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s 2019" sheetId="1" state="visible" r:id="rId2"/>
    <sheet name="Casino 2019" sheetId="2" state="visible" r:id="rId3"/>
    <sheet name="ArbCalc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<sst xmlns="http://schemas.openxmlformats.org/spreadsheetml/2006/main" count="14269" uniqueCount="3071">
  <si>
    <t xml:space="preserve">29.10.2018-31.12.2018</t>
  </si>
  <si>
    <t xml:space="preserve">Total Stakes</t>
  </si>
  <si>
    <t xml:space="preserve">ROI %</t>
  </si>
  <si>
    <t xml:space="preserve">Total 2019</t>
  </si>
  <si>
    <t xml:space="preserve">Stakes</t>
  </si>
  <si>
    <t xml:space="preserve">W</t>
  </si>
  <si>
    <t xml:space="preserve">V</t>
  </si>
  <si>
    <t xml:space="preserve">L</t>
  </si>
  <si>
    <t xml:space="preserve">9.1.2019-13.2.2019</t>
  </si>
  <si>
    <t xml:space="preserve">Results</t>
  </si>
  <si>
    <t xml:space="preserve">Bets from 14.2.2019</t>
  </si>
  <si>
    <t xml:space="preserve">14.2.2019-</t>
  </si>
  <si>
    <t xml:space="preserve">Date</t>
  </si>
  <si>
    <t xml:space="preserve">Sport</t>
  </si>
  <si>
    <t xml:space="preserve">Bookie</t>
  </si>
  <si>
    <t xml:space="preserve">Bet</t>
  </si>
  <si>
    <t xml:space="preserve">Start time</t>
  </si>
  <si>
    <t xml:space="preserve">Stake</t>
  </si>
  <si>
    <t xml:space="preserve">Odds</t>
  </si>
  <si>
    <t xml:space="preserve">Outcome</t>
  </si>
  <si>
    <t xml:space="preserve">Result</t>
  </si>
  <si>
    <t xml:space="preserve">BONUKSET</t>
  </si>
  <si>
    <t xml:space="preserve">Tammikuu</t>
  </si>
  <si>
    <t xml:space="preserve">E-Sports</t>
  </si>
  <si>
    <t xml:space="preserve">Pinnacle</t>
  </si>
  <si>
    <t xml:space="preserve">Ence ML</t>
  </si>
  <si>
    <t xml:space="preserve">Week 7</t>
  </si>
  <si>
    <t xml:space="preserve">Helmikuu</t>
  </si>
  <si>
    <t xml:space="preserve">Coolbet</t>
  </si>
  <si>
    <t xml:space="preserve">NiP ML</t>
  </si>
  <si>
    <t xml:space="preserve">February</t>
  </si>
  <si>
    <t xml:space="preserve">Maaliskuu</t>
  </si>
  <si>
    <t xml:space="preserve">Cloud9 ML</t>
  </si>
  <si>
    <t xml:space="preserve">Huhtikuu</t>
  </si>
  <si>
    <t xml:space="preserve">Toukokuu</t>
  </si>
  <si>
    <t xml:space="preserve">Ence -3.5 1st map</t>
  </si>
  <si>
    <t xml:space="preserve">Kesäkuu</t>
  </si>
  <si>
    <t xml:space="preserve">Tyloo ML</t>
  </si>
  <si>
    <t xml:space="preserve">Heinäkuu</t>
  </si>
  <si>
    <t xml:space="preserve">Spirit</t>
  </si>
  <si>
    <t xml:space="preserve">Elokuu</t>
  </si>
  <si>
    <t xml:space="preserve">Syyskuu</t>
  </si>
  <si>
    <t xml:space="preserve">Winstrike +4.5</t>
  </si>
  <si>
    <t xml:space="preserve">Lokakuu</t>
  </si>
  <si>
    <t xml:space="preserve">Winstrike +1.5 maps</t>
  </si>
  <si>
    <t xml:space="preserve">Marraskuu</t>
  </si>
  <si>
    <t xml:space="preserve">Hockey</t>
  </si>
  <si>
    <t xml:space="preserve">Carolina -0.5</t>
  </si>
  <si>
    <t xml:space="preserve">Joulukuu</t>
  </si>
  <si>
    <t xml:space="preserve">Tennis</t>
  </si>
  <si>
    <t xml:space="preserve">Medvedev -2.5</t>
  </si>
  <si>
    <t xml:space="preserve">Kei Nishikori ML</t>
  </si>
  <si>
    <t xml:space="preserve">Vega 1st map +5.5</t>
  </si>
  <si>
    <t xml:space="preserve">Vega 1st map +4.5</t>
  </si>
  <si>
    <t xml:space="preserve">NiP -1.5 maps</t>
  </si>
  <si>
    <t xml:space="preserve">Unibet &amp; Bet365</t>
  </si>
  <si>
    <t xml:space="preserve">Vega +2.5 2nd</t>
  </si>
  <si>
    <t xml:space="preserve">Furia ML</t>
  </si>
  <si>
    <t xml:space="preserve">Furia +1.5</t>
  </si>
  <si>
    <t xml:space="preserve">Furia 1st +3.5</t>
  </si>
  <si>
    <t xml:space="preserve">Furia 2nd +3.5</t>
  </si>
  <si>
    <t xml:space="preserve">Furia 3rd +3.5</t>
  </si>
  <si>
    <t xml:space="preserve">Furia 1st +4.5</t>
  </si>
  <si>
    <t xml:space="preserve">Expekt</t>
  </si>
  <si>
    <t xml:space="preserve">Medvedev+Nishikori</t>
  </si>
  <si>
    <t xml:space="preserve">16:00+20:30</t>
  </si>
  <si>
    <t xml:space="preserve">Fnatic ML</t>
  </si>
  <si>
    <t xml:space="preserve">Soccer</t>
  </si>
  <si>
    <t xml:space="preserve">ComeOn</t>
  </si>
  <si>
    <t xml:space="preserve">Mineiro win to nil</t>
  </si>
  <si>
    <t xml:space="preserve">Binacional -0.5</t>
  </si>
  <si>
    <t xml:space="preserve">Mineiro BTTS: NO</t>
  </si>
  <si>
    <t xml:space="preserve">Halep mertens O20.5</t>
  </si>
  <si>
    <t xml:space="preserve">Hibernian -1 (vs hamilton)</t>
  </si>
  <si>
    <t xml:space="preserve">Plzen -1</t>
  </si>
  <si>
    <t xml:space="preserve">Schwartzman ML</t>
  </si>
  <si>
    <t xml:space="preserve">Winstrike 1st map +2.5</t>
  </si>
  <si>
    <t xml:space="preserve">ST.l blues ML</t>
  </si>
  <si>
    <t xml:space="preserve">C9 -2.5 2nd map</t>
  </si>
  <si>
    <t xml:space="preserve">Garcia anastasia O21.5</t>
  </si>
  <si>
    <t xml:space="preserve">x</t>
  </si>
  <si>
    <t xml:space="preserve">Week 8</t>
  </si>
  <si>
    <t xml:space="preserve">Midtjylland -1</t>
  </si>
  <si>
    <t xml:space="preserve">X</t>
  </si>
  <si>
    <t xml:space="preserve">Dortmund -1</t>
  </si>
  <si>
    <t xml:space="preserve">Tampa Bay ML</t>
  </si>
  <si>
    <t xml:space="preserve">Chapoense Clean sheet</t>
  </si>
  <si>
    <t xml:space="preserve">Betsafe</t>
  </si>
  <si>
    <t xml:space="preserve">Ross county inverness CT BTTS</t>
  </si>
  <si>
    <t xml:space="preserve">Liverpool Bayern O2.5</t>
  </si>
  <si>
    <t xml:space="preserve">Gojowczyk ML</t>
  </si>
  <si>
    <t xml:space="preserve">Berrettini ML</t>
  </si>
  <si>
    <t xml:space="preserve">Daniel Taro -3</t>
  </si>
  <si>
    <t xml:space="preserve">Bernard Tomic +3</t>
  </si>
  <si>
    <t xml:space="preserve">Antaa 10e freebet</t>
  </si>
  <si>
    <t xml:space="preserve">Betway</t>
  </si>
  <si>
    <t xml:space="preserve">Bayern X2</t>
  </si>
  <si>
    <t xml:space="preserve">Barcelona</t>
  </si>
  <si>
    <t xml:space="preserve">Barcelona clean sheet</t>
  </si>
  <si>
    <t xml:space="preserve">Coolbet </t>
  </si>
  <si>
    <t xml:space="preserve">Barcelona next corner</t>
  </si>
  <si>
    <t xml:space="preserve">Barcelona next goal</t>
  </si>
  <si>
    <t xml:space="preserve">Betsafe: Bet 50€ to 1.8 odd singles or more and gain 2x 10€ free bets and 5€ live casino money</t>
  </si>
  <si>
    <t xml:space="preserve">Faze&amp;NaVi ML</t>
  </si>
  <si>
    <t xml:space="preserve">Betway, place 2x 20€ at least 1.75 odd doubles to gain 10 euro free bet for the next day</t>
  </si>
  <si>
    <t xml:space="preserve">Navi G2 Under 26.5 rounds</t>
  </si>
  <si>
    <t xml:space="preserve">BIG -0.5</t>
  </si>
  <si>
    <t xml:space="preserve">16-11 or under</t>
  </si>
  <si>
    <t xml:space="preserve">Team Liquid avangar U25.5 rounds</t>
  </si>
  <si>
    <t xml:space="preserve">(live)</t>
  </si>
  <si>
    <t xml:space="preserve">Avangar ML</t>
  </si>
  <si>
    <t xml:space="preserve">Ence -2.5</t>
  </si>
  <si>
    <t xml:space="preserve">NiP -2.5</t>
  </si>
  <si>
    <t xml:space="preserve">Navi ML</t>
  </si>
  <si>
    <t xml:space="preserve">Coolbet Free bet</t>
  </si>
  <si>
    <t xml:space="preserve">AK Bars Kazan</t>
  </si>
  <si>
    <t xml:space="preserve">NRGML+Astralis pistol round + MIBR</t>
  </si>
  <si>
    <t xml:space="preserve">MIBR ML</t>
  </si>
  <si>
    <t xml:space="preserve">Ence HR O25.5 rounds</t>
  </si>
  <si>
    <t xml:space="preserve">Big G2 O25.5</t>
  </si>
  <si>
    <t xml:space="preserve">Complexity ML</t>
  </si>
  <si>
    <t xml:space="preserve">Navi ML &amp; Faze ML</t>
  </si>
  <si>
    <t xml:space="preserve">Vitality ML &amp; Ence 1st map O26.5r</t>
  </si>
  <si>
    <t xml:space="preserve">15:10+16:10</t>
  </si>
  <si>
    <t xml:space="preserve">Free bet</t>
  </si>
  <si>
    <t xml:space="preserve">G2 ML</t>
  </si>
  <si>
    <t xml:space="preserve">NIP&amp;Vitality</t>
  </si>
  <si>
    <t xml:space="preserve">C9 ML</t>
  </si>
  <si>
    <t xml:space="preserve">Ence BIG O2.5 Maps</t>
  </si>
  <si>
    <t xml:space="preserve">EnceBig 1 round ends time runs out</t>
  </si>
  <si>
    <t xml:space="preserve">Navi, Ence ML</t>
  </si>
  <si>
    <t xml:space="preserve">Navi</t>
  </si>
  <si>
    <t xml:space="preserve">Navi liquid O26.5r</t>
  </si>
  <si>
    <t xml:space="preserve">Navi Liquid O2.5m</t>
  </si>
  <si>
    <t xml:space="preserve">BIG ML</t>
  </si>
  <si>
    <t xml:space="preserve">NYR ML</t>
  </si>
  <si>
    <t xml:space="preserve">Renegades 2-1 </t>
  </si>
  <si>
    <t xml:space="preserve">E-sports</t>
  </si>
  <si>
    <t xml:space="preserve">Betsafe,Bet365Unibet Coolbet</t>
  </si>
  <si>
    <t xml:space="preserve">Renegades map 2 Winner</t>
  </si>
  <si>
    <t xml:space="preserve">Navi 1st map, NiPMiBR O2.5m</t>
  </si>
  <si>
    <t xml:space="preserve">17+19:30</t>
  </si>
  <si>
    <t xml:space="preserve">Renegades +2.5, Navi ML</t>
  </si>
  <si>
    <t xml:space="preserve">Nip 1st map</t>
  </si>
  <si>
    <t xml:space="preserve">Nip 2nd map</t>
  </si>
  <si>
    <t xml:space="preserve">Nip 3rd map</t>
  </si>
  <si>
    <t xml:space="preserve">NiP MiBR 1st map O26.5r</t>
  </si>
  <si>
    <t xml:space="preserve">NiP MiBR 2nd map O26.5r</t>
  </si>
  <si>
    <t xml:space="preserve">NiP MiBR 3rd map O26.5r</t>
  </si>
  <si>
    <t xml:space="preserve">MiBR -1.5m</t>
  </si>
  <si>
    <t xml:space="preserve">MiBR 2-0</t>
  </si>
  <si>
    <t xml:space="preserve">Unibet</t>
  </si>
  <si>
    <t xml:space="preserve">Free bet </t>
  </si>
  <si>
    <t xml:space="preserve">G2 +1.5&amp;Faze 1st map</t>
  </si>
  <si>
    <t xml:space="preserve">14&amp;17</t>
  </si>
  <si>
    <t xml:space="preserve">G2 Ence 1st map O26.5r</t>
  </si>
  <si>
    <t xml:space="preserve">G2 Ence 2nd map O26.5r</t>
  </si>
  <si>
    <t xml:space="preserve">G2 + O25.5 rounds 1st map</t>
  </si>
  <si>
    <t xml:space="preserve">Ence G2 O2.5m</t>
  </si>
  <si>
    <t xml:space="preserve">Ence 2-1, Faze ML</t>
  </si>
  <si>
    <t xml:space="preserve">EnceG2map1 1 round ends time running out</t>
  </si>
  <si>
    <t xml:space="preserve">Faze 1st map -4.5, C9</t>
  </si>
  <si>
    <t xml:space="preserve">17&amp;20:30</t>
  </si>
  <si>
    <t xml:space="preserve">Faze 1st map 1 round ends time runs out</t>
  </si>
  <si>
    <t xml:space="preserve">Faze 1st map 1st round win</t>
  </si>
  <si>
    <t xml:space="preserve">Faze 2-0</t>
  </si>
  <si>
    <t xml:space="preserve">Cloud9 2nd pistolround</t>
  </si>
  <si>
    <t xml:space="preserve">Cloud9 map 2 ML</t>
  </si>
  <si>
    <t xml:space="preserve">Cloud9 2nd map -2.5</t>
  </si>
  <si>
    <t xml:space="preserve">Antaa 10e riskfree bet</t>
  </si>
  <si>
    <t xml:space="preserve">Betsson</t>
  </si>
  <si>
    <t xml:space="preserve">SJS -0.5</t>
  </si>
  <si>
    <t xml:space="preserve">Ence o0.5 rounds time runs out</t>
  </si>
  <si>
    <t xml:space="preserve">Ence ML + nip vitality o2.5m</t>
  </si>
  <si>
    <t xml:space="preserve">14+17</t>
  </si>
  <si>
    <t xml:space="preserve">Ence 2-1</t>
  </si>
  <si>
    <t xml:space="preserve">Ence Avangar o26.5r 1st map</t>
  </si>
  <si>
    <t xml:space="preserve">Ence Avangar o26.5r 2nd map</t>
  </si>
  <si>
    <t xml:space="preserve">NipVitality Time runs out o0.52ndmap</t>
  </si>
  <si>
    <t xml:space="preserve">Vitality ML</t>
  </si>
  <si>
    <t xml:space="preserve">NiP Map 2 winner</t>
  </si>
  <si>
    <t xml:space="preserve">Vitality ML + Faze +1.5m</t>
  </si>
  <si>
    <t xml:space="preserve">17+20:30</t>
  </si>
  <si>
    <t xml:space="preserve">Vitality 2nd map 2nd pistol round</t>
  </si>
  <si>
    <t xml:space="preserve">nipvitality timerunsout on 1 round</t>
  </si>
  <si>
    <t xml:space="preserve">3rd map nipvitality o26.5r</t>
  </si>
  <si>
    <t xml:space="preserve">3rd map Vitality and o26.5r</t>
  </si>
  <si>
    <t xml:space="preserve">Faze ML</t>
  </si>
  <si>
    <t xml:space="preserve">1st map Faze&amp;Over26.5r</t>
  </si>
  <si>
    <t xml:space="preserve">Times runs out 1st map 1x</t>
  </si>
  <si>
    <t xml:space="preserve">1st map 1 molotov kill</t>
  </si>
  <si>
    <t xml:space="preserve">Betwaay</t>
  </si>
  <si>
    <t xml:space="preserve">1st map 1 grenade kill</t>
  </si>
  <si>
    <t xml:space="preserve">Faze 1st map</t>
  </si>
  <si>
    <t xml:space="preserve">Faze 2nd map</t>
  </si>
  <si>
    <t xml:space="preserve">Faze 3rd map</t>
  </si>
  <si>
    <t xml:space="preserve">1st map o26.5r</t>
  </si>
  <si>
    <t xml:space="preserve">2nd map o26.5r</t>
  </si>
  <si>
    <t xml:space="preserve">3rd map o26.5r</t>
  </si>
  <si>
    <t xml:space="preserve">2nd map Faze&amp;U26.5r</t>
  </si>
  <si>
    <t xml:space="preserve">2nd map time runs out </t>
  </si>
  <si>
    <t xml:space="preserve">2nd map molotov kill</t>
  </si>
  <si>
    <t xml:space="preserve">2nd map HE kill</t>
  </si>
  <si>
    <t xml:space="preserve">2nd map Faze -5.5</t>
  </si>
  <si>
    <t xml:space="preserve">Benfica -2</t>
  </si>
  <si>
    <t xml:space="preserve">Bettson bet 100€ in 1.5 or bigger oddsto get 2 free bets 85/100€</t>
  </si>
  <si>
    <t xml:space="preserve">Week 9</t>
  </si>
  <si>
    <t xml:space="preserve">Besiktas -0.5</t>
  </si>
  <si>
    <t xml:space="preserve">Betsafe bet 50€ to get 2x free bets and 5 live casino money 50/50€</t>
  </si>
  <si>
    <t xml:space="preserve">Gremio clean sheet</t>
  </si>
  <si>
    <t xml:space="preserve">5e free bet on betsson (expires on  3.3)</t>
  </si>
  <si>
    <t xml:space="preserve">RB Leipzig -0.5</t>
  </si>
  <si>
    <t xml:space="preserve">15e free bet on betway</t>
  </si>
  <si>
    <t xml:space="preserve">Delbonis -2 games</t>
  </si>
  <si>
    <t xml:space="preserve">10 risk free bet on betsafe (for IEM Katowice)</t>
  </si>
  <si>
    <t xml:space="preserve">Federer -1.5</t>
  </si>
  <si>
    <t xml:space="preserve">Bet365</t>
  </si>
  <si>
    <t xml:space="preserve">Brasil de pelotas U2.5</t>
  </si>
  <si>
    <t xml:space="preserve">Lauantaille 2.3 Tottenham - Arsenal peliin superkertoimet Betssonilla(=Arb)</t>
  </si>
  <si>
    <t xml:space="preserve">Leeds -0.5</t>
  </si>
  <si>
    <t xml:space="preserve">Betsson&amp;safe</t>
  </si>
  <si>
    <t xml:space="preserve">Wolves -0.5</t>
  </si>
  <si>
    <t xml:space="preserve">Columbus Blue Jackets ML</t>
  </si>
  <si>
    <t xml:space="preserve">Burnley o0.5 goals</t>
  </si>
  <si>
    <t xml:space="preserve">Corentin Moutet +4.5g</t>
  </si>
  <si>
    <t xml:space="preserve">Barcelona -0.5 (el clasico)</t>
  </si>
  <si>
    <t xml:space="preserve">Deportes Tolima -0.5</t>
  </si>
  <si>
    <t xml:space="preserve">Liquid Astralis Renegades Navi</t>
  </si>
  <si>
    <t xml:space="preserve">To-Pe</t>
  </si>
  <si>
    <t xml:space="preserve">Navi 1st map time runs out &amp;Liquid</t>
  </si>
  <si>
    <t xml:space="preserve">17&amp;21</t>
  </si>
  <si>
    <t xml:space="preserve">Navi 1st map molotov kill&amp;Liquid</t>
  </si>
  <si>
    <t xml:space="preserve">Faze Liquid Renegades Astralis</t>
  </si>
  <si>
    <t xml:space="preserve">molotovkill2nd map ence time runs out</t>
  </si>
  <si>
    <t xml:space="preserve">Risk free</t>
  </si>
  <si>
    <t xml:space="preserve">Navi Liquid MiBR Astralis</t>
  </si>
  <si>
    <t xml:space="preserve">Betsafe 10e free live</t>
  </si>
  <si>
    <t xml:space="preserve">Maps O2.5, U2.5, O2.5 Astralis</t>
  </si>
  <si>
    <t xml:space="preserve">Navi Faze 1st map O26.5r</t>
  </si>
  <si>
    <t xml:space="preserve">Faze +1.5m, Liquid</t>
  </si>
  <si>
    <t xml:space="preserve">Faze +1.5m, Liquid -1.5m</t>
  </si>
  <si>
    <t xml:space="preserve">Olofmeister o14.5 kills 1st map</t>
  </si>
  <si>
    <t xml:space="preserve">Niko o19.5 kills 1st map</t>
  </si>
  <si>
    <t xml:space="preserve">Navi faze 1st map HE kill</t>
  </si>
  <si>
    <t xml:space="preserve">1st map Bomb explodes O4.5 times</t>
  </si>
  <si>
    <t xml:space="preserve">2nd map time runs out navi faze</t>
  </si>
  <si>
    <t xml:space="preserve">2nd map bombs o4.5 navifaze</t>
  </si>
  <si>
    <t xml:space="preserve">2nd map HE kill fazenavi</t>
  </si>
  <si>
    <t xml:space="preserve">Liquid &amp; u26.5r map1</t>
  </si>
  <si>
    <t xml:space="preserve">Liquid 2-0</t>
  </si>
  <si>
    <t xml:space="preserve">Liquid 1st round </t>
  </si>
  <si>
    <t xml:space="preserve">1st map HE kill enceliquid</t>
  </si>
  <si>
    <t xml:space="preserve">Ence map 1 ML</t>
  </si>
  <si>
    <t xml:space="preserve">2nd map ence liquid HE kill</t>
  </si>
  <si>
    <t xml:space="preserve">2nd map time runs out enceliquid</t>
  </si>
  <si>
    <t xml:space="preserve">2nd map 1. round Liquid</t>
  </si>
  <si>
    <t xml:space="preserve">Ence 2-0</t>
  </si>
  <si>
    <t xml:space="preserve">Renegades,Astralis</t>
  </si>
  <si>
    <t xml:space="preserve">1st map renegades &amp; o26.5r</t>
  </si>
  <si>
    <t xml:space="preserve">1st map molotov kill reneg+Astralis ML</t>
  </si>
  <si>
    <t xml:space="preserve">Time runs out 1st map renegmibr</t>
  </si>
  <si>
    <t xml:space="preserve">1st map HE kill renemibr</t>
  </si>
  <si>
    <t xml:space="preserve">Renegades 2-0</t>
  </si>
  <si>
    <t xml:space="preserve">Renegades +1.5,Astralis -1.5m</t>
  </si>
  <si>
    <t xml:space="preserve">Renegades ML 1st map</t>
  </si>
  <si>
    <t xml:space="preserve">Renegades 1st map -2.5</t>
  </si>
  <si>
    <t xml:space="preserve">Renegades 2nd map ML</t>
  </si>
  <si>
    <t xml:space="preserve">Renegades 3rd map -2.5</t>
  </si>
  <si>
    <t xml:space="preserve">Renegades vs MiBR</t>
  </si>
  <si>
    <t xml:space="preserve">Renegades +1.5, Astralis ML</t>
  </si>
  <si>
    <t xml:space="preserve">Time runs out 2nd map mibrreneg</t>
  </si>
  <si>
    <t xml:space="preserve">HE Kill 2nd map</t>
  </si>
  <si>
    <t xml:space="preserve">Molotov kill 2nd map</t>
  </si>
  <si>
    <t xml:space="preserve">Jokerit ML</t>
  </si>
  <si>
    <t xml:space="preserve">Astralis &amp; o26.5r</t>
  </si>
  <si>
    <t xml:space="preserve">time running out 1st map astral</t>
  </si>
  <si>
    <t xml:space="preserve">HE kill 1st map astrnip</t>
  </si>
  <si>
    <t xml:space="preserve">Encenavi 1st map time runs out+Astralis</t>
  </si>
  <si>
    <t xml:space="preserve">1st map HE kill + astralis</t>
  </si>
  <si>
    <t xml:space="preserve">Ence Astralis ML</t>
  </si>
  <si>
    <t xml:space="preserve">Navi 2-0, Astralis</t>
  </si>
  <si>
    <t xml:space="preserve">Ence ML 1st map</t>
  </si>
  <si>
    <t xml:space="preserve">1st map Ence +3.5</t>
  </si>
  <si>
    <t xml:space="preserve">2nd map Navi -2.5</t>
  </si>
  <si>
    <t xml:space="preserve">2nd map U26.5r</t>
  </si>
  <si>
    <t xml:space="preserve">2nd map Navi pistol round ML</t>
  </si>
  <si>
    <t xml:space="preserve">2nd map HE kill astralismibr</t>
  </si>
  <si>
    <t xml:space="preserve">Astralis mibr 2nd map astralis&amp;o26.5r</t>
  </si>
  <si>
    <t xml:space="preserve">2nd map astralismibr time runs out</t>
  </si>
  <si>
    <t xml:space="preserve">Astralis ence 1st map HE kill yes</t>
  </si>
  <si>
    <t xml:space="preserve">Astralic ence 2nd map HE kill yes</t>
  </si>
  <si>
    <t xml:space="preserve">Time runs out map 1</t>
  </si>
  <si>
    <t xml:space="preserve">Time runs out map 2</t>
  </si>
  <si>
    <t xml:space="preserve">WAS capitals -0.5, Astralis 2-0</t>
  </si>
  <si>
    <t xml:space="preserve">Molotov kill 1st map</t>
  </si>
  <si>
    <t xml:space="preserve">HE kill 3rd map</t>
  </si>
  <si>
    <t xml:space="preserve">Astralis 1st map 1st round</t>
  </si>
  <si>
    <t xml:space="preserve">Astralis 2nd map 1st round</t>
  </si>
  <si>
    <t xml:space="preserve">Astralis 1st map 16th round </t>
  </si>
  <si>
    <t xml:space="preserve">Astralis 2nd map 16th round</t>
  </si>
  <si>
    <t xml:space="preserve">Astralis 3rd map 1st round</t>
  </si>
  <si>
    <t xml:space="preserve">Astralis 3rd map 16th round</t>
  </si>
  <si>
    <t xml:space="preserve">Astralis 2nd map winner</t>
  </si>
  <si>
    <t xml:space="preserve">Astralis 2nd map -2.5</t>
  </si>
  <si>
    <t xml:space="preserve">Astralis 1st map -3.5</t>
  </si>
  <si>
    <t xml:space="preserve">Astralis 1st map -4.5</t>
  </si>
  <si>
    <t xml:space="preserve">Astralis 1st map -5.5</t>
  </si>
  <si>
    <t xml:space="preserve">Astralis 1st map -6.5</t>
  </si>
  <si>
    <t xml:space="preserve">Ence astralis 1st map O25.5r</t>
  </si>
  <si>
    <t xml:space="preserve">Arbitrage</t>
  </si>
  <si>
    <t xml:space="preserve">PinnacleBetway</t>
  </si>
  <si>
    <t xml:space="preserve">2nd map O26.5r U26.5r</t>
  </si>
  <si>
    <t xml:space="preserve">Astralis</t>
  </si>
  <si>
    <t xml:space="preserve">Astralis 2nd map winning marging 6-10</t>
  </si>
  <si>
    <t xml:space="preserve">Astralis 2nd map -3.5</t>
  </si>
  <si>
    <t xml:space="preserve">Astralis 2nd map -4.5</t>
  </si>
  <si>
    <t xml:space="preserve">Astralis 2nd map -5.5</t>
  </si>
  <si>
    <t xml:space="preserve">Astralis 2-0</t>
  </si>
  <si>
    <t xml:space="preserve">NYR vs WAS capitals X</t>
  </si>
  <si>
    <t xml:space="preserve">Hamburger -0.5 SKA ML</t>
  </si>
  <si>
    <t xml:space="preserve">18&amp;22</t>
  </si>
  <si>
    <t xml:space="preserve">Betsafe ilmainen live-veto 10e voimassa 7.3 asti</t>
  </si>
  <si>
    <t xml:space="preserve">Week 10</t>
  </si>
  <si>
    <t xml:space="preserve">Gdansk</t>
  </si>
  <si>
    <t xml:space="preserve">Betway 10e free bet</t>
  </si>
  <si>
    <t xml:space="preserve">March</t>
  </si>
  <si>
    <t xml:space="preserve">KHL&amp;Gdansk, free bet</t>
  </si>
  <si>
    <t xml:space="preserve">Gdansk+SKA+TsSKA -0.5</t>
  </si>
  <si>
    <t xml:space="preserve">18:30+19:00</t>
  </si>
  <si>
    <t xml:space="preserve">Dortmund -0.5</t>
  </si>
  <si>
    <t xml:space="preserve">Stockport o1.5 goals</t>
  </si>
  <si>
    <t xml:space="preserve">Mobilebet</t>
  </si>
  <si>
    <t xml:space="preserve">Dynamo Moscow ML</t>
  </si>
  <si>
    <t xml:space="preserve">Jokerit dynamo moscow U4.5g</t>
  </si>
  <si>
    <t xml:space="preserve">Brechin - East Fife BTTS</t>
  </si>
  <si>
    <t xml:space="preserve">Harrogate Bromley BTTS</t>
  </si>
  <si>
    <t xml:space="preserve">Real Madrid &amp; Man City</t>
  </si>
  <si>
    <t xml:space="preserve">Fluminense clean sheet</t>
  </si>
  <si>
    <t xml:space="preserve">Juventus on extra time</t>
  </si>
  <si>
    <t xml:space="preserve">FC Porto ML, O2.5 goals, </t>
  </si>
  <si>
    <t xml:space="preserve">Week 11</t>
  </si>
  <si>
    <t xml:space="preserve">Avtomobilist ML + Barys astana U6.5g</t>
  </si>
  <si>
    <t xml:space="preserve">Barys astana O3.5&amp;Yekaterin U5.5g</t>
  </si>
  <si>
    <t xml:space="preserve">5e free bet maanantaiksi 25.3</t>
  </si>
  <si>
    <t xml:space="preserve">Week 12</t>
  </si>
  <si>
    <t xml:space="preserve">Barys +2.5 &amp; Yekaterinburg +1.5</t>
  </si>
  <si>
    <t xml:space="preserve">Over 3 corners</t>
  </si>
  <si>
    <t xml:space="preserve">Pelicans -1.5</t>
  </si>
  <si>
    <t xml:space="preserve">Kärpät&amp;Tappara ML</t>
  </si>
  <si>
    <t xml:space="preserve">Kärpät-Ilves O4.5g</t>
  </si>
  <si>
    <t xml:space="preserve">Kärpät -0.5, Islanti -1</t>
  </si>
  <si>
    <t xml:space="preserve">18:30&amp;21:45</t>
  </si>
  <si>
    <t xml:space="preserve">Kärpät -1</t>
  </si>
  <si>
    <t xml:space="preserve">Tappara -0.5</t>
  </si>
  <si>
    <t xml:space="preserve">Tappara -1</t>
  </si>
  <si>
    <t xml:space="preserve">Kärpät ML</t>
  </si>
  <si>
    <t xml:space="preserve">Kärpät Ilves X</t>
  </si>
  <si>
    <t xml:space="preserve">Week 13</t>
  </si>
  <si>
    <t xml:space="preserve">Kärpät -1.5</t>
  </si>
  <si>
    <t xml:space="preserve">Kärpät + O4.5g</t>
  </si>
  <si>
    <t xml:space="preserve">Ilmanen on ilmasta</t>
  </si>
  <si>
    <t xml:space="preserve">Tylsän matsin vakuutus</t>
  </si>
  <si>
    <t xml:space="preserve">Portugali -0.5</t>
  </si>
  <si>
    <t xml:space="preserve">Tuplaus</t>
  </si>
  <si>
    <t xml:space="preserve">England goal on both halves</t>
  </si>
  <si>
    <t xml:space="preserve">Kärpät Ilves u3.5g</t>
  </si>
  <si>
    <t xml:space="preserve">Kärpät,Pelicans,Lukko ML</t>
  </si>
  <si>
    <t xml:space="preserve">TennisSoccer</t>
  </si>
  <si>
    <t xml:space="preserve">Bautista +4.5g, Italy HT,FT</t>
  </si>
  <si>
    <t xml:space="preserve">Basilashvili ML</t>
  </si>
  <si>
    <t xml:space="preserve">(Cash out , -0.5€)</t>
  </si>
  <si>
    <t xml:space="preserve">Auger-Aliassime</t>
  </si>
  <si>
    <t xml:space="preserve">Finland -0.5</t>
  </si>
  <si>
    <t xml:space="preserve">Finland DNB</t>
  </si>
  <si>
    <t xml:space="preserve">Switzerland -0.5</t>
  </si>
  <si>
    <t xml:space="preserve">Sweden -0.5</t>
  </si>
  <si>
    <t xml:space="preserve">Spain HTFT, Italy CS, ArmFin U3.5g, Sweden +1</t>
  </si>
  <si>
    <t xml:space="preserve">O/U Totals</t>
  </si>
  <si>
    <t xml:space="preserve">Suomi U2.5, Italia U5.5, Spain U5.5</t>
  </si>
  <si>
    <t xml:space="preserve">HT/FT, Draw/Finland</t>
  </si>
  <si>
    <t xml:space="preserve">Kärpät -0.5</t>
  </si>
  <si>
    <t xml:space="preserve">Tuplaus ,   3-</t>
  </si>
  <si>
    <t xml:space="preserve">way</t>
  </si>
  <si>
    <t xml:space="preserve">Mr.Green</t>
  </si>
  <si>
    <t xml:space="preserve">Ilves -0.5</t>
  </si>
  <si>
    <t xml:space="preserve">Isner Bautista O23.5g</t>
  </si>
  <si>
    <t xml:space="preserve">Auger,F - Coric, B O22.5g</t>
  </si>
  <si>
    <t xml:space="preserve">Auger,F - Coric, B O23.5g</t>
  </si>
  <si>
    <t xml:space="preserve">Isner Bautista U23.5g</t>
  </si>
  <si>
    <t xml:space="preserve">Cash Out</t>
  </si>
  <si>
    <t xml:space="preserve">Cashout</t>
  </si>
  <si>
    <t xml:space="preserve">Aliassime ML</t>
  </si>
  <si>
    <t xml:space="preserve">Qiang Wang +4g</t>
  </si>
  <si>
    <t xml:space="preserve">Pelicans 0</t>
  </si>
  <si>
    <t xml:space="preserve">Mr.Green&amp;Unibet</t>
  </si>
  <si>
    <t xml:space="preserve">HPK -0.5</t>
  </si>
  <si>
    <t xml:space="preserve">John Isner -1.5g</t>
  </si>
  <si>
    <t xml:space="preserve">Baseball</t>
  </si>
  <si>
    <t xml:space="preserve">Miami Marlins ML</t>
  </si>
  <si>
    <t xml:space="preserve">San Fransisco Giants ML</t>
  </si>
  <si>
    <t xml:space="preserve">LA Dodgers ML</t>
  </si>
  <si>
    <t xml:space="preserve">Miami Marlins &amp; LA Dodgers ML</t>
  </si>
  <si>
    <t xml:space="preserve">1:10&amp;4:10</t>
  </si>
  <si>
    <t xml:space="preserve">&amp;Hockey</t>
  </si>
  <si>
    <t xml:space="preserve">Floorball</t>
  </si>
  <si>
    <t xml:space="preserve">Classic -0.5, Pelicans -0.5</t>
  </si>
  <si>
    <t xml:space="preserve">Triplaus</t>
  </si>
  <si>
    <t xml:space="preserve">Houston Astros ML&amp;Classic -0.5</t>
  </si>
  <si>
    <t xml:space="preserve">18:30&amp;1:10</t>
  </si>
  <si>
    <t xml:space="preserve">Pelicans HIFK X</t>
  </si>
  <si>
    <t xml:space="preserve">Risk-free bet</t>
  </si>
  <si>
    <t xml:space="preserve">Hocksoccer</t>
  </si>
  <si>
    <t xml:space="preserve">PortoX2&amp;FulhamU5.5g,PelicansU5.5&amp;SKAU5.5g</t>
  </si>
  <si>
    <t xml:space="preserve">14:30---&gt;</t>
  </si>
  <si>
    <t xml:space="preserve">Fulham +2.5</t>
  </si>
  <si>
    <t xml:space="preserve">CSKA 0</t>
  </si>
  <si>
    <t xml:space="preserve">Pelicans -0.5</t>
  </si>
  <si>
    <t xml:space="preserve">Fulham +2.75</t>
  </si>
  <si>
    <t xml:space="preserve">Burnley 0</t>
  </si>
  <si>
    <t xml:space="preserve">Fulham +1 HT</t>
  </si>
  <si>
    <t xml:space="preserve">Arbitrage ska cska</t>
  </si>
  <si>
    <t xml:space="preserve">Braga -0.5</t>
  </si>
  <si>
    <t xml:space="preserve">Oakland Atheltics ML</t>
  </si>
  <si>
    <t xml:space="preserve">Braga +0.5</t>
  </si>
  <si>
    <t xml:space="preserve">SoccerTen</t>
  </si>
  <si>
    <t xml:space="preserve">LiverpoolX, Federer ML, ManU</t>
  </si>
  <si>
    <t xml:space="preserve">18:30,20,21:45</t>
  </si>
  <si>
    <t xml:space="preserve">TARKKANA TÄMÄN LAPUN KANSSA</t>
  </si>
  <si>
    <t xml:space="preserve">Tottenham -0.5</t>
  </si>
  <si>
    <t xml:space="preserve">Federer -1.5s</t>
  </si>
  <si>
    <t xml:space="preserve">Real Sociedad -0.5</t>
  </si>
  <si>
    <t xml:space="preserve">Triplaus-coveraus</t>
  </si>
  <si>
    <t xml:space="preserve">Real Valladolid +0.5</t>
  </si>
  <si>
    <t xml:space="preserve">HocTen</t>
  </si>
  <si>
    <t xml:space="preserve">Schmiedlova ML&amp;CSKA +1.5</t>
  </si>
  <si>
    <t xml:space="preserve">Week 14</t>
  </si>
  <si>
    <t xml:space="preserve">CSKA ML</t>
  </si>
  <si>
    <t xml:space="preserve">5e free bet betsson</t>
  </si>
  <si>
    <t xml:space="preserve">April</t>
  </si>
  <si>
    <t xml:space="preserve">BONUS</t>
  </si>
  <si>
    <t xml:space="preserve">Intertops</t>
  </si>
  <si>
    <t xml:space="preserve">Deposit BONUS rollover 1200€</t>
  </si>
  <si>
    <t xml:space="preserve">5e free bet unibet liigaan</t>
  </si>
  <si>
    <t xml:space="preserve">Basketball</t>
  </si>
  <si>
    <t xml:space="preserve">Miami +6.5</t>
  </si>
  <si>
    <t xml:space="preserve">Betsafe Ilmaisvetoviikot (30/30 +30/30) 1.8 kertoimet</t>
  </si>
  <si>
    <t xml:space="preserve">Trailblazers -3.5</t>
  </si>
  <si>
    <t xml:space="preserve">Betsson ilmaisvetoviikot (119/100) 1.5 kertoimet</t>
  </si>
  <si>
    <t xml:space="preserve">Pacers -5.5</t>
  </si>
  <si>
    <t xml:space="preserve">LeoVegas jalkapallo ilmaisliveveto 20e panos min 1.5kerroin</t>
  </si>
  <si>
    <t xml:space="preserve">Charlotte hornets +11.5</t>
  </si>
  <si>
    <t xml:space="preserve">Coolbet ilmaisvetoviikot (50/50) 1.5</t>
  </si>
  <si>
    <t xml:space="preserve">Magic +6.5</t>
  </si>
  <si>
    <t xml:space="preserve">Detroit NYY U9</t>
  </si>
  <si>
    <t xml:space="preserve">A+</t>
  </si>
  <si>
    <t xml:space="preserve">Jalen57 grades</t>
  </si>
  <si>
    <t xml:space="preserve">Grade A</t>
  </si>
  <si>
    <t xml:space="preserve">6-0-4</t>
  </si>
  <si>
    <t xml:space="preserve">Toronto baltimore O9</t>
  </si>
  <si>
    <t xml:space="preserve">A-</t>
  </si>
  <si>
    <t xml:space="preserve">Detroit +1.5</t>
  </si>
  <si>
    <t xml:space="preserve">Cincinnati  -1.5</t>
  </si>
  <si>
    <t xml:space="preserve">Tampa Bay -1.5</t>
  </si>
  <si>
    <t xml:space="preserve">Atlanta +1.5</t>
  </si>
  <si>
    <t xml:space="preserve">Cincinnati ML</t>
  </si>
  <si>
    <t xml:space="preserve">A</t>
  </si>
  <si>
    <t xml:space="preserve">Atlanta ML</t>
  </si>
  <si>
    <t xml:space="preserve"> </t>
  </si>
  <si>
    <t xml:space="preserve">Detroit ML</t>
  </si>
  <si>
    <t xml:space="preserve">B+</t>
  </si>
  <si>
    <t xml:space="preserve">Wolverhampton -0.5</t>
  </si>
  <si>
    <t xml:space="preserve">LeoVegas</t>
  </si>
  <si>
    <t xml:space="preserve">Wolverhampton Manu X</t>
  </si>
  <si>
    <t xml:space="preserve">Palmeiras DNB</t>
  </si>
  <si>
    <t xml:space="preserve">Manu Wolverhampton O2.5g</t>
  </si>
  <si>
    <t xml:space="preserve">4-fold</t>
  </si>
  <si>
    <t xml:space="preserve">ManU-0.5&amp;Petkovic o20.5g&amp;SPV&amp;Classic</t>
  </si>
  <si>
    <t xml:space="preserve">17:00---&gt;</t>
  </si>
  <si>
    <t xml:space="preserve">Avangard Omsk ML</t>
  </si>
  <si>
    <t xml:space="preserve">3-fold</t>
  </si>
  <si>
    <t xml:space="preserve">Manu wolves o1.5g&amp;avangardO4&amp;PetkovicO21.5</t>
  </si>
  <si>
    <t xml:space="preserve">Wolves Manu U2.5g</t>
  </si>
  <si>
    <t xml:space="preserve">13-0-9</t>
  </si>
  <si>
    <t xml:space="preserve">T</t>
  </si>
  <si>
    <t xml:space="preserve">Washington ML</t>
  </si>
  <si>
    <t xml:space="preserve">Ä</t>
  </si>
  <si>
    <t xml:space="preserve">N</t>
  </si>
  <si>
    <t xml:space="preserve">Houston Astros ML</t>
  </si>
  <si>
    <t xml:space="preserve">Washington -1.5</t>
  </si>
  <si>
    <t xml:space="preserve">Y</t>
  </si>
  <si>
    <t xml:space="preserve">Houston -1.5</t>
  </si>
  <si>
    <t xml:space="preserve">Ö</t>
  </si>
  <si>
    <t xml:space="preserve">Kansas City +1.5</t>
  </si>
  <si>
    <t xml:space="preserve">TorBal O8.5</t>
  </si>
  <si>
    <t xml:space="preserve">NY Mets O8</t>
  </si>
  <si>
    <t xml:space="preserve">Houston O9</t>
  </si>
  <si>
    <t xml:space="preserve">KC O7.5</t>
  </si>
  <si>
    <t xml:space="preserve">Hampton@Marshall U173</t>
  </si>
  <si>
    <t xml:space="preserve">Wichita State +1</t>
  </si>
  <si>
    <t xml:space="preserve">Green bay U175.5</t>
  </si>
  <si>
    <t xml:space="preserve">Houston Rockets -5.5</t>
  </si>
  <si>
    <t xml:space="preserve">GSW -8.5</t>
  </si>
  <si>
    <t xml:space="preserve">Frosinone -0.5</t>
  </si>
  <si>
    <t xml:space="preserve">Parma Frosinone X</t>
  </si>
  <si>
    <t xml:space="preserve">Parma -0.5</t>
  </si>
  <si>
    <t xml:space="preserve">HIFK +1.5&amp; Tappara -0.5</t>
  </si>
  <si>
    <t xml:space="preserve">HIFK +1.5</t>
  </si>
  <si>
    <t xml:space="preserve">Roca Batalla ML</t>
  </si>
  <si>
    <t xml:space="preserve">Giannessi&amp;Washington Wizards ML</t>
  </si>
  <si>
    <t xml:space="preserve">16:25&amp;02:00</t>
  </si>
  <si>
    <t xml:space="preserve">Salzburg Grazer AK U3.5g</t>
  </si>
  <si>
    <t xml:space="preserve">Salzburg Grazer AK O3.5g&amp;CSKA U7.5g</t>
  </si>
  <si>
    <t xml:space="preserve">Colorado Rockies ML</t>
  </si>
  <si>
    <t xml:space="preserve">Tampa Bay Rays ML</t>
  </si>
  <si>
    <t xml:space="preserve">CIN MIL U8.5</t>
  </si>
  <si>
    <t xml:space="preserve">17-0-11</t>
  </si>
  <si>
    <t xml:space="preserve">Grade A picks</t>
  </si>
  <si>
    <t xml:space="preserve">COL TAM O6.5</t>
  </si>
  <si>
    <t xml:space="preserve">COL +1.5</t>
  </si>
  <si>
    <t xml:space="preserve">CWS +1.5</t>
  </si>
  <si>
    <t xml:space="preserve">HJK -0.5</t>
  </si>
  <si>
    <t xml:space="preserve">HJK Fc Inter X</t>
  </si>
  <si>
    <t xml:space="preserve">Fc Inter -0.5</t>
  </si>
  <si>
    <t xml:space="preserve">Inter -0.5</t>
  </si>
  <si>
    <t xml:space="preserve">Orlando Magic 1st Q-4.5</t>
  </si>
  <si>
    <t xml:space="preserve">Dallas mavericks 1st H -1</t>
  </si>
  <si>
    <t xml:space="preserve">Was -9.5</t>
  </si>
  <si>
    <t xml:space="preserve">Was -6 1st H</t>
  </si>
  <si>
    <t xml:space="preserve">TOR -2</t>
  </si>
  <si>
    <t xml:space="preserve">Dallas mavericks -2.5</t>
  </si>
  <si>
    <t xml:space="preserve">MIA +1.5</t>
  </si>
  <si>
    <t xml:space="preserve">STL PIT O7.5</t>
  </si>
  <si>
    <t xml:space="preserve">Tappara HPK X</t>
  </si>
  <si>
    <t xml:space="preserve">25e free bet</t>
  </si>
  <si>
    <t xml:space="preserve">18-0-13</t>
  </si>
  <si>
    <t xml:space="preserve">CIN ML</t>
  </si>
  <si>
    <t xml:space="preserve">CIN +1.5</t>
  </si>
  <si>
    <t xml:space="preserve">CIN PIT U8</t>
  </si>
  <si>
    <t xml:space="preserve">Kings -9.5</t>
  </si>
  <si>
    <t xml:space="preserve">GSW LAL U227.5</t>
  </si>
  <si>
    <t xml:space="preserve">DePaul -1</t>
  </si>
  <si>
    <t xml:space="preserve">Texas +1</t>
  </si>
  <si>
    <t xml:space="preserve">North&amp;Renegades ML</t>
  </si>
  <si>
    <t xml:space="preserve">Money back as a free bet</t>
  </si>
  <si>
    <t xml:space="preserve">HIFK -0.5</t>
  </si>
  <si>
    <t xml:space="preserve">Triplaus, Arbattu</t>
  </si>
  <si>
    <t xml:space="preserve">HIFK Kärpät X</t>
  </si>
  <si>
    <t xml:space="preserve">HIFK Kärpät U5 goals OT incl</t>
  </si>
  <si>
    <t xml:space="preserve">Eka triplaus -2.75€</t>
  </si>
  <si>
    <t xml:space="preserve">HIFK Kärpät U4.5 Goals</t>
  </si>
  <si>
    <t xml:space="preserve">SPV -0.5</t>
  </si>
  <si>
    <t xml:space="preserve">SKA ML</t>
  </si>
  <si>
    <t xml:space="preserve">SKA CSKA U4g</t>
  </si>
  <si>
    <t xml:space="preserve">SKA -0.5</t>
  </si>
  <si>
    <t xml:space="preserve">Kärpät HIFK U5.5g</t>
  </si>
  <si>
    <t xml:space="preserve">10e betsafe</t>
  </si>
  <si>
    <t xml:space="preserve">10e betway</t>
  </si>
  <si>
    <t xml:space="preserve">Tappara +1.5</t>
  </si>
  <si>
    <t xml:space="preserve">Man City&amp;München&amp;AjaxO2.5g</t>
  </si>
  <si>
    <t xml:space="preserve">Toka triplaus +14.96€</t>
  </si>
  <si>
    <t xml:space="preserve">Läpi päässeitä 1. </t>
  </si>
  <si>
    <t xml:space="preserve">Ajax U2.5g</t>
  </si>
  <si>
    <t xml:space="preserve">vaiheesta 394</t>
  </si>
  <si>
    <t xml:space="preserve">Ajax Willem U3.5g</t>
  </si>
  <si>
    <t xml:space="preserve">Juventus AC Milan X</t>
  </si>
  <si>
    <t xml:space="preserve">free bet</t>
  </si>
  <si>
    <t xml:space="preserve">City Brighton</t>
  </si>
  <si>
    <t xml:space="preserve">Man City 2-0 </t>
  </si>
  <si>
    <t xml:space="preserve">Juventus -0.5</t>
  </si>
  <si>
    <t xml:space="preserve">Jalen57</t>
  </si>
  <si>
    <t xml:space="preserve">MLB</t>
  </si>
  <si>
    <t xml:space="preserve">ATL -1.5</t>
  </si>
  <si>
    <t xml:space="preserve">ATL ML</t>
  </si>
  <si>
    <t xml:space="preserve">COL ML</t>
  </si>
  <si>
    <t xml:space="preserve">Miami Marlins U7.5r</t>
  </si>
  <si>
    <t xml:space="preserve">VGK ML</t>
  </si>
  <si>
    <t xml:space="preserve">Preds -0.5</t>
  </si>
  <si>
    <t xml:space="preserve">Toronto ML</t>
  </si>
  <si>
    <t xml:space="preserve">PIT -0.5</t>
  </si>
  <si>
    <t xml:space="preserve">Lokomotiv Moscow</t>
  </si>
  <si>
    <t xml:space="preserve">CSKA Moscow Zenit X with goals</t>
  </si>
  <si>
    <t xml:space="preserve">läpipäässeitä 2. </t>
  </si>
  <si>
    <t xml:space="preserve">vaiheesta 88</t>
  </si>
  <si>
    <t xml:space="preserve">Locomotiv Moscow</t>
  </si>
  <si>
    <t xml:space="preserve">Zenit St.Petersburg</t>
  </si>
  <si>
    <t xml:space="preserve">CSKA Moscow Zenit X</t>
  </si>
  <si>
    <t xml:space="preserve">Lokomotiv Moscow Zenit 0-0</t>
  </si>
  <si>
    <t xml:space="preserve">Lokomotiv Moscow Zenit X</t>
  </si>
  <si>
    <t xml:space="preserve">SA spurs 1Q -1.5</t>
  </si>
  <si>
    <t xml:space="preserve">Portland trailblazers -7.5</t>
  </si>
  <si>
    <t xml:space="preserve">10e free bet, coolbet, betsson, betsafe</t>
  </si>
  <si>
    <t xml:space="preserve">Week 15</t>
  </si>
  <si>
    <t xml:space="preserve">Djurgården -0.5</t>
  </si>
  <si>
    <t xml:space="preserve">Texas Tech Virginia U121.5</t>
  </si>
  <si>
    <t xml:space="preserve">Betsafe Ilmaisvetoviikot (30/30 +18/30) 1.8 kertoimet</t>
  </si>
  <si>
    <t xml:space="preserve">Texas Tech Virginia U114.5</t>
  </si>
  <si>
    <t xml:space="preserve">Betsson ilmaisvetoviikot (74/100) 1.5 kertoimet</t>
  </si>
  <si>
    <t xml:space="preserve">Coolbet free 10e</t>
  </si>
  <si>
    <t xml:space="preserve">Chelsea West Ham U1.5g</t>
  </si>
  <si>
    <t xml:space="preserve">LeoVegas jalkapallo ilmaisliveveto 20e panos min 1.5kerroin (3/5)</t>
  </si>
  <si>
    <t xml:space="preserve">Texas Tech ML</t>
  </si>
  <si>
    <t xml:space="preserve">Coolbet ilmaisvetoviikot (4/5/25€) 1.5</t>
  </si>
  <si>
    <t xml:space="preserve">Liverpool O2.5g, Man City +0.5, CSKA U6.5g</t>
  </si>
  <si>
    <t xml:space="preserve">19:30---&gt;</t>
  </si>
  <si>
    <t xml:space="preserve">Liverpool, City, Juve </t>
  </si>
  <si>
    <t xml:space="preserve">Liverpool+O2.5g,CityO1.5g,Kanada, CSKA O2.5g</t>
  </si>
  <si>
    <t xml:space="preserve">Kanada naiset -0.5&amp;Liverpool O1.5g</t>
  </si>
  <si>
    <t xml:space="preserve">Tappara ML&amp;Suomi naiset jalkapallo</t>
  </si>
  <si>
    <t xml:space="preserve">Betfair</t>
  </si>
  <si>
    <t xml:space="preserve">Liverpool&amp;O1.5g&amp;CityO1.5g</t>
  </si>
  <si>
    <t xml:space="preserve">Liverpool&amp;City+0.5</t>
  </si>
  <si>
    <t xml:space="preserve">FC Köln -1</t>
  </si>
  <si>
    <t xml:space="preserve">Opelka ML</t>
  </si>
  <si>
    <t xml:space="preserve">Norwich -1</t>
  </si>
  <si>
    <t xml:space="preserve">Juventus DNB</t>
  </si>
  <si>
    <t xml:space="preserve">Juventus Ajax BTTS</t>
  </si>
  <si>
    <t xml:space="preserve">Ajax HT Juventus FT</t>
  </si>
  <si>
    <t xml:space="preserve">Ajax Juventus 1-2</t>
  </si>
  <si>
    <t xml:space="preserve">Intertops </t>
  </si>
  <si>
    <t xml:space="preserve">Ajax Juventus 1-1</t>
  </si>
  <si>
    <t xml:space="preserve">UCL Both games X</t>
  </si>
  <si>
    <t xml:space="preserve">22:00---&gt;</t>
  </si>
  <si>
    <t xml:space="preserve">Banska Bystrica -0.5</t>
  </si>
  <si>
    <t xml:space="preserve">VOITTOPUTKI</t>
  </si>
  <si>
    <t xml:space="preserve">Juventus -0.5&amp;Barca +0.5</t>
  </si>
  <si>
    <t xml:space="preserve">Tappara ML</t>
  </si>
  <si>
    <t xml:space="preserve">HPK Tappara 1-3 </t>
  </si>
  <si>
    <t xml:space="preserve">Tappara+1.5,Finland(W), Boston O2.5g</t>
  </si>
  <si>
    <t xml:space="preserve">18:30---&gt;</t>
  </si>
  <si>
    <t xml:space="preserve">VOITTOPUTKI Day 2</t>
  </si>
  <si>
    <t xml:space="preserve">VOITTAJAVETOJA</t>
  </si>
  <si>
    <t xml:space="preserve">Boston Bruins</t>
  </si>
  <si>
    <t xml:space="preserve">NHL TEAMS TO ADVANCE</t>
  </si>
  <si>
    <t xml:space="preserve">Washington Capitals</t>
  </si>
  <si>
    <t xml:space="preserve">Tappara ML + O3.5g </t>
  </si>
  <si>
    <t xml:space="preserve">ManU Barca X</t>
  </si>
  <si>
    <t xml:space="preserve">ManU </t>
  </si>
  <si>
    <t xml:space="preserve">ManU</t>
  </si>
  <si>
    <t xml:space="preserve">Kärpät ML&amp;TBL +1.5</t>
  </si>
  <si>
    <t xml:space="preserve">TRIPLAUS</t>
  </si>
  <si>
    <t xml:space="preserve">Kärpät-0.5&amp;Leicester-0.5</t>
  </si>
  <si>
    <t xml:space="preserve">Leicester Newcastle X</t>
  </si>
  <si>
    <t xml:space="preserve">Risk-free</t>
  </si>
  <si>
    <t xml:space="preserve">Kärpät HIFK U5g OT incl</t>
  </si>
  <si>
    <t xml:space="preserve">Newcastle -0.5</t>
  </si>
  <si>
    <t xml:space="preserve">Bet365CoolbetBetsson</t>
  </si>
  <si>
    <t xml:space="preserve">CBJ -2.5</t>
  </si>
  <si>
    <t xml:space="preserve">Kups HJK X</t>
  </si>
  <si>
    <t xml:space="preserve">Tappara HPK U5g OT incl</t>
  </si>
  <si>
    <t xml:space="preserve">Tappara ML&amp;CSKA +0.5</t>
  </si>
  <si>
    <t xml:space="preserve">CSKA-0.5&amp;Tappara+1.5&amp;Kanada&amp;USA</t>
  </si>
  <si>
    <t xml:space="preserve">Canada-0.5&amp;Tappara+1.5&amp;CSKA U6.5g</t>
  </si>
  <si>
    <t xml:space="preserve">Tappara-0.5&amp;CSKA-0.5&amp;Kanada-0.5</t>
  </si>
  <si>
    <t xml:space="preserve">KuPS -0.5</t>
  </si>
  <si>
    <t xml:space="preserve">Russia +5</t>
  </si>
  <si>
    <t xml:space="preserve">Russia +4</t>
  </si>
  <si>
    <t xml:space="preserve">Canada&amp;U7.5g</t>
  </si>
  <si>
    <t xml:space="preserve">USA Women -0.5</t>
  </si>
  <si>
    <t xml:space="preserve">USA Finland X</t>
  </si>
  <si>
    <t xml:space="preserve">USA&amp;Canada O5.5g</t>
  </si>
  <si>
    <t xml:space="preserve">16:00---&gt;</t>
  </si>
  <si>
    <t xml:space="preserve">Free bets: Betsafe 10e, Betsson 10e</t>
  </si>
  <si>
    <t xml:space="preserve">Week 16</t>
  </si>
  <si>
    <t xml:space="preserve">ILMAISVETOVIIKOT</t>
  </si>
  <si>
    <t xml:space="preserve">CSKA +1.5</t>
  </si>
  <si>
    <t xml:space="preserve">Betsson ilmaisvetoviikot (125.82/400) 1.5 kertoimet</t>
  </si>
  <si>
    <t xml:space="preserve">LeoVegas jalkapallo ilmaisliveveto 20e panos min 1.5kerroin (4/5)</t>
  </si>
  <si>
    <t xml:space="preserve">HIFK Kärpät U5g Incl OT</t>
  </si>
  <si>
    <t xml:space="preserve">Coolbet ilmaisvetoviikot (5/5/25€) 1.5</t>
  </si>
  <si>
    <t xml:space="preserve">Kärpät +1&amp;HPK Tappara U6.5g incl OT</t>
  </si>
  <si>
    <t xml:space="preserve">Refer a friend</t>
  </si>
  <si>
    <t xml:space="preserve">Ajax -0.5</t>
  </si>
  <si>
    <t xml:space="preserve">Juventus Ajax X</t>
  </si>
  <si>
    <t xml:space="preserve">TUPLAUS</t>
  </si>
  <si>
    <t xml:space="preserve">Classic -0.5&amp;Salon Vilpas ML&amp; Juventus +0.5</t>
  </si>
  <si>
    <t xml:space="preserve">Juventus to advance</t>
  </si>
  <si>
    <t xml:space="preserve">Juventus Ajax O0.5g</t>
  </si>
  <si>
    <t xml:space="preserve">Trail Blazers OKC O223</t>
  </si>
  <si>
    <t xml:space="preserve">Trail Blazers -1.5</t>
  </si>
  <si>
    <t xml:space="preserve">Trail Blazers ML</t>
  </si>
  <si>
    <t xml:space="preserve">Denver Nuggets -7</t>
  </si>
  <si>
    <t xml:space="preserve">Orlando Magic Raptors U211.5</t>
  </si>
  <si>
    <t xml:space="preserve">Toronto Raptors -10.5</t>
  </si>
  <si>
    <t xml:space="preserve">Stal Ostrow O170.5</t>
  </si>
  <si>
    <t xml:space="preserve">U170.5 (unibet,paf)</t>
  </si>
  <si>
    <t xml:space="preserve">Päivän vedosta coolbetillä</t>
  </si>
  <si>
    <t xml:space="preserve">Liverpool -0.5</t>
  </si>
  <si>
    <t xml:space="preserve">saa tänään arbin </t>
  </si>
  <si>
    <t xml:space="preserve">Porto -0.5</t>
  </si>
  <si>
    <t xml:space="preserve">Kierrätä leovegasia ja </t>
  </si>
  <si>
    <t xml:space="preserve">Porto Liverpool X</t>
  </si>
  <si>
    <t xml:space="preserve">50 ilmaiskierrosta peliin Shogun of Time</t>
  </si>
  <si>
    <t xml:space="preserve">intertopsia jos mahdollista</t>
  </si>
  <si>
    <t xml:space="preserve">eUnited ML</t>
  </si>
  <si>
    <t xml:space="preserve">MobileComeOn</t>
  </si>
  <si>
    <t xml:space="preserve">Liverpool Porto X</t>
  </si>
  <si>
    <t xml:space="preserve">Soccer </t>
  </si>
  <si>
    <t xml:space="preserve">Pacers +8</t>
  </si>
  <si>
    <t xml:space="preserve">Rockets Houston U214</t>
  </si>
  <si>
    <t xml:space="preserve">Rockets -7</t>
  </si>
  <si>
    <t xml:space="preserve">Nottingham Forest -0.5</t>
  </si>
  <si>
    <t xml:space="preserve">Sheffield United</t>
  </si>
  <si>
    <t xml:space="preserve">Sheffield Nottingham U2.5g</t>
  </si>
  <si>
    <t xml:space="preserve">Free bet(10e)</t>
  </si>
  <si>
    <t xml:space="preserve">Sheffield Nottingham U1.5g</t>
  </si>
  <si>
    <t xml:space="preserve">Sheffield Nottingham O1.5g</t>
  </si>
  <si>
    <t xml:space="preserve">Sheffield Nottingham X</t>
  </si>
  <si>
    <t xml:space="preserve">Sheffield Nottinggham U1.5g</t>
  </si>
  <si>
    <t xml:space="preserve">Tappara&amp;Norwich-0.5&amp;CSKA U7.5g</t>
  </si>
  <si>
    <t xml:space="preserve">Na'Vi ML&amp;Movistar Riders ML</t>
  </si>
  <si>
    <t xml:space="preserve">Tappara HIFK X</t>
  </si>
  <si>
    <t xml:space="preserve">Coolbetillä ilmaisveto snookeriin 20 euron talletuksella</t>
  </si>
  <si>
    <t xml:space="preserve">Snooker</t>
  </si>
  <si>
    <t xml:space="preserve">Tian Pengfei ML</t>
  </si>
  <si>
    <t xml:space="preserve">Korotetut kertoimet Unibet 50% live borussia dortmund 19:30</t>
  </si>
  <si>
    <t xml:space="preserve">Maguire, S ML</t>
  </si>
  <si>
    <t xml:space="preserve">10e free bet + 35e</t>
  </si>
  <si>
    <t xml:space="preserve">Möchenbalchgalching</t>
  </si>
  <si>
    <t xml:space="preserve">Dortmund Möchenbalch X</t>
  </si>
  <si>
    <t xml:space="preserve">ManU -0.5</t>
  </si>
  <si>
    <t xml:space="preserve">Everton -0.5</t>
  </si>
  <si>
    <t xml:space="preserve">Everton ManU X</t>
  </si>
  <si>
    <t xml:space="preserve">Everton -1</t>
  </si>
  <si>
    <t xml:space="preserve">Week 17</t>
  </si>
  <si>
    <t xml:space="preserve">Eibar SD -0.5</t>
  </si>
  <si>
    <t xml:space="preserve">Betsafe Ilmaisvetoviikot (30/30 +10/30) 1.8 kertoimet</t>
  </si>
  <si>
    <t xml:space="preserve">Huesca -0.5</t>
  </si>
  <si>
    <t xml:space="preserve">Betsson ilmaisvetoviikot (141.86/400) 1.5 kertoimet</t>
  </si>
  <si>
    <t xml:space="preserve">Kärpät HPK U4.5g</t>
  </si>
  <si>
    <t xml:space="preserve">Kärpät HPK X</t>
  </si>
  <si>
    <t xml:space="preserve">Kärpät HPK O4.5g</t>
  </si>
  <si>
    <t xml:space="preserve">Eibar Huesca O0.5g</t>
  </si>
  <si>
    <t xml:space="preserve">Eibar Huesca X</t>
  </si>
  <si>
    <t xml:space="preserve">Betssson</t>
  </si>
  <si>
    <t xml:space="preserve">Peterson, R ML</t>
  </si>
  <si>
    <t xml:space="preserve">Arruabarrena-Vecino, L ML</t>
  </si>
  <si>
    <t xml:space="preserve">Man City -0.5</t>
  </si>
  <si>
    <t xml:space="preserve">Man Utd -0.5</t>
  </si>
  <si>
    <t xml:space="preserve">Tästä 10e ilmainen live-veto</t>
  </si>
  <si>
    <t xml:space="preserve">Man Utd Man City X</t>
  </si>
  <si>
    <t xml:space="preserve">Ilves FC Lahti X</t>
  </si>
  <si>
    <t xml:space="preserve">FC Lahti -0.5</t>
  </si>
  <si>
    <t xml:space="preserve">Basketball, soccer</t>
  </si>
  <si>
    <t xml:space="preserve">Carolina +1.5&amp;GSWML&amp;SJSML&amp;Porto -0.5</t>
  </si>
  <si>
    <t xml:space="preserve">22:30---&gt;</t>
  </si>
  <si>
    <t xml:space="preserve">SJS ML</t>
  </si>
  <si>
    <t xml:space="preserve">HPK ML</t>
  </si>
  <si>
    <t xml:space="preserve">HPK Kärpät U6.5g</t>
  </si>
  <si>
    <t xml:space="preserve">HPK Kärpät O6.5g</t>
  </si>
  <si>
    <t xml:space="preserve">Man U -0.5</t>
  </si>
  <si>
    <t xml:space="preserve">Chelsea -0.5</t>
  </si>
  <si>
    <t xml:space="preserve">Man U Chelsea X</t>
  </si>
  <si>
    <t xml:space="preserve">Man U </t>
  </si>
  <si>
    <t xml:space="preserve">Manu Chelsea X</t>
  </si>
  <si>
    <t xml:space="preserve">Comeon</t>
  </si>
  <si>
    <t xml:space="preserve">Week 18</t>
  </si>
  <si>
    <t xml:space="preserve">May</t>
  </si>
  <si>
    <t xml:space="preserve">Real Betis -0.5</t>
  </si>
  <si>
    <t xml:space="preserve">Betsson ilmaisvetoviikot (100.43/400) 1.5 kertoimet</t>
  </si>
  <si>
    <t xml:space="preserve">Espanyol</t>
  </si>
  <si>
    <t xml:space="preserve">Coolbet ilmaisvetoviikot (7/5/25€) 1.5</t>
  </si>
  <si>
    <t xml:space="preserve">Real Betis Espanyol X</t>
  </si>
  <si>
    <t xml:space="preserve">Real Betis Espanyol 1-1</t>
  </si>
  <si>
    <t xml:space="preserve">HPK +1.5</t>
  </si>
  <si>
    <t xml:space="preserve">Real Betis Espanyol o0.5g</t>
  </si>
  <si>
    <t xml:space="preserve">Tottenham Ajax X</t>
  </si>
  <si>
    <t xml:space="preserve">Tottenham Ajax O0.5g</t>
  </si>
  <si>
    <t xml:space="preserve">Barcelona -0.5</t>
  </si>
  <si>
    <t xml:space="preserve">barcelona liverpool X</t>
  </si>
  <si>
    <t xml:space="preserve">Carolina Hurricanes -0.5</t>
  </si>
  <si>
    <t xml:space="preserve">Valencia -0.5</t>
  </si>
  <si>
    <t xml:space="preserve">-</t>
  </si>
  <si>
    <t xml:space="preserve">Valencia Huesca X</t>
  </si>
  <si>
    <t xml:space="preserve">Austria -0.5</t>
  </si>
  <si>
    <t xml:space="preserve">Denmark -0.5</t>
  </si>
  <si>
    <t xml:space="preserve">Austria Denmark X</t>
  </si>
  <si>
    <t xml:space="preserve">Czech Republic Russia U6g Inc OT</t>
  </si>
  <si>
    <t xml:space="preserve">Dallas Stars ML</t>
  </si>
  <si>
    <t xml:space="preserve">STL ML</t>
  </si>
  <si>
    <t xml:space="preserve">Bruins ML</t>
  </si>
  <si>
    <t xml:space="preserve">Week 19</t>
  </si>
  <si>
    <t xml:space="preserve">CBJ ML</t>
  </si>
  <si>
    <t xml:space="preserve">MM kisat</t>
  </si>
  <si>
    <t xml:space="preserve">Joao Sousa ML</t>
  </si>
  <si>
    <t xml:space="preserve">Betsafe Ilmaisvetoviikot (32.5/30 +0/30) 1.8 kertoimet</t>
  </si>
  <si>
    <t xml:space="preserve">Betsson ilmaisvetoviikot (169.09/400) 1.5 kertoimet</t>
  </si>
  <si>
    <t xml:space="preserve">Coolbet ilmaisvetoviikot (8/5/25€) 1.5</t>
  </si>
  <si>
    <t xml:space="preserve">Liverpool Barcelona U2.5g</t>
  </si>
  <si>
    <t xml:space="preserve">Liverpool Barca X</t>
  </si>
  <si>
    <t xml:space="preserve">Barca -0.5</t>
  </si>
  <si>
    <t xml:space="preserve">Ajax Tottenham X</t>
  </si>
  <si>
    <t xml:space="preserve">1. coveraus UNIBET</t>
  </si>
  <si>
    <t xml:space="preserve">Suomi +2 inc OT&amp;Ruotsi -0.5</t>
  </si>
  <si>
    <t xml:space="preserve">MM-kisat</t>
  </si>
  <si>
    <t xml:space="preserve">Czech Republic -0.5</t>
  </si>
  <si>
    <t xml:space="preserve">Mobilebet. 20e veto 2.0 kertoimeen antaa 10eilmais suomen peliin</t>
  </si>
  <si>
    <t xml:space="preserve">Kanada&amp;USA&amp;Venäjä</t>
  </si>
  <si>
    <t xml:space="preserve">17:15---&gt;</t>
  </si>
  <si>
    <t xml:space="preserve">Betsafe panosta 20e 1.80 kertoimeen 10e live, 10e ennakko 5e riskitön</t>
  </si>
  <si>
    <t xml:space="preserve">mm-kisoihin</t>
  </si>
  <si>
    <t xml:space="preserve">Suomi Kanada X</t>
  </si>
  <si>
    <t xml:space="preserve">Betsson panosta 40e 1.5 kerrointen tuplaan, 25e ilmaisveto</t>
  </si>
  <si>
    <t xml:space="preserve">Suomi -0.5</t>
  </si>
  <si>
    <t xml:space="preserve">Norway +4.5</t>
  </si>
  <si>
    <t xml:space="preserve">Suomi -1.5</t>
  </si>
  <si>
    <t xml:space="preserve">Ruotsi tsekki X</t>
  </si>
  <si>
    <t xml:space="preserve">Tshekki -0.5</t>
  </si>
  <si>
    <t xml:space="preserve">Carolina Hurricanes +1.5</t>
  </si>
  <si>
    <t xml:space="preserve">Boston or draw</t>
  </si>
  <si>
    <t xml:space="preserve">Outrights</t>
  </si>
  <si>
    <t xml:space="preserve">Suomi o14.5points</t>
  </si>
  <si>
    <t xml:space="preserve">perjantai</t>
  </si>
  <si>
    <t xml:space="preserve">Suomi top 3</t>
  </si>
  <si>
    <t xml:space="preserve">w</t>
  </si>
  <si>
    <t xml:space="preserve">USA kisojen voittaja</t>
  </si>
  <si>
    <t xml:space="preserve">Intertops underdog tasotukset</t>
  </si>
  <si>
    <t xml:space="preserve">Suomi +1.5</t>
  </si>
  <si>
    <t xml:space="preserve">Rus Norway U6.5g</t>
  </si>
  <si>
    <t xml:space="preserve">Slovakia +2.5</t>
  </si>
  <si>
    <t xml:space="preserve">Tsekki +1.5</t>
  </si>
  <si>
    <t xml:space="preserve">Tshekki Ruotsi X</t>
  </si>
  <si>
    <t xml:space="preserve">Denmark -1.5</t>
  </si>
  <si>
    <t xml:space="preserve">Sveitsi -2.5</t>
  </si>
  <si>
    <t xml:space="preserve">Sveitsi&amp;Saksa&amp;Tsekki&amp;Tanska ML</t>
  </si>
  <si>
    <t xml:space="preserve">13:15---&gt;</t>
  </si>
  <si>
    <t xml:space="preserve">Latvia </t>
  </si>
  <si>
    <t xml:space="preserve">ARBITRAGE</t>
  </si>
  <si>
    <t xml:space="preserve">William Hill</t>
  </si>
  <si>
    <t xml:space="preserve">Slovakia 1X</t>
  </si>
  <si>
    <t xml:space="preserve">Ranska ML</t>
  </si>
  <si>
    <t xml:space="preserve">Saksa -3.5</t>
  </si>
  <si>
    <t xml:space="preserve">Saksa -0.5</t>
  </si>
  <si>
    <t xml:space="preserve">Tsekki -2.5</t>
  </si>
  <si>
    <t xml:space="preserve">Slovakia -1.5</t>
  </si>
  <si>
    <t xml:space="preserve">Suomi ML</t>
  </si>
  <si>
    <t xml:space="preserve">Sveitsi -1.5</t>
  </si>
  <si>
    <t xml:space="preserve">Sveitsi -0.5</t>
  </si>
  <si>
    <t xml:space="preserve">Ruotsi Italia O7.5g</t>
  </si>
  <si>
    <t xml:space="preserve">Ruotsi -6.5</t>
  </si>
  <si>
    <t xml:space="preserve">Crystal palace -0.5</t>
  </si>
  <si>
    <t xml:space="preserve">Sveitsi&amp;Kanada -0.5</t>
  </si>
  <si>
    <t xml:space="preserve">Latvia -0.5</t>
  </si>
  <si>
    <t xml:space="preserve">Latvia Sveitsi X</t>
  </si>
  <si>
    <t xml:space="preserve">Tarvii vielä n.5e@4.85</t>
  </si>
  <si>
    <t xml:space="preserve">Sevilla Atlético O2.5g</t>
  </si>
  <si>
    <t xml:space="preserve">Sevilla Atlético U2.5g</t>
  </si>
  <si>
    <t xml:space="preserve">Sveitsi Latvia X</t>
  </si>
  <si>
    <t xml:space="preserve">TALLETUS</t>
  </si>
  <si>
    <t xml:space="preserve">Talletus</t>
  </si>
  <si>
    <t xml:space="preserve">ComeOn, 10e veto 1.5 kertoimeen, suomen jokaisesta maalista 5 ilmais</t>
  </si>
  <si>
    <t xml:space="preserve">starburst</t>
  </si>
  <si>
    <t xml:space="preserve">USA -0.5</t>
  </si>
  <si>
    <t xml:space="preserve">Week 20</t>
  </si>
  <si>
    <t xml:space="preserve">Risk free bet</t>
  </si>
  <si>
    <t xml:space="preserve">Tshekki +1.5</t>
  </si>
  <si>
    <t xml:space="preserve">Norja +3.5</t>
  </si>
  <si>
    <t xml:space="preserve">Suomi lohkovoittaja</t>
  </si>
  <si>
    <t xml:space="preserve">Venäjä lohkovoittaja</t>
  </si>
  <si>
    <t xml:space="preserve">Tshekki lohkovoittaja</t>
  </si>
  <si>
    <t xml:space="preserve">Latvia -2.5</t>
  </si>
  <si>
    <t xml:space="preserve">Iso-Britannia +2.5</t>
  </si>
  <si>
    <t xml:space="preserve">Italia +3.5</t>
  </si>
  <si>
    <t xml:space="preserve">Latvia -3.5&amp;Sveitsi -2.5</t>
  </si>
  <si>
    <t xml:space="preserve">17:15&amp;21:15</t>
  </si>
  <si>
    <t xml:space="preserve">Italy +2.5</t>
  </si>
  <si>
    <t xml:space="preserve">Italia Latvia 1. erä U1.5g</t>
  </si>
  <si>
    <t xml:space="preserve">Saksa Ranska X</t>
  </si>
  <si>
    <t xml:space="preserve">Ranska -0.5</t>
  </si>
  <si>
    <t xml:space="preserve">intertops</t>
  </si>
  <si>
    <t xml:space="preserve">Saksa -1.5</t>
  </si>
  <si>
    <t xml:space="preserve">TO QUALIFY</t>
  </si>
  <si>
    <t xml:space="preserve">Euroviisut</t>
  </si>
  <si>
    <t xml:space="preserve">Estonia</t>
  </si>
  <si>
    <t xml:space="preserve">Belgia</t>
  </si>
  <si>
    <t xml:space="preserve">Suomi </t>
  </si>
  <si>
    <t xml:space="preserve">Valkovenäjä</t>
  </si>
  <si>
    <t xml:space="preserve">Puola</t>
  </si>
  <si>
    <t xml:space="preserve">Saksa,Sveitsi1stgoal,Slovakia,suomi,Tshekki -0.5</t>
  </si>
  <si>
    <t xml:space="preserve">21:15---&gt;</t>
  </si>
  <si>
    <t xml:space="preserve">Saksa&amp;Slovakia -0.5</t>
  </si>
  <si>
    <t xml:space="preserve">Ranska +1.5</t>
  </si>
  <si>
    <t xml:space="preserve">Norja Sveitsi X</t>
  </si>
  <si>
    <t xml:space="preserve">Tästä ilmainen 5e veto</t>
  </si>
  <si>
    <t xml:space="preserve">Lazio -0.5</t>
  </si>
  <si>
    <t xml:space="preserve">Atalanta -0.5</t>
  </si>
  <si>
    <t xml:space="preserve">LIVESTÄ TASURILLE!!</t>
  </si>
  <si>
    <t xml:space="preserve">Atalanta Lazio X</t>
  </si>
  <si>
    <t xml:space="preserve">Atalanta Lazio o0.5g</t>
  </si>
  <si>
    <t xml:space="preserve">Saksa Slovakia X</t>
  </si>
  <si>
    <t xml:space="preserve">Slovakia -0.5</t>
  </si>
  <si>
    <t xml:space="preserve">25 e talletus, siirtomaksu 5%=1.25e</t>
  </si>
  <si>
    <t xml:space="preserve">ComeOn 10e free bet</t>
  </si>
  <si>
    <t xml:space="preserve">Iso-Britannia +8.5</t>
  </si>
  <si>
    <t xml:space="preserve">Iso-Britannia USA U8.5g</t>
  </si>
  <si>
    <t xml:space="preserve">Iso-Britannia USA O8.5g</t>
  </si>
  <si>
    <t xml:space="preserve">Slovakia Saksa X</t>
  </si>
  <si>
    <t xml:space="preserve">Suomi&amp;Tshekki</t>
  </si>
  <si>
    <t xml:space="preserve">Starburst 5 kierrosta joka suomen maalista</t>
  </si>
  <si>
    <t xml:space="preserve">Suomi ML&amp;Tshekki -0.5</t>
  </si>
  <si>
    <t xml:space="preserve">Ruud, Casper ML</t>
  </si>
  <si>
    <t xml:space="preserve">Ranska +4.5</t>
  </si>
  <si>
    <t xml:space="preserve">Kanada -4.5</t>
  </si>
  <si>
    <t xml:space="preserve">Tsekki -0.5</t>
  </si>
  <si>
    <t xml:space="preserve">Tsekki Latvia X</t>
  </si>
  <si>
    <t xml:space="preserve">Monteiro Thiago</t>
  </si>
  <si>
    <t xml:space="preserve">Ruotsi -5.5</t>
  </si>
  <si>
    <t xml:space="preserve">Kanada Ranska O6.5g</t>
  </si>
  <si>
    <t xml:space="preserve">Tanska -0.5</t>
  </si>
  <si>
    <t xml:space="preserve">Suomi Tanska X</t>
  </si>
  <si>
    <t xml:space="preserve">Kanada -0.5</t>
  </si>
  <si>
    <t xml:space="preserve">Ruotsi -0.5</t>
  </si>
  <si>
    <t xml:space="preserve">Kaikki yllämainitut 4-fold</t>
  </si>
  <si>
    <t xml:space="preserve">KanadaRuotsi-0.5&amp;SuomiTshekkiML+SlovakiaML</t>
  </si>
  <si>
    <t xml:space="preserve">Venäjä kisojen voittaja</t>
  </si>
  <si>
    <t xml:space="preserve">Unibet Kierrätykset</t>
  </si>
  <si>
    <t xml:space="preserve">Struff Jan-Lennard</t>
  </si>
  <si>
    <t xml:space="preserve">Risk Free</t>
  </si>
  <si>
    <t xml:space="preserve">35eur</t>
  </si>
  <si>
    <t xml:space="preserve">Nishikori, Kei</t>
  </si>
  <si>
    <t xml:space="preserve">Talletusbonus, Kierrätys 100€</t>
  </si>
  <si>
    <t xml:space="preserve">Ranska Kanada U6.5g</t>
  </si>
  <si>
    <t xml:space="preserve">10eur (Voideja ei lasketa)</t>
  </si>
  <si>
    <t xml:space="preserve">Suomi -2</t>
  </si>
  <si>
    <t xml:space="preserve">Tshekki Latvia X</t>
  </si>
  <si>
    <t xml:space="preserve">Golf</t>
  </si>
  <si>
    <t xml:space="preserve">Jason Kokrak ML</t>
  </si>
  <si>
    <t xml:space="preserve">Adrian Otaegui ML</t>
  </si>
  <si>
    <t xml:space="preserve">20€ talletus 1€ häviö</t>
  </si>
  <si>
    <t xml:space="preserve">Ilmainen 10e suomen peliin &amp; 5 ilmaista pyöräytystä joka maalista</t>
  </si>
  <si>
    <t xml:space="preserve">Slovakia ML&amp;USA -0.5</t>
  </si>
  <si>
    <t xml:space="preserve">Norja&amp;Slovakia-0.5&amp;GB +7.5</t>
  </si>
  <si>
    <t xml:space="preserve">GB +6.5</t>
  </si>
  <si>
    <t xml:space="preserve">5 Ilmais joka maalista = 25 ilmais</t>
  </si>
  <si>
    <t xml:space="preserve">Suomi -6.5</t>
  </si>
  <si>
    <t xml:space="preserve">Arb</t>
  </si>
  <si>
    <t xml:space="preserve">20eur</t>
  </si>
  <si>
    <t xml:space="preserve">Norja ML &amp; Ranska +4.5</t>
  </si>
  <si>
    <t xml:space="preserve">==&gt; 10€ Risk free</t>
  </si>
  <si>
    <t xml:space="preserve">Norja -1</t>
  </si>
  <si>
    <t xml:space="preserve">Ranska +2.5</t>
  </si>
  <si>
    <t xml:space="preserve">Venäjä&amp;Norja&amp;Ruotsi -0.5</t>
  </si>
  <si>
    <t xml:space="preserve">Saksa +3.5</t>
  </si>
  <si>
    <t xml:space="preserve">Kypros top 20</t>
  </si>
  <si>
    <t xml:space="preserve">Tanska USA X</t>
  </si>
  <si>
    <t xml:space="preserve">Coveraus(847)</t>
  </si>
  <si>
    <t xml:space="preserve">SlovakiaUSAVenäjäKanadaNorjaRuotsi Ilves +1</t>
  </si>
  <si>
    <t xml:space="preserve">13.15---&gt;</t>
  </si>
  <si>
    <t xml:space="preserve">Norja Italia X</t>
  </si>
  <si>
    <t xml:space="preserve">Ranska +4</t>
  </si>
  <si>
    <t xml:space="preserve">Ranska +3.5</t>
  </si>
  <si>
    <t xml:space="preserve">Suomi -3.5</t>
  </si>
  <si>
    <t xml:space="preserve">Cash out</t>
  </si>
  <si>
    <t xml:space="preserve">ranska suomi U3.5g</t>
  </si>
  <si>
    <t xml:space="preserve">IFK Mariehamn -0.5</t>
  </si>
  <si>
    <t xml:space="preserve">TRIPLAUS coveraus</t>
  </si>
  <si>
    <t xml:space="preserve">Ruotsi Sveitsi X</t>
  </si>
  <si>
    <t xml:space="preserve">Coolbet ilmaisvetoviikot (3/5/25€) 1.5</t>
  </si>
  <si>
    <t xml:space="preserve">Ruotsi -3.5</t>
  </si>
  <si>
    <t xml:space="preserve">Week 21</t>
  </si>
  <si>
    <t xml:space="preserve">Latvia +3.5</t>
  </si>
  <si>
    <t xml:space="preserve">Ranska&amp;Ruotsi&amp;Itävalta&amp;Kanada</t>
  </si>
  <si>
    <t xml:space="preserve">Latvia +2.5</t>
  </si>
  <si>
    <t xml:space="preserve">Ruotsi -2.5</t>
  </si>
  <si>
    <t xml:space="preserve">Ranska Ruotsi Italia +3.5 Kanada</t>
  </si>
  <si>
    <t xml:space="preserve">Ruotsi, Itävalta, Tshekki, Latvia, Ranska, Kanada</t>
  </si>
  <si>
    <t xml:space="preserve">Venäjä, Suomi, Slovakia</t>
  </si>
  <si>
    <t xml:space="preserve">Ranska IB X</t>
  </si>
  <si>
    <t xml:space="preserve">Ranska -0.5 + Ruotsi Latvia X</t>
  </si>
  <si>
    <t xml:space="preserve">Itävalta&amp;Kanada&amp;Tshekki -0.5</t>
  </si>
  <si>
    <t xml:space="preserve">Suomi Saksa X</t>
  </si>
  <si>
    <t xml:space="preserve">Venäjä -0.5</t>
  </si>
  <si>
    <t xml:space="preserve">Suomi -1.5&amp;Slovakia&amp;Tshekki</t>
  </si>
  <si>
    <t xml:space="preserve">Saksa +1.5</t>
  </si>
  <si>
    <t xml:space="preserve">Ruotsi&amp;Kanada -0.5</t>
  </si>
  <si>
    <t xml:space="preserve">Coveraa livestä suomelle betsafe</t>
  </si>
  <si>
    <t xml:space="preserve">Mobilebet talletus -1€</t>
  </si>
  <si>
    <t xml:space="preserve">Jatkoon Kanada&amp;Tsekki+Venäjä -0.5</t>
  </si>
  <si>
    <t xml:space="preserve">Jatkoon Kanada&amp;Venäjä</t>
  </si>
  <si>
    <t xml:space="preserve">Venäjä -1.5</t>
  </si>
  <si>
    <t xml:space="preserve">VenäjäKanada ML &amp; Ruotsi Tshekki -0.5</t>
  </si>
  <si>
    <t xml:space="preserve">Kanada Sveitsi X</t>
  </si>
  <si>
    <t xml:space="preserve">Sveitsi Kanada X</t>
  </si>
  <si>
    <t xml:space="preserve">Tshekki Saksa X</t>
  </si>
  <si>
    <t xml:space="preserve">Risk Free </t>
  </si>
  <si>
    <t xml:space="preserve">Tshekki ML&amp;Ruotsi Suomi X</t>
  </si>
  <si>
    <t xml:space="preserve">Venäjä Suomi O4.5g</t>
  </si>
  <si>
    <t xml:space="preserve">Suomi Venäjä X</t>
  </si>
  <si>
    <t xml:space="preserve">Tshekki ML</t>
  </si>
  <si>
    <t xml:space="preserve">Suomi kanada X</t>
  </si>
  <si>
    <t xml:space="preserve">10€ Talletus maksu 0.5€</t>
  </si>
  <si>
    <t xml:space="preserve">Kanada Suomi X</t>
  </si>
  <si>
    <t xml:space="preserve">eka erä alle 1 maalia</t>
  </si>
  <si>
    <t xml:space="preserve">eka erä yli 1 maalia </t>
  </si>
  <si>
    <t xml:space="preserve">Back to basics</t>
  </si>
  <si>
    <t xml:space="preserve">BOS ML</t>
  </si>
  <si>
    <t xml:space="preserve">Week 22</t>
  </si>
  <si>
    <t xml:space="preserve">BOS -0.5</t>
  </si>
  <si>
    <t xml:space="preserve">June</t>
  </si>
  <si>
    <t xml:space="preserve">Betsson ilmaisvetoviikot (277/400) 1.5 kertoimet</t>
  </si>
  <si>
    <t xml:space="preserve">STL X2</t>
  </si>
  <si>
    <t xml:space="preserve">Coolbet ilmaisvetoviikot (5/5/25€) 1.5 kertoimet</t>
  </si>
  <si>
    <t xml:space="preserve">BOS STL X</t>
  </si>
  <si>
    <t xml:space="preserve">Ajaccio GFCO -0.5</t>
  </si>
  <si>
    <t xml:space="preserve">Le Mans Ajaccio X</t>
  </si>
  <si>
    <t xml:space="preserve">Le Mans -0.5</t>
  </si>
  <si>
    <t xml:space="preserve">Arsenal -0.5</t>
  </si>
  <si>
    <t xml:space="preserve">Chelsea Arsenal X</t>
  </si>
  <si>
    <t xml:space="preserve">50 ilmaispyöräytystä peliin Rainbrew </t>
  </si>
  <si>
    <t xml:space="preserve">Arsenal Chelsea X</t>
  </si>
  <si>
    <t xml:space="preserve">Arsenal Chelsea o0.5g</t>
  </si>
  <si>
    <t xml:space="preserve">Arsenal Chelsea U2.5g</t>
  </si>
  <si>
    <t xml:space="preserve">Arsenal Chelsea O2.5g</t>
  </si>
  <si>
    <t xml:space="preserve">Inter Ilves X</t>
  </si>
  <si>
    <t xml:space="preserve">Coveraa Ilvekselle 18:30---&gt; </t>
  </si>
  <si>
    <t xml:space="preserve">Laita myös veto yli 0.5 maaliin VITTU ENPÄ EHTINY ----&gt;</t>
  </si>
  <si>
    <t xml:space="preserve">xDDDDD</t>
  </si>
  <si>
    <t xml:space="preserve">HIFK VPS X</t>
  </si>
  <si>
    <t xml:space="preserve">-&gt;Onneks inter comebackas 0-2 asemasta 25 minuutis :)</t>
  </si>
  <si>
    <t xml:space="preserve">VPS -0.5</t>
  </si>
  <si>
    <t xml:space="preserve">Ferro Parry</t>
  </si>
  <si>
    <t xml:space="preserve">Mestarien liiga bonukset</t>
  </si>
  <si>
    <t xml:space="preserve">Yang Rosolska</t>
  </si>
  <si>
    <t xml:space="preserve">Betsaa 40e yli 1.8 = 25e free bet</t>
  </si>
  <si>
    <t xml:space="preserve">live</t>
  </si>
  <si>
    <t xml:space="preserve">Chämppärivedot</t>
  </si>
  <si>
    <t xml:space="preserve">Talletusbonus, kierrätys 300€, 7 päivää</t>
  </si>
  <si>
    <t xml:space="preserve">Korotetut kertoimet  5.6 X 2.5</t>
  </si>
  <si>
    <t xml:space="preserve">Talleta 10e, Betsaa 10e yli 2.0 = 5e free bet</t>
  </si>
  <si>
    <t xml:space="preserve">free</t>
  </si>
  <si>
    <t xml:space="preserve">Tottenham Liverpool X</t>
  </si>
  <si>
    <t xml:space="preserve">Betsaa 5e yli 1.5 = 5e free bet &amp; 50 free spins@Ancient Fortunes: Zeus!</t>
  </si>
  <si>
    <t xml:space="preserve">Talleta 25e ja panosta se yli 2.0 kertoimiin = 10e ilmaisveto</t>
  </si>
  <si>
    <t xml:space="preserve">Tottenham Liverpool o0.5g</t>
  </si>
  <si>
    <t xml:space="preserve">Kampanjaveikkaus, 1. maalintekijä Harry K. 21 minuutilla</t>
  </si>
  <si>
    <t xml:space="preserve">5e ennakko</t>
  </si>
  <si>
    <t xml:space="preserve">25€ talletus, 1.25€ kulut</t>
  </si>
  <si>
    <t xml:space="preserve">Bet Builder risk free bet 10e jossa vähintään 2 kohdetta</t>
  </si>
  <si>
    <t xml:space="preserve">Lyö 25e livestä = 10e free bet</t>
  </si>
  <si>
    <t xml:space="preserve">Veikkaus</t>
  </si>
  <si>
    <t xml:space="preserve">Mané ajalla</t>
  </si>
  <si>
    <t xml:space="preserve">22-23</t>
  </si>
  <si>
    <t xml:space="preserve">ComeOn Veikkaus: Liverpool, 4 maalia, BTTS</t>
  </si>
  <si>
    <t xml:space="preserve">Liverpool &amp; O2.5g</t>
  </si>
  <si>
    <t xml:space="preserve">1. puoliaika alle 1.5 maalia</t>
  </si>
  <si>
    <t xml:space="preserve">1. puoliaika yli 1.5 maalia</t>
  </si>
  <si>
    <t xml:space="preserve">risk free</t>
  </si>
  <si>
    <t xml:space="preserve">vetämättä 28.6 kertoimella 1.93</t>
  </si>
  <si>
    <t xml:space="preserve">Liverpool -1</t>
  </si>
  <si>
    <t xml:space="preserve">Tottenham ML</t>
  </si>
  <si>
    <t xml:space="preserve">Liverpool ML</t>
  </si>
  <si>
    <t xml:space="preserve">Free live bet</t>
  </si>
  <si>
    <t xml:space="preserve">kierrätys 13e</t>
  </si>
  <si>
    <t xml:space="preserve">UFC</t>
  </si>
  <si>
    <t xml:space="preserve">Chris Fishgold ML</t>
  </si>
  <si>
    <t xml:space="preserve">Makwan Amirkhani ML</t>
  </si>
  <si>
    <t xml:space="preserve">kierrätys 18e</t>
  </si>
  <si>
    <t xml:space="preserve">yli 2.5 erää</t>
  </si>
  <si>
    <t xml:space="preserve">alle 2.5 erää</t>
  </si>
  <si>
    <t xml:space="preserve">kierrätys 12e</t>
  </si>
  <si>
    <t xml:space="preserve">BOS STL O4.5g</t>
  </si>
  <si>
    <t xml:space="preserve">BOS STL U4.5g</t>
  </si>
  <si>
    <t xml:space="preserve">GAIS -0.5</t>
  </si>
  <si>
    <t xml:space="preserve">kierrätys 45e</t>
  </si>
  <si>
    <t xml:space="preserve">Varbergs -0.5</t>
  </si>
  <si>
    <t xml:space="preserve">Tsitsipas ML</t>
  </si>
  <si>
    <t xml:space="preserve">Stan Wawrinka ML</t>
  </si>
  <si>
    <t xml:space="preserve">Varbergs GAIS X</t>
  </si>
  <si>
    <t xml:space="preserve">Nigeria Senegal X</t>
  </si>
  <si>
    <t xml:space="preserve">Week 23</t>
  </si>
  <si>
    <t xml:space="preserve">Nigeria -0.5</t>
  </si>
  <si>
    <t xml:space="preserve">Senegal -0.5</t>
  </si>
  <si>
    <t xml:space="preserve">Betsafe Ilmaisvetoviikot (45+/30 +30/30) 1.8 kertoimet</t>
  </si>
  <si>
    <t xml:space="preserve">Senegal Nigeria o0.5g</t>
  </si>
  <si>
    <t xml:space="preserve">Betsson ilmaisvetoviikot (464.75/400) 1.5 kertoimet</t>
  </si>
  <si>
    <t xml:space="preserve">Halep Simona ML</t>
  </si>
  <si>
    <t xml:space="preserve">Coolbet ilmaisvetoviikot (6(tai 7)/5/25€) 1.5 kertoimet</t>
  </si>
  <si>
    <t xml:space="preserve">Portugali Sveitsi X</t>
  </si>
  <si>
    <t xml:space="preserve">Risk Free 1 &amp; Free bet 3</t>
  </si>
  <si>
    <t xml:space="preserve">Portugali Sveitsi o0.5g</t>
  </si>
  <si>
    <t xml:space="preserve">Start -0.5</t>
  </si>
  <si>
    <t xml:space="preserve">Viking FK Start X</t>
  </si>
  <si>
    <t xml:space="preserve">Halep S Anisimova A o2.5g</t>
  </si>
  <si>
    <t xml:space="preserve">Halep Simona 2-0 </t>
  </si>
  <si>
    <t xml:space="preserve">Halep Simona -1.5g</t>
  </si>
  <si>
    <t xml:space="preserve">Pitäisi antaa 10e free bet tenniksen finaaliin</t>
  </si>
  <si>
    <t xml:space="preserve">1. tehtävä French open</t>
  </si>
  <si>
    <t xml:space="preserve">Halep Simona 2-1</t>
  </si>
  <si>
    <t xml:space="preserve">Coveraus</t>
  </si>
  <si>
    <t xml:space="preserve">Tästä ilmainen 25e liveveto</t>
  </si>
  <si>
    <t xml:space="preserve">EI LYÖTY VIELä</t>
  </si>
  <si>
    <t xml:space="preserve">STL -0.5</t>
  </si>
  <si>
    <t xml:space="preserve">Ruotsi -0.5 (vastaan Malta)</t>
  </si>
  <si>
    <t xml:space="preserve">Hollanti -0.5</t>
  </si>
  <si>
    <t xml:space="preserve">Hollanti Englanti X</t>
  </si>
  <si>
    <t xml:space="preserve">2x 25e vetoja </t>
  </si>
  <si>
    <t xml:space="preserve">Englanti -0.5</t>
  </si>
  <si>
    <t xml:space="preserve">Anisimova A -1.5</t>
  </si>
  <si>
    <t xml:space="preserve">Simona Halep ML</t>
  </si>
  <si>
    <t xml:space="preserve">Hollanti Englanti U2.5g</t>
  </si>
  <si>
    <t xml:space="preserve">Livestä</t>
  </si>
  <si>
    <t xml:space="preserve">Hollanti Englanti O2.5g</t>
  </si>
  <si>
    <t xml:space="preserve">Boston bruins STL X</t>
  </si>
  <si>
    <t xml:space="preserve">Norja Romania X</t>
  </si>
  <si>
    <t xml:space="preserve">Norja -0.5</t>
  </si>
  <si>
    <t xml:space="preserve">Romania -0.5</t>
  </si>
  <si>
    <t xml:space="preserve">Norja Romania o0.5g</t>
  </si>
  <si>
    <t xml:space="preserve">COPA AMERICA</t>
  </si>
  <si>
    <t xml:space="preserve">Ecuador -0.5</t>
  </si>
  <si>
    <t xml:space="preserve">sunnuntai</t>
  </si>
  <si>
    <t xml:space="preserve">COPA </t>
  </si>
  <si>
    <t xml:space="preserve">AMERICA</t>
  </si>
  <si>
    <t xml:space="preserve">Ei tasapeliä Mager G, Robredo T</t>
  </si>
  <si>
    <t xml:space="preserve">toinen tehtävä = 10e ilmaisveto</t>
  </si>
  <si>
    <t xml:space="preserve">Mager G +1.5, 2. erä</t>
  </si>
  <si>
    <t xml:space="preserve">Japani -0.5</t>
  </si>
  <si>
    <t xml:space="preserve">yli 10 päivää</t>
  </si>
  <si>
    <t xml:space="preserve">COPA</t>
  </si>
  <si>
    <t xml:space="preserve">Arizona ML &amp; GSW ML</t>
  </si>
  <si>
    <t xml:space="preserve">2:07&amp;4:00</t>
  </si>
  <si>
    <t xml:space="preserve">Korotettu kerroin</t>
  </si>
  <si>
    <t xml:space="preserve">Bosnia -0.5</t>
  </si>
  <si>
    <t xml:space="preserve">Suomi Bosnia o0.5g</t>
  </si>
  <si>
    <t xml:space="preserve">Suomi Bosnia X</t>
  </si>
  <si>
    <t xml:space="preserve">Suomi -0.25</t>
  </si>
  <si>
    <t xml:space="preserve">Bosnia ei tee maalia</t>
  </si>
  <si>
    <t xml:space="preserve">Suomi Bosnia U1.5g</t>
  </si>
  <si>
    <t xml:space="preserve">Bosnia O0.5g</t>
  </si>
  <si>
    <t xml:space="preserve">Suomi pitää maalinsa puhtaana: EI</t>
  </si>
  <si>
    <t xml:space="preserve">Suomi Bosnia O1.5g</t>
  </si>
  <si>
    <t xml:space="preserve">Italia -0.5</t>
  </si>
  <si>
    <t xml:space="preserve">Thiem +6.5</t>
  </si>
  <si>
    <t xml:space="preserve">Nadal -6.5</t>
  </si>
  <si>
    <t xml:space="preserve">Thiem ML</t>
  </si>
  <si>
    <t xml:space="preserve">Nadal ML</t>
  </si>
  <si>
    <t xml:space="preserve">Portugali Hollanti X</t>
  </si>
  <si>
    <t xml:space="preserve">Portugali Hollanti o0.5g</t>
  </si>
  <si>
    <t xml:space="preserve">Vålerenga HJK O4.5g</t>
  </si>
  <si>
    <t xml:space="preserve">Vålerenga HJK U4.5g</t>
  </si>
  <si>
    <t xml:space="preserve">Portugali Hollanti U2.5g</t>
  </si>
  <si>
    <t xml:space="preserve">Portugali Hollanti O2.5g</t>
  </si>
  <si>
    <t xml:space="preserve">Portugali Hollanti O0.5g</t>
  </si>
  <si>
    <t xml:space="preserve">Rizk</t>
  </si>
  <si>
    <t xml:space="preserve">talletus 100€ bonus 100€</t>
  </si>
  <si>
    <t xml:space="preserve">Kierrätys 1000€ yli 1.8 kertoimiin 30pv aikaa</t>
  </si>
  <si>
    <t xml:space="preserve">Week 24</t>
  </si>
  <si>
    <t xml:space="preserve">33.80e</t>
  </si>
  <si>
    <t xml:space="preserve">Bulgaria -0.5</t>
  </si>
  <si>
    <t xml:space="preserve">Kosovo -0.5</t>
  </si>
  <si>
    <t xml:space="preserve">Betsafe Ilmaisvetoviikot (+35.5/30 +/30) 1.8 kertoimet</t>
  </si>
  <si>
    <t xml:space="preserve">Bulgaria Kosovo X</t>
  </si>
  <si>
    <t xml:space="preserve">Betsson ilmaisvetoviikot (125.31/400) 1.5 kertoimet</t>
  </si>
  <si>
    <t xml:space="preserve">Bulgaria Kosovo o0.5g</t>
  </si>
  <si>
    <t xml:space="preserve">35e</t>
  </si>
  <si>
    <t xml:space="preserve">50e</t>
  </si>
  <si>
    <t xml:space="preserve">Espanja Ruotsi U2.5g</t>
  </si>
  <si>
    <t xml:space="preserve">Livestä kerroin väh. 1.96</t>
  </si>
  <si>
    <t xml:space="preserve">Espanja Ruotsi O2.5g</t>
  </si>
  <si>
    <t xml:space="preserve">Rizk kierrätetty 118.80e/1000e</t>
  </si>
  <si>
    <t xml:space="preserve">NBA</t>
  </si>
  <si>
    <t xml:space="preserve">Raptors ML</t>
  </si>
  <si>
    <t xml:space="preserve">6.50e</t>
  </si>
  <si>
    <t xml:space="preserve">GSW ML</t>
  </si>
  <si>
    <t xml:space="preserve">Paf</t>
  </si>
  <si>
    <t xml:space="preserve">Ilmainen 10e veto ansaittu</t>
  </si>
  <si>
    <t xml:space="preserve">54e</t>
  </si>
  <si>
    <t xml:space="preserve">Kreikka&amp;Venäjä -0.5</t>
  </si>
  <si>
    <t xml:space="preserve">Coveraa venäjän peliä livesta</t>
  </si>
  <si>
    <t xml:space="preserve">Kreikka Armenia X</t>
  </si>
  <si>
    <t xml:space="preserve">Armenia -0.5</t>
  </si>
  <si>
    <t xml:space="preserve">Islanti -0.5</t>
  </si>
  <si>
    <t xml:space="preserve">33.05e/Done</t>
  </si>
  <si>
    <t xml:space="preserve">Turkki -0.5</t>
  </si>
  <si>
    <t xml:space="preserve">Islanti Turkki o0.5g</t>
  </si>
  <si>
    <t xml:space="preserve">Islanti Turkki X</t>
  </si>
  <si>
    <t xml:space="preserve">Suomi Lichtenstein X</t>
  </si>
  <si>
    <t xml:space="preserve">Lichtenstein -0.5</t>
  </si>
  <si>
    <t xml:space="preserve">Kazakhstan San Marino O3.5g</t>
  </si>
  <si>
    <t xml:space="preserve">Kazakhstan San Marino U3.5g</t>
  </si>
  <si>
    <t xml:space="preserve">Suomi Lichtenstein U3.5g</t>
  </si>
  <si>
    <t xml:space="preserve">Suomi Lichtenstein O3.5g</t>
  </si>
  <si>
    <t xml:space="preserve">La coruna -0.5</t>
  </si>
  <si>
    <t xml:space="preserve">Malaga -0.5</t>
  </si>
  <si>
    <t xml:space="preserve">La Coruna Malaga X</t>
  </si>
  <si>
    <t xml:space="preserve">La Coruna Malaga o0.5g</t>
  </si>
  <si>
    <t xml:space="preserve">viikon päästä</t>
  </si>
  <si>
    <t xml:space="preserve">North pine Virginia X</t>
  </si>
  <si>
    <t xml:space="preserve">Virginia -0.5</t>
  </si>
  <si>
    <t xml:space="preserve">North pine -0.5</t>
  </si>
  <si>
    <t xml:space="preserve">Risk free 5e</t>
  </si>
  <si>
    <t xml:space="preserve">Free bet vielä</t>
  </si>
  <si>
    <t xml:space="preserve">IFK Haninge Stocksund U2.5g</t>
  </si>
  <si>
    <t xml:space="preserve">Free bet (coolbet, panos takaisin)</t>
  </si>
  <si>
    <t xml:space="preserve">IFK Haninge Stocksund O2.5g</t>
  </si>
  <si>
    <t xml:space="preserve">Kachin Utd University FC X</t>
  </si>
  <si>
    <t xml:space="preserve">Kachin Utd -0.5</t>
  </si>
  <si>
    <t xml:space="preserve">University FC -0.5</t>
  </si>
  <si>
    <t xml:space="preserve">Jason Dufner ML vs Patton Kizzire</t>
  </si>
  <si>
    <t xml:space="preserve">Mallorca Albacete X</t>
  </si>
  <si>
    <t xml:space="preserve">Mallorca -0.5</t>
  </si>
  <si>
    <t xml:space="preserve">Abalcete -0.5</t>
  </si>
  <si>
    <t xml:space="preserve">Mallorca Albacete o0.5g</t>
  </si>
  <si>
    <t xml:space="preserve">Dustin Brown ML</t>
  </si>
  <si>
    <t xml:space="preserve">Auger Aliassime ML</t>
  </si>
  <si>
    <t xml:space="preserve">Venezuela</t>
  </si>
  <si>
    <t xml:space="preserve">Peru Venezuela X</t>
  </si>
  <si>
    <t xml:space="preserve">Peru -0.5</t>
  </si>
  <si>
    <t xml:space="preserve">Peru venezuela o0.5g</t>
  </si>
  <si>
    <t xml:space="preserve">Päivän peli panos takaisin</t>
  </si>
  <si>
    <t xml:space="preserve">Italy U21 -0.5</t>
  </si>
  <si>
    <t xml:space="preserve">Espanja -0.5</t>
  </si>
  <si>
    <t xml:space="preserve">Italia Espanja X</t>
  </si>
  <si>
    <t xml:space="preserve">Italia Espanja o0.5g</t>
  </si>
  <si>
    <t xml:space="preserve">Chile -0.5</t>
  </si>
  <si>
    <t xml:space="preserve">Week 25</t>
  </si>
  <si>
    <t xml:space="preserve">Japani Chile X</t>
  </si>
  <si>
    <t xml:space="preserve">Chile -1.5</t>
  </si>
  <si>
    <t xml:space="preserve">Betsafe Ilmaisvetoviikot (31+/30 18.54/30) 1.8 kertoimet</t>
  </si>
  <si>
    <t xml:space="preserve">Japani +1</t>
  </si>
  <si>
    <t xml:space="preserve">Betsson ilmaisvetoviikot (101.17/400) 1.5 kertoimet</t>
  </si>
  <si>
    <t xml:space="preserve">Englanti U21 -0.5</t>
  </si>
  <si>
    <t xml:space="preserve">Ranska U21 -0.5</t>
  </si>
  <si>
    <t xml:space="preserve">Ranska Englanti X</t>
  </si>
  <si>
    <t xml:space="preserve">+betsson ilmaisveto 10e copa america</t>
  </si>
  <si>
    <t xml:space="preserve">Ranska Englanti o0.5g</t>
  </si>
  <si>
    <t xml:space="preserve">+Mobilebet ilmaisliveveto 10e copa america</t>
  </si>
  <si>
    <t xml:space="preserve">Engglanti Japani Naiset o0.5g</t>
  </si>
  <si>
    <t xml:space="preserve">+Betsafe 10e ilmaisveto viikonlopulle</t>
  </si>
  <si>
    <t xml:space="preserve">Englanti Japani Naiset X</t>
  </si>
  <si>
    <t xml:space="preserve">Englanti Naiset -0.5</t>
  </si>
  <si>
    <t xml:space="preserve">Japani Naiset -0.5</t>
  </si>
  <si>
    <t xml:space="preserve">La Coruna Mallorca X</t>
  </si>
  <si>
    <t xml:space="preserve">La Coruna Mallorca o0.5g</t>
  </si>
  <si>
    <t xml:space="preserve">Ecuador Chile X</t>
  </si>
  <si>
    <t xml:space="preserve">Ecuador Chile o0.5g</t>
  </si>
  <si>
    <t xml:space="preserve">Ranska Croatia U21 O4.5g</t>
  </si>
  <si>
    <t xml:space="preserve">Ranska Croatia U21 U4.5g</t>
  </si>
  <si>
    <t xml:space="preserve">Venezuela -0.5</t>
  </si>
  <si>
    <t xml:space="preserve">Venezuela Bolivia X</t>
  </si>
  <si>
    <t xml:space="preserve">Bolivia -0.5</t>
  </si>
  <si>
    <t xml:space="preserve">Venezuela Bolivia o0.5g</t>
  </si>
  <si>
    <t xml:space="preserve">Venezuela Bolivia U2.5g</t>
  </si>
  <si>
    <t xml:space="preserve">Venezuela Bolivia O2.5g</t>
  </si>
  <si>
    <t xml:space="preserve">FH KR X</t>
  </si>
  <si>
    <t xml:space="preserve">FH -0.5</t>
  </si>
  <si>
    <t xml:space="preserve">KR -0.5</t>
  </si>
  <si>
    <t xml:space="preserve">Kolumbia -0.5</t>
  </si>
  <si>
    <t xml:space="preserve">Kolumbia Paraguay X</t>
  </si>
  <si>
    <t xml:space="preserve">Paraguay</t>
  </si>
  <si>
    <t xml:space="preserve">Kolumbia Paraguay U1.5g</t>
  </si>
  <si>
    <t xml:space="preserve">Kolumbia Paraguay O1.5g</t>
  </si>
  <si>
    <t xml:space="preserve">Urugay -0.5</t>
  </si>
  <si>
    <t xml:space="preserve">Week 26</t>
  </si>
  <si>
    <t xml:space="preserve">Urugay Chile X</t>
  </si>
  <si>
    <t xml:space="preserve">Betsafe Ilmaisvetoviikot (30.01/30 -- 9.32/30) 1.8 kertoimet</t>
  </si>
  <si>
    <t xml:space="preserve">July</t>
  </si>
  <si>
    <t xml:space="preserve">Betsson ilmaisvetoviikot (309.03/400) 1.5 kertoimet</t>
  </si>
  <si>
    <t xml:space="preserve">Chile Urugay o0.5g</t>
  </si>
  <si>
    <t xml:space="preserve">TUPLAUS day 1 (-0.2€)</t>
  </si>
  <si>
    <t xml:space="preserve">Uruguay -0.5</t>
  </si>
  <si>
    <t xml:space="preserve">Chile Urugay X</t>
  </si>
  <si>
    <t xml:space="preserve">Italia Kiina X</t>
  </si>
  <si>
    <t xml:space="preserve">Kiina -0.5</t>
  </si>
  <si>
    <t xml:space="preserve">Italia kiina N o0.5g</t>
  </si>
  <si>
    <t xml:space="preserve">TUPLAUS day 2 (-1.9€)</t>
  </si>
  <si>
    <t xml:space="preserve">Fc Lahti -0.5</t>
  </si>
  <si>
    <t xml:space="preserve">KuPS FC Lahti X</t>
  </si>
  <si>
    <t xml:space="preserve">Uganda -0.5</t>
  </si>
  <si>
    <t xml:space="preserve">Zimbabwe -0.5</t>
  </si>
  <si>
    <t xml:space="preserve">Uganda Zimbabwe X</t>
  </si>
  <si>
    <t xml:space="preserve">Uganda Zimbabwe o0.5g</t>
  </si>
  <si>
    <t xml:space="preserve">TUPLAUS day 3 (-7.9€)</t>
  </si>
  <si>
    <t xml:space="preserve">Toronto</t>
  </si>
  <si>
    <t xml:space="preserve">3 peräkkäistä tuplausta, +5€</t>
  </si>
  <si>
    <t xml:space="preserve">Atlanta united</t>
  </si>
  <si>
    <t xml:space="preserve">Toronto Atlanta X</t>
  </si>
  <si>
    <t xml:space="preserve">Breidablik -0.5</t>
  </si>
  <si>
    <t xml:space="preserve">Breidablik Fylkir X</t>
  </si>
  <si>
    <t xml:space="preserve">Fylkir -0.5</t>
  </si>
  <si>
    <t xml:space="preserve">Breidablik Fylkir o0.5g</t>
  </si>
  <si>
    <t xml:space="preserve">TUPLAUS day 4 (-15.75€)</t>
  </si>
  <si>
    <t xml:space="preserve">Espanja U21 -0.5</t>
  </si>
  <si>
    <t xml:space="preserve">^--- +5e (row 1231) == -10.75€</t>
  </si>
  <si>
    <t xml:space="preserve">Espanja U21 Ranska U21 X</t>
  </si>
  <si>
    <t xml:space="preserve">Tuplaus 3 putkeen +5€</t>
  </si>
  <si>
    <t xml:space="preserve">Ivory Coast -0.5</t>
  </si>
  <si>
    <t xml:space="preserve">Marokko -0.5</t>
  </si>
  <si>
    <t xml:space="preserve">Marokko Ivory Coast X</t>
  </si>
  <si>
    <t xml:space="preserve">Marokko Ivory Coast o0.5g</t>
  </si>
  <si>
    <t xml:space="preserve">TUPLAUS day 5 (+27.25€)</t>
  </si>
  <si>
    <t xml:space="preserve">Kolumbia Chile X</t>
  </si>
  <si>
    <t xml:space="preserve">Kamerun -0.5</t>
  </si>
  <si>
    <t xml:space="preserve">Kamerun Ghana X</t>
  </si>
  <si>
    <t xml:space="preserve">Ghana -0.5</t>
  </si>
  <si>
    <t xml:space="preserve">Kamerun Ghana o0.5g</t>
  </si>
  <si>
    <t xml:space="preserve">Fylkir KA X</t>
  </si>
  <si>
    <t xml:space="preserve">KA -0.5</t>
  </si>
  <si>
    <t xml:space="preserve">Fylkir KA o0.5g</t>
  </si>
  <si>
    <t xml:space="preserve">Hammarby -0.5</t>
  </si>
  <si>
    <t xml:space="preserve">Week 27</t>
  </si>
  <si>
    <t xml:space="preserve">Häcken -0.5</t>
  </si>
  <si>
    <t xml:space="preserve">Betsafe Ilmaisvetoviikot (40.79/40) 1.8 kertoimet</t>
  </si>
  <si>
    <t xml:space="preserve">Häcken Hammarby X</t>
  </si>
  <si>
    <t xml:space="preserve">Betsson ilmaisvetoviikot (97.72 ( -15e ehkä) /400) 1.5 kertoimet</t>
  </si>
  <si>
    <t xml:space="preserve">Häcken Hammarby o0.5g</t>
  </si>
  <si>
    <t xml:space="preserve">Na'Vi</t>
  </si>
  <si>
    <t xml:space="preserve">Mousesports ML</t>
  </si>
  <si>
    <t xml:space="preserve">Mali -0.5</t>
  </si>
  <si>
    <t xml:space="preserve">Angola Mali X</t>
  </si>
  <si>
    <t xml:space="preserve">Angola Mali o0.5g</t>
  </si>
  <si>
    <t xml:space="preserve">Angola -0.5</t>
  </si>
  <si>
    <t xml:space="preserve">SD Padres &amp; Houston Astros ML</t>
  </si>
  <si>
    <t xml:space="preserve">3:10&amp;5:10</t>
  </si>
  <si>
    <t xml:space="preserve">Riskitön 25e</t>
  </si>
  <si>
    <t xml:space="preserve">SF Giants ML</t>
  </si>
  <si>
    <t xml:space="preserve">Christian Garin ML</t>
  </si>
  <si>
    <t xml:space="preserve">10e Riskitön liveveto Wimbledoniin</t>
  </si>
  <si>
    <t xml:space="preserve">Andrey Rublev ML</t>
  </si>
  <si>
    <t xml:space="preserve">Fognini ML</t>
  </si>
  <si>
    <t xml:space="preserve">Tiafoe ML</t>
  </si>
  <si>
    <t xml:space="preserve">NRG 1st map</t>
  </si>
  <si>
    <t xml:space="preserve">FaZe 1st map</t>
  </si>
  <si>
    <t xml:space="preserve">Faze NRG 2nd map HE Kill</t>
  </si>
  <si>
    <t xml:space="preserve">Faze NRG 2nd map Molotov kill</t>
  </si>
  <si>
    <t xml:space="preserve">Faze NRG 2nd map Time runs out 1 round</t>
  </si>
  <si>
    <t xml:space="preserve">Faze ML </t>
  </si>
  <si>
    <t xml:space="preserve">Peru Chile X</t>
  </si>
  <si>
    <t xml:space="preserve">Chile Peru o0.5g</t>
  </si>
  <si>
    <t xml:space="preserve">Ence Vitality 1st map HE Kill</t>
  </si>
  <si>
    <t xml:space="preserve">Ence Vitality 1st map time runs out</t>
  </si>
  <si>
    <t xml:space="preserve">Ence Vitality 2nd map HE Kill</t>
  </si>
  <si>
    <t xml:space="preserve">Ence Vitality 2nd map time runs out</t>
  </si>
  <si>
    <t xml:space="preserve">Ence Vitality 3rd map HE kill</t>
  </si>
  <si>
    <t xml:space="preserve">Ence Vitality 3rd map time runs out</t>
  </si>
  <si>
    <t xml:space="preserve">Fnatic Astralis 1st map HE kill</t>
  </si>
  <si>
    <t xml:space="preserve">Fnatic Astralis 2nd map HE kill</t>
  </si>
  <si>
    <t xml:space="preserve">New york city -0.5</t>
  </si>
  <si>
    <t xml:space="preserve">Seattle sounders -0.5</t>
  </si>
  <si>
    <t xml:space="preserve">New york City Seattle sounders X</t>
  </si>
  <si>
    <t xml:space="preserve">New york City Seattle Sounders o2.5g</t>
  </si>
  <si>
    <t xml:space="preserve">New york City Seattle Sounders u2.5g</t>
  </si>
  <si>
    <t xml:space="preserve">Betway ilmainen 5e veto saatavilla copa americaan</t>
  </si>
  <si>
    <t xml:space="preserve">Valur -0.5</t>
  </si>
  <si>
    <t xml:space="preserve">Mobilebet ilmainen 5e live veto tarjolla (talletus 10e ja lyö 10e)</t>
  </si>
  <si>
    <t xml:space="preserve">Valur KA X</t>
  </si>
  <si>
    <t xml:space="preserve">Valur KA o0.5g</t>
  </si>
  <si>
    <t xml:space="preserve">Marton Fuscovics ML</t>
  </si>
  <si>
    <t xml:space="preserve">5e wimbledon veto</t>
  </si>
  <si>
    <t xml:space="preserve">Viking FK -0.5</t>
  </si>
  <si>
    <t xml:space="preserve">Viking FK Haugesund X</t>
  </si>
  <si>
    <t xml:space="preserve">Haugesund -0.5</t>
  </si>
  <si>
    <t xml:space="preserve">VIKING FK HAUGESUND O0.5g</t>
  </si>
  <si>
    <t xml:space="preserve">Pinnaclee</t>
  </si>
  <si>
    <t xml:space="preserve">Englanti Ruotsi X</t>
  </si>
  <si>
    <t xml:space="preserve">Englanti Ruotsi o0.5g</t>
  </si>
  <si>
    <t xml:space="preserve">Beijing Guoan -0.5</t>
  </si>
  <si>
    <t xml:space="preserve">Wuhan Zall -0.5</t>
  </si>
  <si>
    <t xml:space="preserve">Beijing Guoan Wuhan Zall X</t>
  </si>
  <si>
    <t xml:space="preserve">Kesärekka</t>
  </si>
  <si>
    <t xml:space="preserve">QureshiKichenokML+Englanti+Argentiina+Egypti</t>
  </si>
  <si>
    <t xml:space="preserve">15:30---&gt;</t>
  </si>
  <si>
    <t xml:space="preserve">----&gt; 10e ilmaisveto (+5e veto maanantaina)</t>
  </si>
  <si>
    <t xml:space="preserve">Vitality +1.5</t>
  </si>
  <si>
    <t xml:space="preserve">vitality 1st map HE kill</t>
  </si>
  <si>
    <t xml:space="preserve">Vitality 2nd map HE kill</t>
  </si>
  <si>
    <t xml:space="preserve">vitality 1st map time runs out</t>
  </si>
  <si>
    <t xml:space="preserve">Vitality 3rd map HE kill</t>
  </si>
  <si>
    <t xml:space="preserve">Mexico -0.5</t>
  </si>
  <si>
    <t xml:space="preserve">Mexico USA X</t>
  </si>
  <si>
    <t xml:space="preserve">Mexico USA o0.5g</t>
  </si>
  <si>
    <t xml:space="preserve">Week 28</t>
  </si>
  <si>
    <t xml:space="preserve">Ghana Tunisia X</t>
  </si>
  <si>
    <t xml:space="preserve">Betsafe Ilmaisvetoviikot (40.94/40) 1.8 kertoimet</t>
  </si>
  <si>
    <t xml:space="preserve">Betsson 40e tupla 1.5*1.5 kertoimiin done</t>
  </si>
  <si>
    <t xml:space="preserve">Tunisia -0.5</t>
  </si>
  <si>
    <t xml:space="preserve">Ghana Tunisia o0.5g</t>
  </si>
  <si>
    <t xml:space="preserve">Helsingborgs IF -0.5</t>
  </si>
  <si>
    <t xml:space="preserve">25€ free bet</t>
  </si>
  <si>
    <t xml:space="preserve">IF Elfsborg -0.5</t>
  </si>
  <si>
    <t xml:space="preserve">Helsingborgs elfsborg X &amp; Senegal -0.5</t>
  </si>
  <si>
    <t xml:space="preserve">20:00&amp;</t>
  </si>
  <si>
    <t xml:space="preserve">Helsingborgs Elfsborg X</t>
  </si>
  <si>
    <t xml:space="preserve">The new saints</t>
  </si>
  <si>
    <t xml:space="preserve">Feronikeli -0.5</t>
  </si>
  <si>
    <t xml:space="preserve">The new saints Feronikeli X</t>
  </si>
  <si>
    <t xml:space="preserve">Feronikeli The new saints o0.5g</t>
  </si>
  <si>
    <t xml:space="preserve">Senegal Benin X</t>
  </si>
  <si>
    <t xml:space="preserve">Rizk kierrätys 27/1200</t>
  </si>
  <si>
    <t xml:space="preserve">Benin -0.5</t>
  </si>
  <si>
    <t xml:space="preserve">lahnan Rizk</t>
  </si>
  <si>
    <t xml:space="preserve">jooseppi009@hotmail.com</t>
  </si>
  <si>
    <t xml:space="preserve">Nigeria South Africa U1.5g</t>
  </si>
  <si>
    <t xml:space="preserve">Puppepainaa99kg!</t>
  </si>
  <si>
    <t xml:space="preserve">Nigeria South Africa O1.5g</t>
  </si>
  <si>
    <t xml:space="preserve">Tallinna FCI Levadia -0.5</t>
  </si>
  <si>
    <t xml:space="preserve">Sjarnan Tallinna FCI Levadia X</t>
  </si>
  <si>
    <t xml:space="preserve">Stjarnan -0.5</t>
  </si>
  <si>
    <t xml:space="preserve">-----&gt;10e riskitön liveveto wimbledoniin</t>
  </si>
  <si>
    <t xml:space="preserve">Federer R</t>
  </si>
  <si>
    <t xml:space="preserve">Nadal R</t>
  </si>
  <si>
    <t xml:space="preserve">54/1200</t>
  </si>
  <si>
    <t xml:space="preserve">Tianjin Teda Guangzhou U2.5g</t>
  </si>
  <si>
    <t xml:space="preserve">Tianjin Teda Guangzhou O2.5g</t>
  </si>
  <si>
    <t xml:space="preserve">Tianjin Teda Guanggzhou o2.5g</t>
  </si>
  <si>
    <t xml:space="preserve">Serena Williams -1.5</t>
  </si>
  <si>
    <t xml:space="preserve">-----&gt; 10e free live bet wimbledoniin</t>
  </si>
  <si>
    <t xml:space="preserve">Serena Williams 2-1</t>
  </si>
  <si>
    <t xml:space="preserve">65/1200</t>
  </si>
  <si>
    <t xml:space="preserve">Serena Williams +1.5</t>
  </si>
  <si>
    <t xml:space="preserve">Arsenal Tula -0.5</t>
  </si>
  <si>
    <t xml:space="preserve">87/1200</t>
  </si>
  <si>
    <t xml:space="preserve">Arsenal Tula Dynamo Moscow X</t>
  </si>
  <si>
    <t xml:space="preserve">Dynamo Moscow -0.5</t>
  </si>
  <si>
    <t xml:space="preserve">Arsenal Tula Dynamo Moscow O0.5g</t>
  </si>
  <si>
    <t xml:space="preserve">TRIPLAUS(1/3)</t>
  </si>
  <si>
    <t xml:space="preserve">Roberto Bautista Agut ML</t>
  </si>
  <si>
    <t xml:space="preserve">Novak Djokovic</t>
  </si>
  <si>
    <t xml:space="preserve">Rafael Nadal ML</t>
  </si>
  <si>
    <t xml:space="preserve">Roger Federer ML</t>
  </si>
  <si>
    <t xml:space="preserve">Seattle Sounders -0.5</t>
  </si>
  <si>
    <t xml:space="preserve">103/1200</t>
  </si>
  <si>
    <t xml:space="preserve">Seattle sounders Atlanta X</t>
  </si>
  <si>
    <t xml:space="preserve">Atlanta -0.5</t>
  </si>
  <si>
    <t xml:space="preserve">F1</t>
  </si>
  <si>
    <t xml:space="preserve">GP Lewis Hamilton voittaja</t>
  </si>
  <si>
    <t xml:space="preserve">Riskitön veto</t>
  </si>
  <si>
    <t xml:space="preserve">Sarpsborg -0.5</t>
  </si>
  <si>
    <t xml:space="preserve">Week 29</t>
  </si>
  <si>
    <t xml:space="preserve">Betsafe kesärekasta 10e + 5e ilmaset</t>
  </si>
  <si>
    <t xml:space="preserve">Sarpsborg stabaek X</t>
  </si>
  <si>
    <t xml:space="preserve">Betsson 40e tupla 1.5*1.5 kertoimiin</t>
  </si>
  <si>
    <t xml:space="preserve">124/1000</t>
  </si>
  <si>
    <t xml:space="preserve">Stabaek -0.5</t>
  </si>
  <si>
    <t xml:space="preserve">Coolbet ilmaisvetoviikot (2/5/25€) 1.5 kertoimet</t>
  </si>
  <si>
    <t xml:space="preserve">Stabaek sarpsborg o0.5g</t>
  </si>
  <si>
    <t xml:space="preserve">Piast Gliwice -0.5</t>
  </si>
  <si>
    <t xml:space="preserve">Gliwice BATE Borisov o0.5g</t>
  </si>
  <si>
    <t xml:space="preserve">BATE Borisov -0.5</t>
  </si>
  <si>
    <t xml:space="preserve">Piast Gliwice Bate Borisov X</t>
  </si>
  <si>
    <t xml:space="preserve">KESÄREKKA</t>
  </si>
  <si>
    <t xml:space="preserve">&amp;</t>
  </si>
  <si>
    <t xml:space="preserve">&amp; west ham Man City X &amp; Ugo humbert &amp; </t>
  </si>
  <si>
    <t xml:space="preserve">15:30&amp; 22:30</t>
  </si>
  <si>
    <t xml:space="preserve">Richard Gasquet</t>
  </si>
  <si>
    <t xml:space="preserve">Torstaina</t>
  </si>
  <si>
    <t xml:space="preserve">Manchester City -0.5</t>
  </si>
  <si>
    <t xml:space="preserve">BATE Borisov Piast X</t>
  </si>
  <si>
    <t xml:space="preserve">Paykan Persepolis U2.5g</t>
  </si>
  <si>
    <t xml:space="preserve">Paykan Persepolis O2.5g</t>
  </si>
  <si>
    <t xml:space="preserve">Brann -0.5</t>
  </si>
  <si>
    <t xml:space="preserve">Brann Rovers X</t>
  </si>
  <si>
    <t xml:space="preserve">144/1000</t>
  </si>
  <si>
    <t xml:space="preserve">Rovers -0.5</t>
  </si>
  <si>
    <t xml:space="preserve">Brann Rovers o0.5g</t>
  </si>
  <si>
    <t xml:space="preserve">185/1000</t>
  </si>
  <si>
    <t xml:space="preserve">Senegal Algeria X</t>
  </si>
  <si>
    <t xml:space="preserve">Algeria&amp; Warriors FC -0.5</t>
  </si>
  <si>
    <t xml:space="preserve">Algeria Senegal o0.5g</t>
  </si>
  <si>
    <t xml:space="preserve">Warriors FC Baletsier Khalsa X</t>
  </si>
  <si>
    <t xml:space="preserve">Oliver Wilson (C. Knipes)</t>
  </si>
  <si>
    <t xml:space="preserve">Mikko Korhonen ML</t>
  </si>
  <si>
    <t xml:space="preserve">Algeria -0.5</t>
  </si>
  <si>
    <t xml:space="preserve">Rostov -0.5</t>
  </si>
  <si>
    <t xml:space="preserve">Rostov Spartak X</t>
  </si>
  <si>
    <t xml:space="preserve">Spartak -0.5</t>
  </si>
  <si>
    <t xml:space="preserve">Rostov Spartak o0.5g</t>
  </si>
  <si>
    <t xml:space="preserve">PTT Rayong Port FC U2.5g</t>
  </si>
  <si>
    <t xml:space="preserve">210/1000</t>
  </si>
  <si>
    <t xml:space="preserve">PTT Rayong Port FC O2.5g</t>
  </si>
  <si>
    <t xml:space="preserve">Ence +1.5</t>
  </si>
  <si>
    <t xml:space="preserve">Liquid -1.5</t>
  </si>
  <si>
    <t xml:space="preserve">New England -0.5</t>
  </si>
  <si>
    <t xml:space="preserve">New England Cincinnati X</t>
  </si>
  <si>
    <t xml:space="preserve">Cincinnati -0.5</t>
  </si>
  <si>
    <t xml:space="preserve">New england Cincinnati o0.5g</t>
  </si>
  <si>
    <t xml:space="preserve">ENCE +1.5</t>
  </si>
  <si>
    <t xml:space="preserve">Hafnar -0.5</t>
  </si>
  <si>
    <t xml:space="preserve">Week 30</t>
  </si>
  <si>
    <t xml:space="preserve">Hafnar kopavogur X</t>
  </si>
  <si>
    <t xml:space="preserve">Kopavogur -0.5</t>
  </si>
  <si>
    <t xml:space="preserve">Hafnar Kopavogur o0.5g</t>
  </si>
  <si>
    <t xml:space="preserve">WW</t>
  </si>
  <si>
    <t xml:space="preserve">Plzen -0.5</t>
  </si>
  <si>
    <t xml:space="preserve">Plzen Olympiakos X</t>
  </si>
  <si>
    <t xml:space="preserve">Olympiakos</t>
  </si>
  <si>
    <t xml:space="preserve">Olympiakos -0.5</t>
  </si>
  <si>
    <t xml:space="preserve">Olympiakos Plzen o0.5g</t>
  </si>
  <si>
    <t xml:space="preserve">Internatzionale Juventus X</t>
  </si>
  <si>
    <t xml:space="preserve">Internatzionale -0.5</t>
  </si>
  <si>
    <t xml:space="preserve">Maribor X&amp;Benfica -0.5</t>
  </si>
  <si>
    <t xml:space="preserve">AIK -0.5</t>
  </si>
  <si>
    <t xml:space="preserve">Maribor -0.5</t>
  </si>
  <si>
    <t xml:space="preserve">Maribor AIK o0.5g</t>
  </si>
  <si>
    <t xml:space="preserve">Malmö -0.5</t>
  </si>
  <si>
    <t xml:space="preserve">Domzale Malmö X</t>
  </si>
  <si>
    <t xml:space="preserve">226/1000</t>
  </si>
  <si>
    <t xml:space="preserve">Domzale -0.5</t>
  </si>
  <si>
    <t xml:space="preserve">Domzale Malmö o0.5g</t>
  </si>
  <si>
    <t xml:space="preserve">Manu Tottenham U2.5g</t>
  </si>
  <si>
    <t xml:space="preserve">252.20/1000</t>
  </si>
  <si>
    <t xml:space="preserve">Manu Tottenham O2.5g</t>
  </si>
  <si>
    <t xml:space="preserve">Stuttgart -0.5</t>
  </si>
  <si>
    <t xml:space="preserve">Stuttgart Hannover X</t>
  </si>
  <si>
    <t xml:space="preserve">Hannover -0.5+3 muuta kohdetta</t>
  </si>
  <si>
    <t xml:space="preserve">Stuttgart Hannover o0.5g</t>
  </si>
  <si>
    <t xml:space="preserve">Nancy Orleans X</t>
  </si>
  <si>
    <t xml:space="preserve">Orleans -0.5</t>
  </si>
  <si>
    <t xml:space="preserve">Nancy -0.5&amp;FC lahti U2.5g</t>
  </si>
  <si>
    <t xml:space="preserve">CSKA -0.5</t>
  </si>
  <si>
    <t xml:space="preserve">CSKA Lokomotiv X</t>
  </si>
  <si>
    <t xml:space="preserve">Lokomotiv -0.5</t>
  </si>
  <si>
    <t xml:space="preserve">CSKA lokomotiv o0.5g</t>
  </si>
  <si>
    <t xml:space="preserve">ST pauli -0.5</t>
  </si>
  <si>
    <t xml:space="preserve">Week 31</t>
  </si>
  <si>
    <t xml:space="preserve">Arminia -0.5</t>
  </si>
  <si>
    <t xml:space="preserve">Betsafe (0/30, 17/30)</t>
  </si>
  <si>
    <t xml:space="preserve">August</t>
  </si>
  <si>
    <t xml:space="preserve">Arminia Pauli X</t>
  </si>
  <si>
    <t xml:space="preserve">Arminia Bielefeld St pauli o0.5g</t>
  </si>
  <si>
    <t xml:space="preserve">Madura Utd PSS Sleman U2.5g</t>
  </si>
  <si>
    <t xml:space="preserve">270.51/1000</t>
  </si>
  <si>
    <t xml:space="preserve">Madura Utd PSS Sleman O2.5g</t>
  </si>
  <si>
    <t xml:space="preserve">Luton -0.5</t>
  </si>
  <si>
    <t xml:space="preserve">Luton Middles X</t>
  </si>
  <si>
    <t xml:space="preserve">275.2/1000</t>
  </si>
  <si>
    <t xml:space="preserve">Middlesborough -0.5</t>
  </si>
  <si>
    <t xml:space="preserve">Middles Luton O0.5g</t>
  </si>
  <si>
    <t xml:space="preserve">Middles Luton X</t>
  </si>
  <si>
    <t xml:space="preserve">300.2/1000</t>
  </si>
  <si>
    <t xml:space="preserve">Middles -0.5</t>
  </si>
  <si>
    <t xml:space="preserve">Bayern -0.5</t>
  </si>
  <si>
    <t xml:space="preserve">Bayern Dortmund X</t>
  </si>
  <si>
    <t xml:space="preserve">316.2 /1000</t>
  </si>
  <si>
    <t xml:space="preserve">Bayern Dortmund -0.5</t>
  </si>
  <si>
    <t xml:space="preserve">Cashouts </t>
  </si>
  <si>
    <t xml:space="preserve">Borussia Dortmund Bayern X&amp;Guangzhou</t>
  </si>
  <si>
    <t xml:space="preserve">Shandong -0.5</t>
  </si>
  <si>
    <t xml:space="preserve">17/30</t>
  </si>
  <si>
    <t xml:space="preserve">323.2/1000</t>
  </si>
  <si>
    <t xml:space="preserve">Shandong Guangzhou X</t>
  </si>
  <si>
    <t xml:space="preserve">368.2/1000</t>
  </si>
  <si>
    <t xml:space="preserve">Dortmun -0.5</t>
  </si>
  <si>
    <t xml:space="preserve">Liverpool</t>
  </si>
  <si>
    <t xml:space="preserve">413.2/1000</t>
  </si>
  <si>
    <t xml:space="preserve">Liverpool City X</t>
  </si>
  <si>
    <t xml:space="preserve">KUPS HIFK U2.5g</t>
  </si>
  <si>
    <t xml:space="preserve">490.2/1000</t>
  </si>
  <si>
    <t xml:space="preserve">KUPS HIFK O2.5g</t>
  </si>
  <si>
    <t xml:space="preserve">City -0.5</t>
  </si>
  <si>
    <t xml:space="preserve">Benfica -0.5</t>
  </si>
  <si>
    <t xml:space="preserve">503.35/1000</t>
  </si>
  <si>
    <t xml:space="preserve">Benfica Lisbon X</t>
  </si>
  <si>
    <t xml:space="preserve">Sporting</t>
  </si>
  <si>
    <t xml:space="preserve">Benfica Sporting o0.5g</t>
  </si>
  <si>
    <t xml:space="preserve">Hamburger -0.5</t>
  </si>
  <si>
    <t xml:space="preserve">Week 32</t>
  </si>
  <si>
    <t xml:space="preserve">TUPLAUS 1. (-0.1€)</t>
  </si>
  <si>
    <t xml:space="preserve">Betsafe (0/30, 17/30), 1.8 kertoimiin</t>
  </si>
  <si>
    <t xml:space="preserve">528.85/1000</t>
  </si>
  <si>
    <t xml:space="preserve">Nurnberg Hamburger X</t>
  </si>
  <si>
    <t xml:space="preserve">Betsson 0/400 1.5 kertoimiin</t>
  </si>
  <si>
    <t xml:space="preserve">Nurnberg -0.5</t>
  </si>
  <si>
    <t xml:space="preserve">Coolbet ilmaisvetoviikot (0/5/10€) 1.5 kertoimet</t>
  </si>
  <si>
    <t xml:space="preserve">Haamburger Nurnberg o0.5g</t>
  </si>
  <si>
    <t xml:space="preserve">Peerless U2.5G</t>
  </si>
  <si>
    <t xml:space="preserve">532.85/1000</t>
  </si>
  <si>
    <t xml:space="preserve">Peerless O2.5g</t>
  </si>
  <si>
    <t xml:space="preserve">542.85/1000</t>
  </si>
  <si>
    <t xml:space="preserve">Pirates ML</t>
  </si>
  <si>
    <t xml:space="preserve">562.85/1000</t>
  </si>
  <si>
    <t xml:space="preserve">Diamond backs ML</t>
  </si>
  <si>
    <t xml:space="preserve">Godoy Cruz Arsenal de Sarandi U2.5g</t>
  </si>
  <si>
    <t xml:space="preserve">625.35/1000</t>
  </si>
  <si>
    <t xml:space="preserve">Godoy Cruz Arsenal de Sarandi O2.5g</t>
  </si>
  <si>
    <t xml:space="preserve">Milwaukee Brewers ML</t>
  </si>
  <si>
    <t xml:space="preserve">North Pine Centenary Stormers U4.5g</t>
  </si>
  <si>
    <t xml:space="preserve">North Pine Centenary Stormers O4.5g</t>
  </si>
  <si>
    <t xml:space="preserve">Portsmouth -0.5</t>
  </si>
  <si>
    <t xml:space="preserve">TUPLAUS 2 ( -1.3€ )</t>
  </si>
  <si>
    <t xml:space="preserve">TUPLAUS X2</t>
  </si>
  <si>
    <t xml:space="preserve">PortsMmouth Birmingham City X</t>
  </si>
  <si>
    <t xml:space="preserve">15/30</t>
  </si>
  <si>
    <t xml:space="preserve">648.35/1000</t>
  </si>
  <si>
    <t xml:space="preserve">Birmingham -0.5</t>
  </si>
  <si>
    <t xml:space="preserve">Birmingham Portsmouth o0.5g</t>
  </si>
  <si>
    <t xml:space="preserve">BEtsson</t>
  </si>
  <si>
    <t xml:space="preserve">21:¤5</t>
  </si>
  <si>
    <t xml:space="preserve">38.19/100</t>
  </si>
  <si>
    <t xml:space="preserve">670.35/1000</t>
  </si>
  <si>
    <t xml:space="preserve">Portsmouth Birmingham X</t>
  </si>
  <si>
    <t xml:space="preserve">30/30</t>
  </si>
  <si>
    <t xml:space="preserve">Celtic -0.5</t>
  </si>
  <si>
    <t xml:space="preserve">TUPLAUS 3.</t>
  </si>
  <si>
    <t xml:space="preserve">Celtic Cluj X</t>
  </si>
  <si>
    <t xml:space="preserve">Ilmaisveto International Championshipiin </t>
  </si>
  <si>
    <t xml:space="preserve">73.19/100</t>
  </si>
  <si>
    <t xml:space="preserve">715.35/1000</t>
  </si>
  <si>
    <t xml:space="preserve">Cluj -0.5</t>
  </si>
  <si>
    <t xml:space="preserve">Cluj Celtic O0.5g</t>
  </si>
  <si>
    <t xml:space="preserve">798.71/1000</t>
  </si>
  <si>
    <t xml:space="preserve">Krasnodar -0.5</t>
  </si>
  <si>
    <t xml:space="preserve">Krasnodar Porto X</t>
  </si>
  <si>
    <t xml:space="preserve">Anastasiya ML</t>
  </si>
  <si>
    <t xml:space="preserve">810.97/1000</t>
  </si>
  <si>
    <t xml:space="preserve">Elitsa ML</t>
  </si>
  <si>
    <t xml:space="preserve">830.97/1000</t>
  </si>
  <si>
    <t xml:space="preserve">89.81/400</t>
  </si>
  <si>
    <t xml:space="preserve">850.97/1000</t>
  </si>
  <si>
    <t xml:space="preserve">Partizan -0.5</t>
  </si>
  <si>
    <t xml:space="preserve">861.82/1000</t>
  </si>
  <si>
    <t xml:space="preserve">Partizan Malatyaspor X</t>
  </si>
  <si>
    <t xml:space="preserve">Malatyaspor -0.5</t>
  </si>
  <si>
    <t xml:space="preserve">Partizan Malatyaspor O0.5g</t>
  </si>
  <si>
    <t xml:space="preserve">Legija warsaw -0.5</t>
  </si>
  <si>
    <t xml:space="preserve">883.82/1000</t>
  </si>
  <si>
    <t xml:space="preserve">Atromitos Athens -0.5</t>
  </si>
  <si>
    <t xml:space="preserve">Atromitos U0.5G</t>
  </si>
  <si>
    <t xml:space="preserve">114.81/100</t>
  </si>
  <si>
    <t xml:space="preserve">Legia Atromitos 0-0</t>
  </si>
  <si>
    <t xml:space="preserve">944.82/1000</t>
  </si>
  <si>
    <t xml:space="preserve">Legia Atromitos 1-0</t>
  </si>
  <si>
    <t xml:space="preserve">Gold Coast -0.5</t>
  </si>
  <si>
    <t xml:space="preserve">954.82/1000</t>
  </si>
  <si>
    <t xml:space="preserve">redlands -0.5</t>
  </si>
  <si>
    <t xml:space="preserve">Redlands Gold coast X</t>
  </si>
  <si>
    <t xml:space="preserve">123.69/400</t>
  </si>
  <si>
    <t xml:space="preserve">Jiangsu Suning -0.5</t>
  </si>
  <si>
    <t xml:space="preserve">Bojovic Jana ML</t>
  </si>
  <si>
    <t xml:space="preserve">Rizkfiasko ohi</t>
  </si>
  <si>
    <t xml:space="preserve">Dalian Yifang</t>
  </si>
  <si>
    <t xml:space="preserve">Veronika Vlkovska</t>
  </si>
  <si>
    <t xml:space="preserve">Liverpool -3.5 kulmat</t>
  </si>
  <si>
    <t xml:space="preserve">Norwich +2</t>
  </si>
  <si>
    <t xml:space="preserve">Norwch liverpool U1.5g 0:00-29:59</t>
  </si>
  <si>
    <t xml:space="preserve">Rizk Bonus 100e + 18e lahnalta</t>
  </si>
  <si>
    <t xml:space="preserve">143.69/400</t>
  </si>
  <si>
    <t xml:space="preserve">Helsingbor -0.5</t>
  </si>
  <si>
    <t xml:space="preserve">Week 34</t>
  </si>
  <si>
    <t xml:space="preserve">Göteborg -0.5</t>
  </si>
  <si>
    <t xml:space="preserve">Betsafe (33.37/30, 30/30), 1.8 kertoimiin</t>
  </si>
  <si>
    <t xml:space="preserve">Betsson 110/400 1.5 kertoimiin</t>
  </si>
  <si>
    <t xml:space="preserve">Helsingborg Göteborg X</t>
  </si>
  <si>
    <t xml:space="preserve">Helsingborg Göteborg o0.5g</t>
  </si>
  <si>
    <t xml:space="preserve">Nottingham -0.5</t>
  </si>
  <si>
    <t xml:space="preserve">Charlton Nottingham X</t>
  </si>
  <si>
    <t xml:space="preserve">Charlton -0.5</t>
  </si>
  <si>
    <t xml:space="preserve">Charlton Nottingham o0.5g</t>
  </si>
  <si>
    <t xml:space="preserve">Torino -0.5</t>
  </si>
  <si>
    <t xml:space="preserve">Torino Wolverhampton X</t>
  </si>
  <si>
    <t xml:space="preserve">Torino Wolverhampton o0.5g</t>
  </si>
  <si>
    <t xml:space="preserve">Dreameaters +6.5</t>
  </si>
  <si>
    <t xml:space="preserve">Dreameaters Syman ML</t>
  </si>
  <si>
    <t xml:space="preserve">betway</t>
  </si>
  <si>
    <t xml:space="preserve">Vitality -5.5 &amp; G2</t>
  </si>
  <si>
    <t xml:space="preserve">Levante -0.5</t>
  </si>
  <si>
    <t xml:space="preserve">Villareal -0.5</t>
  </si>
  <si>
    <t xml:space="preserve">Levante Villareal X</t>
  </si>
  <si>
    <t xml:space="preserve">Levante Villareal o0.5g</t>
  </si>
  <si>
    <t xml:space="preserve">Nantes -0.5</t>
  </si>
  <si>
    <t xml:space="preserve">Amiens Nantes X</t>
  </si>
  <si>
    <t xml:space="preserve">Amiens</t>
  </si>
  <si>
    <t xml:space="preserve">Amiens Nantes o0.5g</t>
  </si>
  <si>
    <t xml:space="preserve">Juventus -0,.5</t>
  </si>
  <si>
    <t xml:space="preserve">Juventus Parma X</t>
  </si>
  <si>
    <t xml:space="preserve">Parma </t>
  </si>
  <si>
    <t xml:space="preserve">Liverpool North City</t>
  </si>
  <si>
    <t xml:space="preserve">Cr4zy, Complexity +1.5, Intz +1.5</t>
  </si>
  <si>
    <t xml:space="preserve">Liverpool Arsenal X</t>
  </si>
  <si>
    <t xml:space="preserve">Bournemouth City X</t>
  </si>
  <si>
    <t xml:space="preserve">Bournemouth -0.5</t>
  </si>
  <si>
    <t xml:space="preserve">De Chile Catolica o0.5g</t>
  </si>
  <si>
    <t xml:space="preserve">De Chile -0.5</t>
  </si>
  <si>
    <t xml:space="preserve">De Chile Catolica X</t>
  </si>
  <si>
    <t xml:space="preserve">Catolica</t>
  </si>
  <si>
    <t xml:space="preserve">Catolica </t>
  </si>
  <si>
    <t xml:space="preserve">Syman +1.5 &amp; Complexity &amp; Vitality -1.5</t>
  </si>
  <si>
    <t xml:space="preserve">Forze</t>
  </si>
  <si>
    <t xml:space="preserve">Furia 1st map</t>
  </si>
  <si>
    <t xml:space="preserve">HE kill 1st map</t>
  </si>
  <si>
    <t xml:space="preserve">PAF</t>
  </si>
  <si>
    <t xml:space="preserve">Vitality -1.5</t>
  </si>
  <si>
    <t xml:space="preserve">Cr4zy ml</t>
  </si>
  <si>
    <t xml:space="preserve">Avangar&amp;Forze</t>
  </si>
  <si>
    <t xml:space="preserve">Week 35</t>
  </si>
  <si>
    <t xml:space="preserve">Avangar&amp;Forze&amp;Vitality -1.5</t>
  </si>
  <si>
    <t xml:space="preserve">Betsafe (/30,0/30)  -   1.8 kertoimiin</t>
  </si>
  <si>
    <t xml:space="preserve">14/100</t>
  </si>
  <si>
    <t xml:space="preserve">Bilashvili</t>
  </si>
  <si>
    <t xml:space="preserve">Betsson /400  -  1.5 kertoimiin</t>
  </si>
  <si>
    <t xml:space="preserve">1 out of 5</t>
  </si>
  <si>
    <t xml:space="preserve">Fuscovics</t>
  </si>
  <si>
    <t xml:space="preserve">Coolbet ilmaisvetoviikot (1/5/10€) 1.5 kertoimet</t>
  </si>
  <si>
    <t xml:space="preserve">Hafnarfjordur Breidablik o0.5g</t>
  </si>
  <si>
    <t xml:space="preserve">Hafnarfjördur -0.5</t>
  </si>
  <si>
    <t xml:space="preserve">Betsson lyö 10e 1.5 kertomiin US Open = Saa 10e riskittömän vedon</t>
  </si>
  <si>
    <t xml:space="preserve">Hafnar Breidablik X</t>
  </si>
  <si>
    <t xml:space="preserve">Coolbet lyö 10€ veto = saa 10e live-veto</t>
  </si>
  <si>
    <t xml:space="preserve">26/100</t>
  </si>
  <si>
    <t xml:space="preserve">Breidablik</t>
  </si>
  <si>
    <t xml:space="preserve">Betway, lyö 2 kpl 5e vetoja yli 1.5 = 5e free bet</t>
  </si>
  <si>
    <t xml:space="preserve">41.26/100</t>
  </si>
  <si>
    <t xml:space="preserve">Inter Lecce o2.5g</t>
  </si>
  <si>
    <t xml:space="preserve">Inter Lecce U2.5g</t>
  </si>
  <si>
    <t xml:space="preserve">Fabio Fognini </t>
  </si>
  <si>
    <t xml:space="preserve">Opelka</t>
  </si>
  <si>
    <t xml:space="preserve">opelka</t>
  </si>
  <si>
    <t xml:space="preserve">Syman ML</t>
  </si>
  <si>
    <t xml:space="preserve">Rosenborg</t>
  </si>
  <si>
    <t xml:space="preserve">Rosenborg Dynamo X</t>
  </si>
  <si>
    <t xml:space="preserve">47.26/100</t>
  </si>
  <si>
    <t xml:space="preserve">Dynamo</t>
  </si>
  <si>
    <t xml:space="preserve">Rosenborg Dynamo o0.5g</t>
  </si>
  <si>
    <t xml:space="preserve">Henri Laaksonen</t>
  </si>
  <si>
    <t xml:space="preserve">Henrilaaksosenvastustaja</t>
  </si>
  <si>
    <t xml:space="preserve">LootBET</t>
  </si>
  <si>
    <t xml:space="preserve">Liquid 25€</t>
  </si>
  <si>
    <t xml:space="preserve">Arbaa seuraavat:</t>
  </si>
  <si>
    <t xml:space="preserve">Lootbet underdogbetting</t>
  </si>
  <si>
    <t xml:space="preserve">Renegades</t>
  </si>
  <si>
    <t xml:space="preserve">Faze</t>
  </si>
  <si>
    <t xml:space="preserve">15/1000</t>
  </si>
  <si>
    <t xml:space="preserve">G2</t>
  </si>
  <si>
    <t xml:space="preserve">MiBR</t>
  </si>
  <si>
    <t xml:space="preserve">Ence&amp;NRG</t>
  </si>
  <si>
    <t xml:space="preserve">Ence&amp;NRG&amp;Vitality</t>
  </si>
  <si>
    <t xml:space="preserve">Avangar 1st pistol round</t>
  </si>
  <si>
    <t xml:space="preserve">Avangar 2nd pistol round</t>
  </si>
  <si>
    <t xml:space="preserve">Dreameaters pistol round</t>
  </si>
  <si>
    <t xml:space="preserve">MIBR NIP O26.5r</t>
  </si>
  <si>
    <t xml:space="preserve">45/1000</t>
  </si>
  <si>
    <t xml:space="preserve">Faze Mouz o26.5r</t>
  </si>
  <si>
    <t xml:space="preserve">Deposit Bonus = 100*40 Roll-over</t>
  </si>
  <si>
    <t xml:space="preserve">50/1000</t>
  </si>
  <si>
    <t xml:space="preserve">Avangar</t>
  </si>
  <si>
    <t xml:space="preserve">61/1000</t>
  </si>
  <si>
    <t xml:space="preserve">North </t>
  </si>
  <si>
    <t xml:space="preserve">Lucas Pouille</t>
  </si>
  <si>
    <t xml:space="preserve">Daniel Evans</t>
  </si>
  <si>
    <t xml:space="preserve">Dusan Lajovic</t>
  </si>
  <si>
    <t xml:space="preserve">55.13/100 (47.26)</t>
  </si>
  <si>
    <t xml:space="preserve">Denis Kudla</t>
  </si>
  <si>
    <t xml:space="preserve">Leicester</t>
  </si>
  <si>
    <t xml:space="preserve">Casinowinner</t>
  </si>
  <si>
    <t xml:space="preserve">newcastle leicester X</t>
  </si>
  <si>
    <t xml:space="preserve">newcastle</t>
  </si>
  <si>
    <t xml:space="preserve">Newcastle Leicester o0.5g</t>
  </si>
  <si>
    <t xml:space="preserve">Brugge</t>
  </si>
  <si>
    <t xml:space="preserve">67.62/100 (47.26)</t>
  </si>
  <si>
    <t xml:space="preserve">Club brugge LASK X</t>
  </si>
  <si>
    <t xml:space="preserve">LASK</t>
  </si>
  <si>
    <t xml:space="preserve">25€ kierrätys 25-50€</t>
  </si>
  <si>
    <t xml:space="preserve">BEtway</t>
  </si>
  <si>
    <t xml:space="preserve">NIP ML</t>
  </si>
  <si>
    <t xml:space="preserve">Deameaters pistol round</t>
  </si>
  <si>
    <t xml:space="preserve">NiP pistol round</t>
  </si>
  <si>
    <t xml:space="preserve">North pistol round</t>
  </si>
  <si>
    <t xml:space="preserve">G2 pistol round</t>
  </si>
  <si>
    <t xml:space="preserve">Crazy Vitality </t>
  </si>
  <si>
    <t xml:space="preserve">Renegades Crazy Liquid Ence</t>
  </si>
  <si>
    <t xml:space="preserve">North</t>
  </si>
  <si>
    <t xml:space="preserve">119.3/1000</t>
  </si>
  <si>
    <t xml:space="preserve">Dreameaters</t>
  </si>
  <si>
    <t xml:space="preserve">Renegades -3.5</t>
  </si>
  <si>
    <t xml:space="preserve">Molde</t>
  </si>
  <si>
    <t xml:space="preserve">72.76/100 (47.26)</t>
  </si>
  <si>
    <t xml:space="preserve">Molde Parti X</t>
  </si>
  <si>
    <t xml:space="preserve">25/30</t>
  </si>
  <si>
    <t xml:space="preserve">Partizan LIVESTÄ (väh.@4.11)</t>
  </si>
  <si>
    <t xml:space="preserve">Crazy Liquid Ence Astralis</t>
  </si>
  <si>
    <t xml:space="preserve">Crazy -4.5</t>
  </si>
  <si>
    <t xml:space="preserve">Liquid </t>
  </si>
  <si>
    <t xml:space="preserve">NRG +5.5</t>
  </si>
  <si>
    <t xml:space="preserve">Fulham</t>
  </si>
  <si>
    <t xml:space="preserve">Cardiff</t>
  </si>
  <si>
    <t xml:space="preserve">33/30</t>
  </si>
  <si>
    <t xml:space="preserve">Fulham Cardiff X</t>
  </si>
  <si>
    <t xml:space="preserve">Fulham Cardiff o0.5g</t>
  </si>
  <si>
    <t xml:space="preserve">79.76/100</t>
  </si>
  <si>
    <t xml:space="preserve">Days bets</t>
  </si>
  <si>
    <t xml:space="preserve">Toulouse FC</t>
  </si>
  <si>
    <t xml:space="preserve">95.76/100</t>
  </si>
  <si>
    <t xml:space="preserve">Toulouse Amiens X</t>
  </si>
  <si>
    <t xml:space="preserve">Toulouse Amiens o0.5g</t>
  </si>
  <si>
    <t xml:space="preserve">Crazy 1st map </t>
  </si>
  <si>
    <t xml:space="preserve">Liquid ML</t>
  </si>
  <si>
    <t xml:space="preserve">Genoa</t>
  </si>
  <si>
    <t xml:space="preserve">Fiorentina</t>
  </si>
  <si>
    <t xml:space="preserve">Fiorentina Genoa X</t>
  </si>
  <si>
    <t xml:space="preserve">Fiorentina Genoa o0.5g</t>
  </si>
  <si>
    <t xml:space="preserve">Cr4zy 1st map</t>
  </si>
  <si>
    <t xml:space="preserve">Liquid map 2</t>
  </si>
  <si>
    <t xml:space="preserve">Renegades 3rd map 2nd pistol</t>
  </si>
  <si>
    <t xml:space="preserve">G2 map 1</t>
  </si>
  <si>
    <t xml:space="preserve">Dinamo</t>
  </si>
  <si>
    <t xml:space="preserve">Week 36</t>
  </si>
  <si>
    <t xml:space="preserve">Betsafe (2.5/30,0/30)  -   1.8 kertoimiin</t>
  </si>
  <si>
    <t xml:space="preserve">September</t>
  </si>
  <si>
    <t xml:space="preserve">Dinamo Spartak X</t>
  </si>
  <si>
    <t xml:space="preserve">Betsson 20.32/400  -  1.5 kertoimiin</t>
  </si>
  <si>
    <t xml:space="preserve">Spartak Dinamo o2g</t>
  </si>
  <si>
    <t xml:space="preserve">Spartak</t>
  </si>
  <si>
    <t xml:space="preserve">LootBet 64.85</t>
  </si>
  <si>
    <t xml:space="preserve">Erinäisiä UD vetoja</t>
  </si>
  <si>
    <t xml:space="preserve">18---&gt;</t>
  </si>
  <si>
    <t xml:space="preserve">Ence Vitality</t>
  </si>
  <si>
    <t xml:space="preserve">16---&gt;</t>
  </si>
  <si>
    <t xml:space="preserve">Ence Vitality NRG</t>
  </si>
  <si>
    <t xml:space="preserve">Ence Vitality NRG Liquid</t>
  </si>
  <si>
    <t xml:space="preserve">Italia&amp;Ruotsi</t>
  </si>
  <si>
    <t xml:space="preserve">19---&gt;</t>
  </si>
  <si>
    <t xml:space="preserve">Suomi Kreikka o0.5g</t>
  </si>
  <si>
    <t xml:space="preserve">Suomi Kreikka X</t>
  </si>
  <si>
    <t xml:space="preserve">Vitality </t>
  </si>
  <si>
    <t xml:space="preserve">Skotlanti</t>
  </si>
  <si>
    <t xml:space="preserve">Venäjä</t>
  </si>
  <si>
    <t xml:space="preserve">Skotlanti Venäjä X</t>
  </si>
  <si>
    <t xml:space="preserve">Skotlanti Venäjä o0.5g</t>
  </si>
  <si>
    <t xml:space="preserve">NRG -2.5 1st map</t>
  </si>
  <si>
    <t xml:space="preserve">NRG -2.5 2nd map</t>
  </si>
  <si>
    <t xml:space="preserve">Liquid 1st map -2.5</t>
  </si>
  <si>
    <t xml:space="preserve">Liquid 2nd map -2.5</t>
  </si>
  <si>
    <t xml:space="preserve">Astralis 2nd map</t>
  </si>
  <si>
    <t xml:space="preserve">Liquid</t>
  </si>
  <si>
    <t xml:space="preserve">Portugali </t>
  </si>
  <si>
    <t xml:space="preserve">Serbia</t>
  </si>
  <si>
    <t xml:space="preserve">Portugali Serbia X</t>
  </si>
  <si>
    <t xml:space="preserve">Portugali Serbia o0.5g</t>
  </si>
  <si>
    <t xml:space="preserve">Ruotsi</t>
  </si>
  <si>
    <t xml:space="preserve">Ruotsi Norja X</t>
  </si>
  <si>
    <t xml:space="preserve">Norja </t>
  </si>
  <si>
    <t xml:space="preserve">Ruotsi norja o0.5g</t>
  </si>
  <si>
    <t xml:space="preserve">Week 37</t>
  </si>
  <si>
    <t xml:space="preserve">Sveitsi Puola X</t>
  </si>
  <si>
    <t xml:space="preserve">Puola sveitsi o0.5g</t>
  </si>
  <si>
    <t xml:space="preserve">Sveitsi</t>
  </si>
  <si>
    <t xml:space="preserve">16/30</t>
  </si>
  <si>
    <t xml:space="preserve">Albania </t>
  </si>
  <si>
    <t xml:space="preserve">Islanti</t>
  </si>
  <si>
    <t xml:space="preserve">Albania Islanti 0.5g</t>
  </si>
  <si>
    <t xml:space="preserve">Albania Islanti X</t>
  </si>
  <si>
    <t xml:space="preserve">Ilves Tappara X</t>
  </si>
  <si>
    <t xml:space="preserve">Tappara</t>
  </si>
  <si>
    <t xml:space="preserve">Bayern</t>
  </si>
  <si>
    <t xml:space="preserve">Leipzig</t>
  </si>
  <si>
    <t xml:space="preserve">Bayern Leipzig X</t>
  </si>
  <si>
    <t xml:space="preserve">Norwich +4, Tottenham U5.5g,Everton</t>
  </si>
  <si>
    <t xml:space="preserve">Vikingur Hafnar X</t>
  </si>
  <si>
    <t xml:space="preserve">Vikingur </t>
  </si>
  <si>
    <t xml:space="preserve">Vikingur</t>
  </si>
  <si>
    <t xml:space="preserve">Hafnar</t>
  </si>
  <si>
    <t xml:space="preserve">o0.5g</t>
  </si>
  <si>
    <t xml:space="preserve">Everton 1X</t>
  </si>
  <si>
    <t xml:space="preserve">Marseille</t>
  </si>
  <si>
    <t xml:space="preserve">Monaco</t>
  </si>
  <si>
    <t xml:space="preserve">Marseille Monaco X</t>
  </si>
  <si>
    <t xml:space="preserve">Marseille Monaco o0.5g</t>
  </si>
  <si>
    <t xml:space="preserve">Aston Villa</t>
  </si>
  <si>
    <t xml:space="preserve">Week 38</t>
  </si>
  <si>
    <t xml:space="preserve">Aston Villa West Ham X</t>
  </si>
  <si>
    <t xml:space="preserve">West Ham</t>
  </si>
  <si>
    <t xml:space="preserve">Coolbet ilmaisvetoviikot (/5/10€) 1.5 kertoimet</t>
  </si>
  <si>
    <t xml:space="preserve">Aston Villa West Ham o0.5g</t>
  </si>
  <si>
    <t xml:space="preserve">Dinamo Riga </t>
  </si>
  <si>
    <t xml:space="preserve">Dinamo Riga Amur Khabarovsk X</t>
  </si>
  <si>
    <t xml:space="preserve">11e/30e</t>
  </si>
  <si>
    <t xml:space="preserve">Amur Khabarovsk</t>
  </si>
  <si>
    <t xml:space="preserve">9-18-2019</t>
  </si>
  <si>
    <t xml:space="preserve">Juventus</t>
  </si>
  <si>
    <t xml:space="preserve">Atletico</t>
  </si>
  <si>
    <t xml:space="preserve">29.20e/100e</t>
  </si>
  <si>
    <t xml:space="preserve">Juventus Atletico X</t>
  </si>
  <si>
    <t xml:space="preserve">&lt;30e/30e</t>
  </si>
  <si>
    <t xml:space="preserve">Juventus Atletico o0.5g</t>
  </si>
  <si>
    <t xml:space="preserve">PSG</t>
  </si>
  <si>
    <t xml:space="preserve">49.20e/100e</t>
  </si>
  <si>
    <t xml:space="preserve">Real Madrid PSG X</t>
  </si>
  <si>
    <t xml:space="preserve">Real madrid</t>
  </si>
  <si>
    <t xml:space="preserve">Alkmaar</t>
  </si>
  <si>
    <t xml:space="preserve">Partizan Alkmaar X</t>
  </si>
  <si>
    <t xml:space="preserve">Partizan</t>
  </si>
  <si>
    <t xml:space="preserve">68.57e/100e</t>
  </si>
  <si>
    <t xml:space="preserve">Sevilla</t>
  </si>
  <si>
    <t xml:space="preserve">Real Madrid Sevilla X</t>
  </si>
  <si>
    <t xml:space="preserve">3.75/30</t>
  </si>
  <si>
    <t xml:space="preserve">Real Madrid</t>
  </si>
  <si>
    <t xml:space="preserve">Real Madrid Sevilla o0.5g</t>
  </si>
  <si>
    <t xml:space="preserve">Lazio Parma U3.5g</t>
  </si>
  <si>
    <t xml:space="preserve">Lazio Parma O3.5g</t>
  </si>
  <si>
    <t xml:space="preserve">CASH OUT FUCK UP</t>
  </si>
  <si>
    <t xml:space="preserve">Week 39</t>
  </si>
  <si>
    <t xml:space="preserve">Hoffenheim</t>
  </si>
  <si>
    <t xml:space="preserve">ilmaisvet</t>
  </si>
  <si>
    <t xml:space="preserve">Wolfsburg Hoffenheim X</t>
  </si>
  <si>
    <t xml:space="preserve">10.53e/30e</t>
  </si>
  <si>
    <t xml:space="preserve">Wolfsburg</t>
  </si>
  <si>
    <t xml:space="preserve">39.20e/100</t>
  </si>
  <si>
    <t xml:space="preserve">wolfsburg hoffenheimo0.5g</t>
  </si>
  <si>
    <t xml:space="preserve">Ilmaisveto</t>
  </si>
  <si>
    <t xml:space="preserve">Molde Stabaek X</t>
  </si>
  <si>
    <t xml:space="preserve">Stabaek</t>
  </si>
  <si>
    <t xml:space="preserve">monaco nice X</t>
  </si>
  <si>
    <t xml:space="preserve">21.30e/30e</t>
  </si>
  <si>
    <t xml:space="preserve">Nice</t>
  </si>
  <si>
    <t xml:space="preserve">49.97/100e</t>
  </si>
  <si>
    <t xml:space="preserve">Monaco nice o0.5g</t>
  </si>
  <si>
    <t xml:space="preserve">Arsenal Nottingham Forest o3.5g</t>
  </si>
  <si>
    <t xml:space="preserve">Tuplaus 2</t>
  </si>
  <si>
    <t xml:space="preserve">Arsenal Nottingham Forest U3.5g</t>
  </si>
  <si>
    <t xml:space="preserve">Mjondalen </t>
  </si>
  <si>
    <t xml:space="preserve">Mjondalen Haugesund X</t>
  </si>
  <si>
    <t xml:space="preserve">38.02e/30e</t>
  </si>
  <si>
    <t xml:space="preserve">Haugesund</t>
  </si>
  <si>
    <t xml:space="preserve">70.33e/100e</t>
  </si>
  <si>
    <t xml:space="preserve">Mjondalen Haugesund o0.5g</t>
  </si>
  <si>
    <t xml:space="preserve">Ajax Fortuna Sittard O5.5g</t>
  </si>
  <si>
    <t xml:space="preserve">TUPLAUS 3</t>
  </si>
  <si>
    <t xml:space="preserve">Ajax Fortuna Sittard U5.5g</t>
  </si>
  <si>
    <t xml:space="preserve">99.97e/100e</t>
  </si>
  <si>
    <t xml:space="preserve">117.9e/400e</t>
  </si>
  <si>
    <t xml:space="preserve">Ajax</t>
  </si>
  <si>
    <t xml:space="preserve">Torino Milan</t>
  </si>
  <si>
    <t xml:space="preserve">Torino Milan X</t>
  </si>
  <si>
    <t xml:space="preserve">Milan</t>
  </si>
  <si>
    <t xml:space="preserve">135.77e/400e</t>
  </si>
  <si>
    <t xml:space="preserve">Union Berlin</t>
  </si>
  <si>
    <t xml:space="preserve">Union Berlin Eintracht Frankfurt X</t>
  </si>
  <si>
    <t xml:space="preserve">Eintracht Frankfurt</t>
  </si>
  <si>
    <t xml:space="preserve">153.77e/400e</t>
  </si>
  <si>
    <t xml:space="preserve">Union Berlin Eintracht Frankfurt o0.5g</t>
  </si>
  <si>
    <t xml:space="preserve">Atletico Madrid</t>
  </si>
  <si>
    <t xml:space="preserve">Atletico Madrid Real Mdrid X</t>
  </si>
  <si>
    <t xml:space="preserve">9.17/30</t>
  </si>
  <si>
    <t xml:space="preserve">Real Mdrid</t>
  </si>
  <si>
    <t xml:space="preserve">((( MOBILEBET 25e BONUS </t>
  </si>
  <si>
    <t xml:space="preserve">MAANANTAINA )))</t>
  </si>
  <si>
    <t xml:space="preserve">Stromsgodset</t>
  </si>
  <si>
    <t xml:space="preserve">Stromsgodset Odd X</t>
  </si>
  <si>
    <t xml:space="preserve">Odd</t>
  </si>
  <si>
    <t xml:space="preserve">30e+/30</t>
  </si>
  <si>
    <t xml:space="preserve">Stromsgodset Odd o0.5g</t>
  </si>
  <si>
    <t xml:space="preserve">one night in bangkok</t>
  </si>
  <si>
    <t xml:space="preserve">Arsenal</t>
  </si>
  <si>
    <t xml:space="preserve">Jos arsenal voittaa = +25e</t>
  </si>
  <si>
    <t xml:space="preserve">Week 40</t>
  </si>
  <si>
    <t xml:space="preserve">Arsenal Manu X</t>
  </si>
  <si>
    <t xml:space="preserve">October</t>
  </si>
  <si>
    <t xml:space="preserve">Manu</t>
  </si>
  <si>
    <t xml:space="preserve">Dynamo Moskova</t>
  </si>
  <si>
    <t xml:space="preserve">TUPLAUS 1</t>
  </si>
  <si>
    <t xml:space="preserve">Dynamo Moskova Jokerit X</t>
  </si>
  <si>
    <t xml:space="preserve">Jokerit</t>
  </si>
  <si>
    <t xml:space="preserve">13e/100e</t>
  </si>
  <si>
    <t xml:space="preserve">Arsenal Manu o0.5g</t>
  </si>
  <si>
    <t xml:space="preserve">bayern Tottenham X</t>
  </si>
  <si>
    <t xml:space="preserve">Eurooppa/Mestarien liigaan 10e liveveto</t>
  </si>
  <si>
    <t xml:space="preserve">Bayern Tottenham X</t>
  </si>
  <si>
    <t xml:space="preserve">Tottenham</t>
  </si>
  <si>
    <t xml:space="preserve">Bayern Tottenham U0.5g</t>
  </si>
  <si>
    <t xml:space="preserve">Talletus bonus 45€</t>
  </si>
  <si>
    <t xml:space="preserve">Kierrätys 8x 90 = 720e @ 1.8 kertoimiin(Kuukausi aikaa)</t>
  </si>
  <si>
    <t xml:space="preserve">Oilers</t>
  </si>
  <si>
    <t xml:space="preserve">20/720</t>
  </si>
  <si>
    <t xml:space="preserve">Oilers Canucks X</t>
  </si>
  <si>
    <t xml:space="preserve">Canucks</t>
  </si>
  <si>
    <t xml:space="preserve">€ talletuksesta</t>
  </si>
  <si>
    <t xml:space="preserve">Krasnodar</t>
  </si>
  <si>
    <t xml:space="preserve">Krasnodar Getafe X</t>
  </si>
  <si>
    <t xml:space="preserve">Getafe</t>
  </si>
  <si>
    <t xml:space="preserve">37.60/720</t>
  </si>
  <si>
    <t xml:space="preserve">Krasnodar Getafe o0.5g</t>
  </si>
  <si>
    <t xml:space="preserve">Feynoord</t>
  </si>
  <si>
    <t xml:space="preserve">55.60e/720e</t>
  </si>
  <si>
    <t xml:space="preserve">FC Porto</t>
  </si>
  <si>
    <t xml:space="preserve">Feynoord Porto X</t>
  </si>
  <si>
    <t xml:space="preserve">Birmingham</t>
  </si>
  <si>
    <t xml:space="preserve">Birmingham Middlesborough X</t>
  </si>
  <si>
    <t xml:space="preserve">82.6/720</t>
  </si>
  <si>
    <t xml:space="preserve">Middlesborough </t>
  </si>
  <si>
    <t xml:space="preserve">17.16/100</t>
  </si>
  <si>
    <t xml:space="preserve">Birmingham Middlesborough o0.5g</t>
  </si>
  <si>
    <t xml:space="preserve">Ilves</t>
  </si>
  <si>
    <t xml:space="preserve">100.33/720</t>
  </si>
  <si>
    <t xml:space="preserve">Ilves HPK X</t>
  </si>
  <si>
    <t xml:space="preserve">TRIPLAUS 1</t>
  </si>
  <si>
    <t xml:space="preserve">HPK</t>
  </si>
  <si>
    <t xml:space="preserve">30.16/100</t>
  </si>
  <si>
    <t xml:space="preserve">Columbus Blue Jackets</t>
  </si>
  <si>
    <t xml:space="preserve">120.33/720</t>
  </si>
  <si>
    <t xml:space="preserve">CBJ Toronto X</t>
  </si>
  <si>
    <t xml:space="preserve">Toronto Maple Leafs</t>
  </si>
  <si>
    <t xml:space="preserve">61.38/100</t>
  </si>
  <si>
    <t xml:space="preserve">AC Milan</t>
  </si>
  <si>
    <t xml:space="preserve">Betsson ilmainen live-veto</t>
  </si>
  <si>
    <t xml:space="preserve">77.38e/100e</t>
  </si>
  <si>
    <t xml:space="preserve">Milan Genoa X</t>
  </si>
  <si>
    <t xml:space="preserve">Rizk riskitön 20e veto lyömällä city - wolves peliin 20e veto joka häviää</t>
  </si>
  <si>
    <t xml:space="preserve">sunnuntai6.10</t>
  </si>
  <si>
    <t xml:space="preserve">137.96/720</t>
  </si>
  <si>
    <t xml:space="preserve">Genoa </t>
  </si>
  <si>
    <t xml:space="preserve">Betway, NHL jos joukkueesi johtaa 2-0 ja veto häviää, veto voittaa</t>
  </si>
  <si>
    <t xml:space="preserve">Milan Genoa o0.5g</t>
  </si>
  <si>
    <t xml:space="preserve">Coolbet ilmainen live-veto</t>
  </si>
  <si>
    <t xml:space="preserve">Saipa</t>
  </si>
  <si>
    <t xml:space="preserve">147.96/720</t>
  </si>
  <si>
    <t xml:space="preserve">Kärpät</t>
  </si>
  <si>
    <t xml:space="preserve">Saipa Kärpät X</t>
  </si>
  <si>
    <t xml:space="preserve">Norwich DNB</t>
  </si>
  <si>
    <t xml:space="preserve">Pukki Maali</t>
  </si>
  <si>
    <t xml:space="preserve">Pukki Ensimmäinen maali</t>
  </si>
  <si>
    <t xml:space="preserve">Tottenham DNB</t>
  </si>
  <si>
    <t xml:space="preserve">157.96/720</t>
  </si>
  <si>
    <t xml:space="preserve">NJ Devils</t>
  </si>
  <si>
    <t xml:space="preserve">177.96/720</t>
  </si>
  <si>
    <t xml:space="preserve">Bremen</t>
  </si>
  <si>
    <t xml:space="preserve">Frankfurt Bremen X</t>
  </si>
  <si>
    <t xml:space="preserve">197.68e/720e</t>
  </si>
  <si>
    <t xml:space="preserve">Eintracht frankfurt</t>
  </si>
  <si>
    <t xml:space="preserve">110.38/100e</t>
  </si>
  <si>
    <t xml:space="preserve">Frankfurt Bremen o0.5g</t>
  </si>
  <si>
    <t xml:space="preserve">Avangard Omsk</t>
  </si>
  <si>
    <t xml:space="preserve">213.68e/720e</t>
  </si>
  <si>
    <t xml:space="preserve">Avangard Omsk Lokomotiv Yaroslav X</t>
  </si>
  <si>
    <t xml:space="preserve">Lokomotiv Yaroslav</t>
  </si>
  <si>
    <t xml:space="preserve">Inter</t>
  </si>
  <si>
    <t xml:space="preserve">Inter - Juventus @ 21:45 peliin 25e veto</t>
  </si>
  <si>
    <t xml:space="preserve">Inter Juventus X</t>
  </si>
  <si>
    <t xml:space="preserve">238.68e/720e</t>
  </si>
  <si>
    <t xml:space="preserve">Blackpool</t>
  </si>
  <si>
    <t xml:space="preserve">Week 41</t>
  </si>
  <si>
    <t xml:space="preserve">Bolton Blackpool X</t>
  </si>
  <si>
    <t xml:space="preserve">248.05e/720e</t>
  </si>
  <si>
    <t xml:space="preserve">Bolton</t>
  </si>
  <si>
    <t xml:space="preserve">7.34/100</t>
  </si>
  <si>
    <t xml:space="preserve">Bolton Blackpool o0.5g</t>
  </si>
  <si>
    <t xml:space="preserve">Salavat Ufa</t>
  </si>
  <si>
    <t xml:space="preserve">Salavat Ufa Magnitogorsk X</t>
  </si>
  <si>
    <t xml:space="preserve">251.05/720</t>
  </si>
  <si>
    <t xml:space="preserve">Magnitogorsk</t>
  </si>
  <si>
    <t xml:space="preserve">11.29/100</t>
  </si>
  <si>
    <t xml:space="preserve">Jukurit</t>
  </si>
  <si>
    <t xml:space="preserve">265.55e/720e (~37%)</t>
  </si>
  <si>
    <t xml:space="preserve">Jukurit Jyp X</t>
  </si>
  <si>
    <t xml:space="preserve">Ensin Betsson kierrätys ---&gt; betsafe ---&gt; unibet/check muut</t>
  </si>
  <si>
    <t xml:space="preserve">36.29e/100e</t>
  </si>
  <si>
    <t xml:space="preserve">Jyp</t>
  </si>
  <si>
    <t xml:space="preserve">Samalla coolbet/mobilebet </t>
  </si>
  <si>
    <t xml:space="preserve">Washington</t>
  </si>
  <si>
    <t xml:space="preserve">11.24/100</t>
  </si>
  <si>
    <t xml:space="preserve">Washington Dallas X</t>
  </si>
  <si>
    <t xml:space="preserve">279.66e/720e</t>
  </si>
  <si>
    <t xml:space="preserve">Dallas</t>
  </si>
  <si>
    <t xml:space="preserve">Saksa</t>
  </si>
  <si>
    <t xml:space="preserve">Saksa Argentiina X</t>
  </si>
  <si>
    <t xml:space="preserve">38.82/100</t>
  </si>
  <si>
    <t xml:space="preserve">289.66/720</t>
  </si>
  <si>
    <t xml:space="preserve">Argentiina</t>
  </si>
  <si>
    <t xml:space="preserve">Saksa Argentiina o0.5g</t>
  </si>
  <si>
    <t xml:space="preserve">Buffalo, Lukko, TPS ML</t>
  </si>
  <si>
    <t xml:space="preserve">Antaa 10e riskittömän vedon maanantaina 14.10</t>
  </si>
  <si>
    <t xml:space="preserve">Lukko TPS</t>
  </si>
  <si>
    <t xml:space="preserve">10.10-2019</t>
  </si>
  <si>
    <t xml:space="preserve">Montreal</t>
  </si>
  <si>
    <t xml:space="preserve">Montreal Buffalo X</t>
  </si>
  <si>
    <t xml:space="preserve">Slovakia</t>
  </si>
  <si>
    <t xml:space="preserve">Slovakia Wales X</t>
  </si>
  <si>
    <t xml:space="preserve">44.53/100</t>
  </si>
  <si>
    <t xml:space="preserve">305.8/720</t>
  </si>
  <si>
    <t xml:space="preserve">Wales</t>
  </si>
  <si>
    <t xml:space="preserve">Slovakia Wales o0.5g</t>
  </si>
  <si>
    <t xml:space="preserve">48.18/100</t>
  </si>
  <si>
    <t xml:space="preserve">Montenegro</t>
  </si>
  <si>
    <t xml:space="preserve">59.12/100</t>
  </si>
  <si>
    <t xml:space="preserve">Bulgaria</t>
  </si>
  <si>
    <t xml:space="preserve">Montenegro Bulgaria X</t>
  </si>
  <si>
    <t xml:space="preserve">Montenegro Bulgaria o0.5g</t>
  </si>
  <si>
    <t xml:space="preserve">63.62/100</t>
  </si>
  <si>
    <t xml:space="preserve">TPS HPK X</t>
  </si>
  <si>
    <t xml:space="preserve">Sveitsi </t>
  </si>
  <si>
    <t xml:space="preserve">322.8/720</t>
  </si>
  <si>
    <t xml:space="preserve">Tanska Sveitsi X</t>
  </si>
  <si>
    <t xml:space="preserve">Tanska</t>
  </si>
  <si>
    <t xml:space="preserve">Jos voittaa, ilmaisveto 5e*Tanskan maalit</t>
  </si>
  <si>
    <t xml:space="preserve">HPK </t>
  </si>
  <si>
    <t xml:space="preserve">342.8/720</t>
  </si>
  <si>
    <t xml:space="preserve">HPK Sport X</t>
  </si>
  <si>
    <t xml:space="preserve">67.62/100</t>
  </si>
  <si>
    <t xml:space="preserve">Bosnia</t>
  </si>
  <si>
    <t xml:space="preserve">87.62(67.62/100</t>
  </si>
  <si>
    <t xml:space="preserve">Bosnia Suomi X</t>
  </si>
  <si>
    <t xml:space="preserve">Suomi</t>
  </si>
  <si>
    <t xml:space="preserve">355.51/720</t>
  </si>
  <si>
    <t xml:space="preserve">Itävalta</t>
  </si>
  <si>
    <t xml:space="preserve">Slovenia Itävalta X</t>
  </si>
  <si>
    <t xml:space="preserve">Slovenia</t>
  </si>
  <si>
    <t xml:space="preserve">104.87(84.87)/100</t>
  </si>
  <si>
    <t xml:space="preserve">Slovenia Itävalta U2.5g</t>
  </si>
  <si>
    <t xml:space="preserve">Slovenia Itävalta O2.5g</t>
  </si>
  <si>
    <t xml:space="preserve">369.51/720</t>
  </si>
  <si>
    <t xml:space="preserve">Slovenia Itävalta o0.5g</t>
  </si>
  <si>
    <t xml:space="preserve">Winnipeg</t>
  </si>
  <si>
    <t xml:space="preserve">Week 42</t>
  </si>
  <si>
    <t xml:space="preserve">Winnipeg Pittsburgh X</t>
  </si>
  <si>
    <t xml:space="preserve">9/100</t>
  </si>
  <si>
    <t xml:space="preserve">Pittsburgh</t>
  </si>
  <si>
    <t xml:space="preserve">22/100</t>
  </si>
  <si>
    <t xml:space="preserve">Portugali</t>
  </si>
  <si>
    <t xml:space="preserve">Ukraina Portugali X</t>
  </si>
  <si>
    <t xml:space="preserve">23/100</t>
  </si>
  <si>
    <t xml:space="preserve">Ukraina</t>
  </si>
  <si>
    <t xml:space="preserve">382.11/720</t>
  </si>
  <si>
    <t xml:space="preserve">Ukraina Portugali o0.5g</t>
  </si>
  <si>
    <t xml:space="preserve">Metallurg Magnitogorsk</t>
  </si>
  <si>
    <t xml:space="preserve">Dynamo Moscow Metallurg X</t>
  </si>
  <si>
    <t xml:space="preserve">Dynamo Moscow</t>
  </si>
  <si>
    <t xml:space="preserve">397.31/720 (55.2%)</t>
  </si>
  <si>
    <t xml:space="preserve">24.40/100</t>
  </si>
  <si>
    <t xml:space="preserve">Chicago</t>
  </si>
  <si>
    <t xml:space="preserve">Tästä 5e free bet (10/100)</t>
  </si>
  <si>
    <t xml:space="preserve">Chicago Oilers X</t>
  </si>
  <si>
    <t xml:space="preserve">44.40/100</t>
  </si>
  <si>
    <t xml:space="preserve">Suomi Armenia X</t>
  </si>
  <si>
    <t xml:space="preserve">402.61/720</t>
  </si>
  <si>
    <t xml:space="preserve">Armenia</t>
  </si>
  <si>
    <t xml:space="preserve">Sochi Magnitogorsk X</t>
  </si>
  <si>
    <t xml:space="preserve">409.41/720</t>
  </si>
  <si>
    <t xml:space="preserve">Sochi</t>
  </si>
  <si>
    <t xml:space="preserve">(viimeinen kohde yöllä 5:30)</t>
  </si>
  <si>
    <t xml:space="preserve">JYP ML, Dallas Stars, SJS</t>
  </si>
  <si>
    <t xml:space="preserve">(viimeinen kohde torstaina)</t>
  </si>
  <si>
    <t xml:space="preserve">Jukurit, Kärpät</t>
  </si>
  <si>
    <t xml:space="preserve">Philadelphia</t>
  </si>
  <si>
    <t xml:space="preserve">18.18/100</t>
  </si>
  <si>
    <t xml:space="preserve">Philadelphia Oilers X</t>
  </si>
  <si>
    <t xml:space="preserve">HIFK</t>
  </si>
  <si>
    <t xml:space="preserve">416.65/720</t>
  </si>
  <si>
    <t xml:space="preserve">AK Bars </t>
  </si>
  <si>
    <t xml:space="preserve">Tasuri</t>
  </si>
  <si>
    <t xml:space="preserve">423.48/720</t>
  </si>
  <si>
    <t xml:space="preserve">68.55/100</t>
  </si>
  <si>
    <t xml:space="preserve">Jokerit Bars o2.5g</t>
  </si>
  <si>
    <t xml:space="preserve">Calgary</t>
  </si>
  <si>
    <t xml:space="preserve">Calgary Detroit X</t>
  </si>
  <si>
    <t xml:space="preserve">428.22/720</t>
  </si>
  <si>
    <t xml:space="preserve">Detroit</t>
  </si>
  <si>
    <t xml:space="preserve">VGK</t>
  </si>
  <si>
    <t xml:space="preserve">Asan Mugunghwa</t>
  </si>
  <si>
    <t xml:space="preserve">Daejon Citizen</t>
  </si>
  <si>
    <t xml:space="preserve">86.45/100</t>
  </si>
  <si>
    <t xml:space="preserve">Asan Daejon X</t>
  </si>
  <si>
    <t xml:space="preserve">443.87/720</t>
  </si>
  <si>
    <t xml:space="preserve">Liverpool ManU X</t>
  </si>
  <si>
    <t xml:space="preserve">471.87/720</t>
  </si>
  <si>
    <t xml:space="preserve">Liverpool Manu X</t>
  </si>
  <si>
    <t xml:space="preserve">X2 Liverpool</t>
  </si>
  <si>
    <t xml:space="preserve">486.87/720</t>
  </si>
  <si>
    <t xml:space="preserve">Montreal Canadiens</t>
  </si>
  <si>
    <t xml:space="preserve">496.87/720 (~69%)</t>
  </si>
  <si>
    <t xml:space="preserve">Week 43</t>
  </si>
  <si>
    <t xml:space="preserve">Minnesota Wild</t>
  </si>
  <si>
    <t xml:space="preserve">Minnesota Wild Canadiens X</t>
  </si>
  <si>
    <t xml:space="preserve">6.79/100</t>
  </si>
  <si>
    <t xml:space="preserve">Galatasaray Madrid X</t>
  </si>
  <si>
    <t xml:space="preserve">Galatasaray</t>
  </si>
  <si>
    <t xml:space="preserve">504.1/720</t>
  </si>
  <si>
    <t xml:space="preserve">Inter Dortmund X</t>
  </si>
  <si>
    <t xml:space="preserve">517.47/720</t>
  </si>
  <si>
    <t xml:space="preserve">Dortmund </t>
  </si>
  <si>
    <t xml:space="preserve">14.18/100</t>
  </si>
  <si>
    <t xml:space="preserve">Inter Dortmund o0.5g</t>
  </si>
  <si>
    <t xml:space="preserve">Kärpät&amp;Tappara -1.5</t>
  </si>
  <si>
    <t xml:space="preserve">Sport +1.5</t>
  </si>
  <si>
    <t xml:space="preserve">Celtic </t>
  </si>
  <si>
    <t xml:space="preserve">Celtic Lazio X</t>
  </si>
  <si>
    <t xml:space="preserve">Lazio</t>
  </si>
  <si>
    <t xml:space="preserve">533.08/720</t>
  </si>
  <si>
    <t xml:space="preserve">Celtic Lazio o0.5g</t>
  </si>
  <si>
    <t xml:space="preserve">545.08/720</t>
  </si>
  <si>
    <t xml:space="preserve">Young boys Feynoord X</t>
  </si>
  <si>
    <t xml:space="preserve">18.78/100</t>
  </si>
  <si>
    <t xml:space="preserve">Young Boys</t>
  </si>
  <si>
    <t xml:space="preserve">Tästä ilmainen veto liveen 10e</t>
  </si>
  <si>
    <t xml:space="preserve">Montreal SJS X</t>
  </si>
  <si>
    <t xml:space="preserve">SJS</t>
  </si>
  <si>
    <t xml:space="preserve">5e free bet</t>
  </si>
  <si>
    <t xml:space="preserve">Southampton Leicester X</t>
  </si>
  <si>
    <t xml:space="preserve">562.27/720</t>
  </si>
  <si>
    <t xml:space="preserve">Southampton</t>
  </si>
  <si>
    <t xml:space="preserve">33.45/100</t>
  </si>
  <si>
    <t xml:space="preserve">Southampton Leicester o0.5g</t>
  </si>
  <si>
    <t xml:space="preserve">20e Talletus 1€ fee</t>
  </si>
  <si>
    <t xml:space="preserve">Ässät</t>
  </si>
  <si>
    <t xml:space="preserve">Pelicans Ässät X</t>
  </si>
  <si>
    <t xml:space="preserve">42.95/100</t>
  </si>
  <si>
    <t xml:space="preserve">Pelicans</t>
  </si>
  <si>
    <t xml:space="preserve">581.27/720</t>
  </si>
  <si>
    <t xml:space="preserve">Yekaterinburg</t>
  </si>
  <si>
    <t xml:space="preserve">602.27/720</t>
  </si>
  <si>
    <t xml:space="preserve">Avtomobiliist Yekateringburg Metallurg X</t>
  </si>
  <si>
    <t xml:space="preserve">ei muistanu</t>
  </si>
  <si>
    <t xml:space="preserve">ei muist</t>
  </si>
  <si>
    <t xml:space="preserve">Livestä Free bet</t>
  </si>
  <si>
    <t xml:space="preserve">59.07/100</t>
  </si>
  <si>
    <t xml:space="preserve">Detroit Buffalo X</t>
  </si>
  <si>
    <t xml:space="preserve">67.18/100</t>
  </si>
  <si>
    <t xml:space="preserve">Buffalo Sabres</t>
  </si>
  <si>
    <t xml:space="preserve">613.81/720 (648/720)</t>
  </si>
  <si>
    <t xml:space="preserve">Dijon</t>
  </si>
  <si>
    <t xml:space="preserve">TUPLAUS 2</t>
  </si>
  <si>
    <t xml:space="preserve">Brest Dijon X</t>
  </si>
  <si>
    <t xml:space="preserve">694.5/720</t>
  </si>
  <si>
    <t xml:space="preserve">Brest</t>
  </si>
  <si>
    <t xml:space="preserve">130.18/100e</t>
  </si>
  <si>
    <t xml:space="preserve">Brest Dijon o0.5g</t>
  </si>
  <si>
    <t xml:space="preserve">Tsska</t>
  </si>
  <si>
    <t xml:space="preserve">Avangard</t>
  </si>
  <si>
    <t xml:space="preserve">Avangard tsska X</t>
  </si>
  <si>
    <t xml:space="preserve">tästä 20e free bet</t>
  </si>
  <si>
    <t xml:space="preserve">Norwich</t>
  </si>
  <si>
    <t xml:space="preserve">Bonus kierrätetty</t>
  </si>
  <si>
    <t xml:space="preserve">Norwich Manu X</t>
  </si>
  <si>
    <t xml:space="preserve">Detroit-0.5+Chicago ML+SJSML</t>
  </si>
  <si>
    <t xml:space="preserve">Tästä 10e riskitön</t>
  </si>
  <si>
    <t xml:space="preserve">Detroit -0.5</t>
  </si>
  <si>
    <t xml:space="preserve">St.L blues</t>
  </si>
  <si>
    <t xml:space="preserve">StL Detroit X</t>
  </si>
  <si>
    <t xml:space="preserve">Brentford</t>
  </si>
  <si>
    <t xml:space="preserve">Week 44</t>
  </si>
  <si>
    <t xml:space="preserve">1 kpl live veto jalkapallo=</t>
  </si>
  <si>
    <t xml:space="preserve">QPR Brentford X</t>
  </si>
  <si>
    <t xml:space="preserve">November</t>
  </si>
  <si>
    <t xml:space="preserve">QPR </t>
  </si>
  <si>
    <t xml:space="preserve">QPR Brentford o0.5g</t>
  </si>
  <si>
    <t xml:space="preserve">Kööpenhamina</t>
  </si>
  <si>
    <t xml:space="preserve">TUPLAUS 1 (voitosta -1.05€)</t>
  </si>
  <si>
    <t xml:space="preserve">AGF Aarhus</t>
  </si>
  <si>
    <t xml:space="preserve">4.10/100</t>
  </si>
  <si>
    <t xml:space="preserve">Buffalo</t>
  </si>
  <si>
    <t xml:space="preserve">Buffalo Arizona U4.5g</t>
  </si>
  <si>
    <t xml:space="preserve">Arizona</t>
  </si>
  <si>
    <t xml:space="preserve">15.27/100</t>
  </si>
  <si>
    <t xml:space="preserve">Vancouver</t>
  </si>
  <si>
    <t xml:space="preserve">10.46/100</t>
  </si>
  <si>
    <t xml:space="preserve">Florida</t>
  </si>
  <si>
    <t xml:space="preserve">31.57/100</t>
  </si>
  <si>
    <t xml:space="preserve">BEtsafe</t>
  </si>
  <si>
    <t xml:space="preserve">41.57/100</t>
  </si>
  <si>
    <t xml:space="preserve">Vancouver Florida U10.5g</t>
  </si>
  <si>
    <t xml:space="preserve">Vancouver Florida U9.5g</t>
  </si>
  <si>
    <t xml:space="preserve">Vancouver Florida O10.5g</t>
  </si>
  <si>
    <t xml:space="preserve">Vancouver Florida O9.5g</t>
  </si>
  <si>
    <t xml:space="preserve">48.85/100</t>
  </si>
  <si>
    <t xml:space="preserve">Spartak Jokerit X</t>
  </si>
  <si>
    <t xml:space="preserve">30.46/100</t>
  </si>
  <si>
    <t xml:space="preserve">Jokerit Spartak o2g</t>
  </si>
  <si>
    <t xml:space="preserve">Spartak 1-0</t>
  </si>
  <si>
    <t xml:space="preserve">Spartak 2-0</t>
  </si>
  <si>
    <t xml:space="preserve">HPK&amp;HIFK -0.5</t>
  </si>
  <si>
    <t xml:space="preserve">Avangard OMSK </t>
  </si>
  <si>
    <t xml:space="preserve">(wins 27.55)</t>
  </si>
  <si>
    <t xml:space="preserve">44.46/100</t>
  </si>
  <si>
    <t xml:space="preserve">Boston</t>
  </si>
  <si>
    <t xml:space="preserve">48.46/100</t>
  </si>
  <si>
    <t xml:space="preserve">58.24/100</t>
  </si>
  <si>
    <t xml:space="preserve">Carolina</t>
  </si>
  <si>
    <t xml:space="preserve">68.7/100</t>
  </si>
  <si>
    <t xml:space="preserve">Carolina Calgary U2.5g</t>
  </si>
  <si>
    <t xml:space="preserve">88.1/100</t>
  </si>
  <si>
    <t xml:space="preserve">Carolina calgary O2.5g</t>
  </si>
  <si>
    <t xml:space="preserve">Anahaim Ducks</t>
  </si>
  <si>
    <t xml:space="preserve">Anaheim Winnipeg X</t>
  </si>
  <si>
    <t xml:space="preserve">Winnipeg Jets</t>
  </si>
  <si>
    <t xml:space="preserve">86.92/100</t>
  </si>
  <si>
    <t xml:space="preserve">Anaheim</t>
  </si>
  <si>
    <t xml:space="preserve">Bologna</t>
  </si>
  <si>
    <t xml:space="preserve">Cagliari</t>
  </si>
  <si>
    <t xml:space="preserve">Bologna Cagliari o0.5g</t>
  </si>
  <si>
    <t xml:space="preserve">HIFK KooKoo X</t>
  </si>
  <si>
    <t xml:space="preserve">KooKoo</t>
  </si>
  <si>
    <t xml:space="preserve">Eibar</t>
  </si>
  <si>
    <t xml:space="preserve">104.28/100e</t>
  </si>
  <si>
    <t xml:space="preserve">Villareal</t>
  </si>
  <si>
    <t xml:space="preserve">Eibar Villareal o0.5g</t>
  </si>
  <si>
    <t xml:space="preserve">Hoffenheim Paderborn X</t>
  </si>
  <si>
    <t xml:space="preserve">Paderborn</t>
  </si>
  <si>
    <t xml:space="preserve">Kalpa</t>
  </si>
  <si>
    <t xml:space="preserve">Outcome tasurista 32€</t>
  </si>
  <si>
    <t xml:space="preserve">Bristol </t>
  </si>
  <si>
    <t xml:space="preserve">108/100e</t>
  </si>
  <si>
    <t xml:space="preserve">Barnsley</t>
  </si>
  <si>
    <t xml:space="preserve">Barnsley Bristol o0.5g</t>
  </si>
  <si>
    <t xml:space="preserve">Tulevat Kampanjat:</t>
  </si>
  <si>
    <t xml:space="preserve">Colorado</t>
  </si>
  <si>
    <t xml:space="preserve">Coolbet Ilmaisvetokarkelot Sevillan peliin 2.11 19:30</t>
  </si>
  <si>
    <t xml:space="preserve">Coolbet Mestarien Liigan futisvisa 6.11 22:00</t>
  </si>
  <si>
    <t xml:space="preserve">Betsson Viikon peli 3.11 18:30 Everton Tottenham!</t>
  </si>
  <si>
    <t xml:space="preserve">90/100</t>
  </si>
  <si>
    <t xml:space="preserve">Rizk 10e riskitön veto jos 20e vetosi häviää Mestarien liiga 3. kierros</t>
  </si>
  <si>
    <t xml:space="preserve">Ilmaisvetokarkelot</t>
  </si>
  <si>
    <t xml:space="preserve">Livestä tasurille 19:30---&gt;&gt;</t>
  </si>
  <si>
    <t xml:space="preserve">Atletico madrid</t>
  </si>
  <si>
    <t xml:space="preserve">Metz</t>
  </si>
  <si>
    <t xml:space="preserve">Montpellier</t>
  </si>
  <si>
    <t xml:space="preserve">132/100</t>
  </si>
  <si>
    <t xml:space="preserve">NY rangers&amp;Lukko&amp;Penguins o2.5g</t>
  </si>
  <si>
    <t xml:space="preserve">Tästä Riskfree bet</t>
  </si>
  <si>
    <t xml:space="preserve">Tappara Lukko X</t>
  </si>
  <si>
    <t xml:space="preserve">Nashville preds</t>
  </si>
  <si>
    <t xml:space="preserve">X*Y ~ 34€ Livestä!</t>
  </si>
  <si>
    <t xml:space="preserve">New york Rangers</t>
  </si>
  <si>
    <t xml:space="preserve">97.37/100</t>
  </si>
  <si>
    <t xml:space="preserve">X*Y=37.5€ Livestä</t>
  </si>
  <si>
    <t xml:space="preserve">20€ talletus 1€ fee</t>
  </si>
  <si>
    <t xml:space="preserve">NY Islanders</t>
  </si>
  <si>
    <t xml:space="preserve">Everton</t>
  </si>
  <si>
    <t xml:space="preserve">TonyBet</t>
  </si>
  <si>
    <t xml:space="preserve">Roll-over 50€ 10 times and get 50€ bonus</t>
  </si>
  <si>
    <t xml:space="preserve">(0%, 0/500)</t>
  </si>
  <si>
    <t xml:space="preserve">Week 45</t>
  </si>
  <si>
    <t xml:space="preserve">Spal</t>
  </si>
  <si>
    <t xml:space="preserve">Sampdoria</t>
  </si>
  <si>
    <t xml:space="preserve">6.18/100</t>
  </si>
  <si>
    <t xml:space="preserve">Vfl Bochum</t>
  </si>
  <si>
    <t xml:space="preserve">TUPLAUS 1 = -3.35</t>
  </si>
  <si>
    <t xml:space="preserve">Nurnberg</t>
  </si>
  <si>
    <t xml:space="preserve">Kryliya Sovetov</t>
  </si>
  <si>
    <t xml:space="preserve">40.03/500</t>
  </si>
  <si>
    <t xml:space="preserve">Edmonton Oilers</t>
  </si>
  <si>
    <t xml:space="preserve">X*Y Payout = 38</t>
  </si>
  <si>
    <t xml:space="preserve">Arizona Coyotes</t>
  </si>
  <si>
    <t xml:space="preserve">Zenit</t>
  </si>
  <si>
    <t xml:space="preserve">23.33/100</t>
  </si>
  <si>
    <t xml:space="preserve">Leibzig</t>
  </si>
  <si>
    <t xml:space="preserve">66.67/500</t>
  </si>
  <si>
    <t xml:space="preserve">TUPLAUS 2 = -4.83€</t>
  </si>
  <si>
    <t xml:space="preserve">76.67/500</t>
  </si>
  <si>
    <t xml:space="preserve">24.33/100</t>
  </si>
  <si>
    <t xml:space="preserve">25€ livestä @ ~1.74</t>
  </si>
  <si>
    <t xml:space="preserve">VGK Columbus X</t>
  </si>
  <si>
    <t xml:space="preserve">9.65/100</t>
  </si>
  <si>
    <t xml:space="preserve">Ottawa senators</t>
  </si>
  <si>
    <t xml:space="preserve">33.83/100</t>
  </si>
  <si>
    <t xml:space="preserve">Zvezda</t>
  </si>
  <si>
    <t xml:space="preserve">TUPLAUS 3 = -24.14€</t>
  </si>
  <si>
    <t xml:space="preserve">Bayer Leverkusen</t>
  </si>
  <si>
    <t xml:space="preserve">3 tuplausta tot häviö 32.32€</t>
  </si>
  <si>
    <t xml:space="preserve">104.17/500</t>
  </si>
  <si>
    <t xml:space="preserve">3 Tuplausta oikein 5€ </t>
  </si>
  <si>
    <t xml:space="preserve">73.83/100</t>
  </si>
  <si>
    <t xml:space="preserve">Red star belgrade</t>
  </si>
  <si>
    <t xml:space="preserve">Jos veto häviää, saa 20€ riskitön</t>
  </si>
  <si>
    <t xml:space="preserve">väh. X*Y = 101€</t>
  </si>
  <si>
    <t xml:space="preserve">Tuplaus 3 kertaa oikein = panos takaisin</t>
  </si>
  <si>
    <t xml:space="preserve">Madrid galatasaray U5.5g</t>
  </si>
  <si>
    <t xml:space="preserve">Madrid galatasaray O5.5g</t>
  </si>
  <si>
    <t xml:space="preserve">100/100e</t>
  </si>
  <si>
    <t xml:space="preserve">Leverkusen atletico madrid o0.5g</t>
  </si>
  <si>
    <t xml:space="preserve">NY Rangers</t>
  </si>
  <si>
    <t xml:space="preserve">Detroit Red Wings</t>
  </si>
  <si>
    <t xml:space="preserve">23.21/100</t>
  </si>
  <si>
    <t xml:space="preserve">TUPLAUS 4</t>
  </si>
  <si>
    <t xml:space="preserve">155/400</t>
  </si>
  <si>
    <t xml:space="preserve">(free bet)</t>
  </si>
  <si>
    <t xml:space="preserve">Standard de Liege</t>
  </si>
  <si>
    <t xml:space="preserve">140.02/500</t>
  </si>
  <si>
    <t xml:space="preserve">150.02/500</t>
  </si>
  <si>
    <t xml:space="preserve">Porto</t>
  </si>
  <si>
    <t xml:space="preserve">167.4/400</t>
  </si>
  <si>
    <t xml:space="preserve">Rangers</t>
  </si>
  <si>
    <t xml:space="preserve">174.26/500</t>
  </si>
  <si>
    <t xml:space="preserve">Rangers porto o0.5g</t>
  </si>
  <si>
    <t xml:space="preserve">37.85/100</t>
  </si>
  <si>
    <t xml:space="preserve">Ottawa&amp;TBL&amp;Boston</t>
  </si>
  <si>
    <t xml:space="preserve">VGK -0.5</t>
  </si>
  <si>
    <t xml:space="preserve">47.85/100</t>
  </si>
  <si>
    <t xml:space="preserve">Ottawa ML</t>
  </si>
  <si>
    <t xml:space="preserve">57.85/100</t>
  </si>
  <si>
    <t xml:space="preserve">Toronto VGK</t>
  </si>
  <si>
    <t xml:space="preserve">197.7/400</t>
  </si>
  <si>
    <t xml:space="preserve">LA Kings</t>
  </si>
  <si>
    <t xml:space="preserve">LA Kings ML</t>
  </si>
  <si>
    <t xml:space="preserve">LA Kings Ottawa X</t>
  </si>
  <si>
    <t xml:space="preserve">Hapoel Gedera FC Maccabi U1.5g</t>
  </si>
  <si>
    <t xml:space="preserve">237.7/400</t>
  </si>
  <si>
    <t xml:space="preserve">Hapoel Gedera FC Maccabi O1.5g</t>
  </si>
  <si>
    <t xml:space="preserve">yks / viis</t>
  </si>
  <si>
    <t xml:space="preserve">Petah Tikva Ramat Gan U1.5g</t>
  </si>
  <si>
    <t xml:space="preserve">Petah Tikva Ramat Gan O1.5g</t>
  </si>
  <si>
    <t xml:space="preserve">kaks / viis</t>
  </si>
  <si>
    <t xml:space="preserve">247.7/400</t>
  </si>
  <si>
    <t xml:space="preserve">257.7/400</t>
  </si>
  <si>
    <t xml:space="preserve">kolme/viis</t>
  </si>
  <si>
    <t xml:space="preserve">Dhofar Salalah Al Seeb U1.5g</t>
  </si>
  <si>
    <t xml:space="preserve">neljä/viis</t>
  </si>
  <si>
    <t xml:space="preserve">viis/viis</t>
  </si>
  <si>
    <t xml:space="preserve">Dhofar Salalah Al Seeb O1.5g</t>
  </si>
  <si>
    <t xml:space="preserve">Köln</t>
  </si>
  <si>
    <t xml:space="preserve">217.69/500</t>
  </si>
  <si>
    <t xml:space="preserve">Penguins</t>
  </si>
  <si>
    <t xml:space="preserve">Tasuri, kotivoitto ei vetoa</t>
  </si>
  <si>
    <t xml:space="preserve">Penguins ML</t>
  </si>
  <si>
    <t xml:space="preserve">Chicago ML</t>
  </si>
  <si>
    <t xml:space="preserve">VGK washington X</t>
  </si>
  <si>
    <t xml:space="preserve">120.2/100</t>
  </si>
  <si>
    <t xml:space="preserve">Toronto Philadelphia X</t>
  </si>
  <si>
    <t xml:space="preserve">Carolina Ottawa X</t>
  </si>
  <si>
    <t xml:space="preserve">Carolina next goal</t>
  </si>
  <si>
    <t xml:space="preserve">Chicago -0.5</t>
  </si>
  <si>
    <t xml:space="preserve">349.51/400</t>
  </si>
  <si>
    <t xml:space="preserve">Norwich Watford X</t>
  </si>
  <si>
    <t xml:space="preserve">Colorado ML</t>
  </si>
  <si>
    <t xml:space="preserve">359.51/400</t>
  </si>
  <si>
    <t xml:space="preserve">U7.5g</t>
  </si>
  <si>
    <t xml:space="preserve">4;00</t>
  </si>
  <si>
    <t xml:space="preserve">City</t>
  </si>
  <si>
    <t xml:space="preserve">379.51/400</t>
  </si>
  <si>
    <t xml:space="preserve">392.43/400</t>
  </si>
  <si>
    <t xml:space="preserve">231.19/500 (= 46%)</t>
  </si>
  <si>
    <t xml:space="preserve">Liverpool City o0.5g</t>
  </si>
  <si>
    <t xml:space="preserve">jets stars u5.5g</t>
  </si>
  <si>
    <t xml:space="preserve">412.43/400</t>
  </si>
  <si>
    <t xml:space="preserve">jets stars o5.5g</t>
  </si>
  <si>
    <t xml:space="preserve">VGK </t>
  </si>
  <si>
    <t xml:space="preserve">NJ devils</t>
  </si>
  <si>
    <t xml:space="preserve">AIK </t>
  </si>
  <si>
    <t xml:space="preserve">Betsson 20e free bet</t>
  </si>
  <si>
    <t xml:space="preserve">Week 46</t>
  </si>
  <si>
    <t xml:space="preserve">Rizk 20e risk free bet</t>
  </si>
  <si>
    <t xml:space="preserve">53.25/100</t>
  </si>
  <si>
    <t xml:space="preserve">Karlskoga </t>
  </si>
  <si>
    <t xml:space="preserve">Betway 5e free bet</t>
  </si>
  <si>
    <t xml:space="preserve">Kalsruher </t>
  </si>
  <si>
    <t xml:space="preserve">Betsafe 10e free bet</t>
  </si>
  <si>
    <t xml:space="preserve">Coolbet 15e free bet</t>
  </si>
  <si>
    <t xml:space="preserve">238.34/500 </t>
  </si>
  <si>
    <t xml:space="preserve">Erzebirge Aue</t>
  </si>
  <si>
    <t xml:space="preserve">Coolbet 10e free bet</t>
  </si>
  <si>
    <t xml:space="preserve">Carolina Hurricanes</t>
  </si>
  <si>
    <t xml:space="preserve">Coolbet 10e riskfree bet</t>
  </si>
  <si>
    <t xml:space="preserve">57.25/100</t>
  </si>
  <si>
    <t xml:space="preserve">7.72/100</t>
  </si>
  <si>
    <t xml:space="preserve">Ottawa Senators</t>
  </si>
  <si>
    <t xml:space="preserve">12.67/100</t>
  </si>
  <si>
    <t xml:space="preserve">Karlskoga BIK o3.5g</t>
  </si>
  <si>
    <t xml:space="preserve">Omsk</t>
  </si>
  <si>
    <t xml:space="preserve">240.84/500</t>
  </si>
  <si>
    <t xml:space="preserve">79.61/100</t>
  </si>
  <si>
    <t xml:space="preserve">Kazan Omsk o3g</t>
  </si>
  <si>
    <t xml:space="preserve">Vityaz Chekhov</t>
  </si>
  <si>
    <t xml:space="preserve">Dinamo Minsk</t>
  </si>
  <si>
    <t xml:space="preserve">o3g</t>
  </si>
  <si>
    <t xml:space="preserve">22.67/100</t>
  </si>
  <si>
    <t xml:space="preserve">Ottawa</t>
  </si>
  <si>
    <t xml:space="preserve">43.36/100</t>
  </si>
  <si>
    <t xml:space="preserve">134.61/400</t>
  </si>
  <si>
    <t xml:space="preserve">Suomi U3.5g</t>
  </si>
  <si>
    <t xml:space="preserve">Romania</t>
  </si>
  <si>
    <t xml:space="preserve">264.6/500</t>
  </si>
  <si>
    <t xml:space="preserve">50.77/100</t>
  </si>
  <si>
    <t xml:space="preserve">Tasuri+carolina hurricanse o2.5gTampa ML</t>
  </si>
  <si>
    <t xml:space="preserve">2:35---&gt;</t>
  </si>
  <si>
    <t xml:space="preserve">Tästä 10e riskitön veto</t>
  </si>
  <si>
    <t xml:space="preserve">57.77/100</t>
  </si>
  <si>
    <t xml:space="preserve">Philadelphia Flyers</t>
  </si>
  <si>
    <t xml:space="preserve">Tonybet Tai betsson</t>
  </si>
  <si>
    <t xml:space="preserve">Calgary Flames</t>
  </si>
  <si>
    <t xml:space="preserve">Dallas Stars</t>
  </si>
  <si>
    <t xml:space="preserve">Vegas Golden Knights</t>
  </si>
  <si>
    <t xml:space="preserve">276.29/500</t>
  </si>
  <si>
    <t xml:space="preserve">LA kings</t>
  </si>
  <si>
    <t xml:space="preserve">122.92/100</t>
  </si>
  <si>
    <t xml:space="preserve">Tampa Bay Lightning</t>
  </si>
  <si>
    <t xml:space="preserve">Week 47</t>
  </si>
  <si>
    <t xml:space="preserve">Irlanti</t>
  </si>
  <si>
    <t xml:space="preserve">281.2/500</t>
  </si>
  <si>
    <t xml:space="preserve">TUPLAUS1 = -1.94€ (+18.06€)</t>
  </si>
  <si>
    <t xml:space="preserve">298.58/500</t>
  </si>
  <si>
    <t xml:space="preserve">Salavat Yulaev Ufa</t>
  </si>
  <si>
    <t xml:space="preserve">Unkari</t>
  </si>
  <si>
    <t xml:space="preserve">99.14/100</t>
  </si>
  <si>
    <t xml:space="preserve">Bristol Rovers</t>
  </si>
  <si>
    <t xml:space="preserve">TUPLAUS2 = -8.79€ (+21.21€ )</t>
  </si>
  <si>
    <t xml:space="preserve">310.58/500</t>
  </si>
  <si>
    <t xml:space="preserve">Bromley</t>
  </si>
  <si>
    <t xml:space="preserve">Ipswich</t>
  </si>
  <si>
    <t xml:space="preserve">TUPLAUS3 = -19.55€ (+35.45€)</t>
  </si>
  <si>
    <t xml:space="preserve">Voittomaali tuli ajassa 90+4'</t>
  </si>
  <si>
    <t xml:space="preserve">350.58/500</t>
  </si>
  <si>
    <t xml:space="preserve">Lincoln city</t>
  </si>
  <si>
    <t xml:space="preserve">~10 päivää aikaa kierrättää 150€</t>
  </si>
  <si>
    <t xml:space="preserve">3. TUPLAUS oikein</t>
  </si>
  <si>
    <t xml:space="preserve">Anadolu Efes Istanbul</t>
  </si>
  <si>
    <t xml:space="preserve">TUPLAUS4 = - 54.57€ ( -19.12€ )</t>
  </si>
  <si>
    <t xml:space="preserve">169.14/100</t>
  </si>
  <si>
    <t xml:space="preserve">Emporio Armani</t>
  </si>
  <si>
    <t xml:space="preserve">410.58/500</t>
  </si>
  <si>
    <t xml:space="preserve">TUPLAUS5 = -37.1€ ( -1.65€ )</t>
  </si>
  <si>
    <t xml:space="preserve">249.14/400</t>
  </si>
  <si>
    <t xml:space="preserve">485.58/500</t>
  </si>
  <si>
    <t xml:space="preserve">QPR</t>
  </si>
  <si>
    <t xml:space="preserve">Pitssburgh</t>
  </si>
  <si>
    <t xml:space="preserve">Livestä riskitön</t>
  </si>
  <si>
    <t xml:space="preserve">tasuri</t>
  </si>
  <si>
    <t xml:space="preserve">13.44/100</t>
  </si>
  <si>
    <t xml:space="preserve">Man City Chelsea Ilmaisvetokarkelot + betway 10e riskitön</t>
  </si>
  <si>
    <t xml:space="preserve">Detroit Pistons</t>
  </si>
  <si>
    <t xml:space="preserve">Atlanta Hawks</t>
  </si>
  <si>
    <t xml:space="preserve">Washington Wizards</t>
  </si>
  <si>
    <t xml:space="preserve">Charlotte Hornets</t>
  </si>
  <si>
    <t xml:space="preserve">Miami Heat +4</t>
  </si>
  <si>
    <t xml:space="preserve">TUPLAUS6</t>
  </si>
  <si>
    <t xml:space="preserve">Philadelphia 76ers -4</t>
  </si>
  <si>
    <t xml:space="preserve">Ilmaisvetokarkelot =) (10e veto)</t>
  </si>
  <si>
    <t xml:space="preserve">Betss</t>
  </si>
  <si>
    <t xml:space="preserve">Chelsea</t>
  </si>
  <si>
    <t xml:space="preserve">viimeinen päivä 19.12</t>
  </si>
  <si>
    <t xml:space="preserve">20€ Bonus, kierrätettävä 420€ (2.00 kertoimet)</t>
  </si>
  <si>
    <t xml:space="preserve">Washington Caps</t>
  </si>
  <si>
    <t xml:space="preserve">32/100</t>
  </si>
  <si>
    <t xml:space="preserve">Boston bruins</t>
  </si>
  <si>
    <t xml:space="preserve">Tasuri + VGK oilers o2.5g + Carolina ML</t>
  </si>
  <si>
    <t xml:space="preserve">Minnesota</t>
  </si>
  <si>
    <t xml:space="preserve">82/100</t>
  </si>
  <si>
    <t xml:space="preserve">299.14/400</t>
  </si>
  <si>
    <t xml:space="preserve">Philadelphia 76ers -4.5</t>
  </si>
  <si>
    <t xml:space="preserve">87/100</t>
  </si>
  <si>
    <t xml:space="preserve">Philadelphia76ers  -0.5</t>
  </si>
  <si>
    <t xml:space="preserve">Miami Heat ML</t>
  </si>
  <si>
    <t xml:space="preserve">Al Hilal Urawa Reds u1.5g</t>
  </si>
  <si>
    <t xml:space="preserve">349.14/400</t>
  </si>
  <si>
    <t xml:space="preserve">Al Hilal Urawa Reds o1.5g</t>
  </si>
  <si>
    <t xml:space="preserve">53/420</t>
  </si>
  <si>
    <t xml:space="preserve">508.58/500</t>
  </si>
  <si>
    <t xml:space="preserve">Manchester United</t>
  </si>
  <si>
    <t xml:space="preserve">558.58/500</t>
  </si>
  <si>
    <t xml:space="preserve">Osasuna</t>
  </si>
  <si>
    <t xml:space="preserve">55/420</t>
  </si>
  <si>
    <t xml:space="preserve">Athletic Bilbao</t>
  </si>
  <si>
    <t xml:space="preserve">100+/100</t>
  </si>
  <si>
    <t xml:space="preserve">85/420</t>
  </si>
  <si>
    <t xml:space="preserve">Toluca Santos Laguna U3.5g</t>
  </si>
  <si>
    <t xml:space="preserve">Toluca Santos Laguna O3.5g</t>
  </si>
  <si>
    <t xml:space="preserve">105/420</t>
  </si>
  <si>
    <t xml:space="preserve">Toluca Santos Laguna U4.5g</t>
  </si>
  <si>
    <t xml:space="preserve">Toluca Santos Laguna O4.5g</t>
  </si>
  <si>
    <t xml:space="preserve">Week 48</t>
  </si>
  <si>
    <t xml:space="preserve">124/420</t>
  </si>
  <si>
    <t xml:space="preserve">TUPLAUS1</t>
  </si>
  <si>
    <t xml:space="preserve">131.4/420</t>
  </si>
  <si>
    <t xml:space="preserve">245.48/420</t>
  </si>
  <si>
    <t xml:space="preserve">500+/500</t>
  </si>
  <si>
    <t xml:space="preserve">50/450</t>
  </si>
  <si>
    <t xml:space="preserve">yksi / viisi</t>
  </si>
  <si>
    <t xml:space="preserve">Club Brugge</t>
  </si>
  <si>
    <t xml:space="preserve">Kierrätys 450€ 30pv aikana 1.5k</t>
  </si>
  <si>
    <t xml:space="preserve">Talletus bonus 50€</t>
  </si>
  <si>
    <t xml:space="preserve">80/450, 80/100</t>
  </si>
  <si>
    <t xml:space="preserve">285.48/420, kaksi/viisi</t>
  </si>
  <si>
    <t xml:space="preserve">94.60/450, 94.60/450</t>
  </si>
  <si>
    <t xml:space="preserve">98.14/450, 98.14/100</t>
  </si>
  <si>
    <t xml:space="preserve">Athletico </t>
  </si>
  <si>
    <t xml:space="preserve">305.48/420, kolme / viisi</t>
  </si>
  <si>
    <t xml:space="preserve">100.14/450, 100.14/100</t>
  </si>
  <si>
    <t xml:space="preserve">Slavia Prague</t>
  </si>
  <si>
    <t xml:space="preserve">123.73/450</t>
  </si>
  <si>
    <t xml:space="preserve">325.48/420 (neljä) / viisi</t>
  </si>
  <si>
    <t xml:space="preserve">Inter Milan</t>
  </si>
  <si>
    <t xml:space="preserve">361.12/420 3-4-5/5</t>
  </si>
  <si>
    <t xml:space="preserve">Vityaz Podolsk</t>
  </si>
  <si>
    <t xml:space="preserve">139.66/450</t>
  </si>
  <si>
    <t xml:space="preserve">Neftekhimik</t>
  </si>
  <si>
    <t xml:space="preserve">145.66/450</t>
  </si>
  <si>
    <t xml:space="preserve">Napoli</t>
  </si>
  <si>
    <t xml:space="preserve">NordicBet</t>
  </si>
  <si>
    <t xml:space="preserve">100€ bonus jaettuna kahdella = 50€</t>
  </si>
  <si>
    <t xml:space="preserve">Kierrätysehdot: 100€ * 6 = 600€, 1.5 kertoimiin</t>
  </si>
  <si>
    <t xml:space="preserve">Doherty K</t>
  </si>
  <si>
    <t xml:space="preserve">Mei XW</t>
  </si>
  <si>
    <t xml:space="preserve">7/600</t>
  </si>
  <si>
    <t xml:space="preserve">Nashville Predators</t>
  </si>
  <si>
    <t xml:space="preserve">35/600</t>
  </si>
  <si>
    <t xml:space="preserve">Tasuri+ducks coyotes o2.5g+TPS ML</t>
  </si>
  <si>
    <t xml:space="preserve">3:00 ---&gt;</t>
  </si>
  <si>
    <t xml:space="preserve">381.12/420</t>
  </si>
  <si>
    <t xml:space="preserve">Red Star Kunlun</t>
  </si>
  <si>
    <t xml:space="preserve">38.5/600</t>
  </si>
  <si>
    <t xml:space="preserve">Basel + Borussia mönchen + Apoel Nicosia</t>
  </si>
  <si>
    <t xml:space="preserve">Tästä riskitön veto UEL</t>
  </si>
  <si>
    <t xml:space="preserve">TPS ML</t>
  </si>
  <si>
    <t xml:space="preserve">103.5/600</t>
  </si>
  <si>
    <t xml:space="preserve">Ässät ML</t>
  </si>
  <si>
    <t xml:space="preserve">50€ bonus tilille</t>
  </si>
  <si>
    <t xml:space="preserve">Dynamo Kyiv</t>
  </si>
  <si>
    <t xml:space="preserve">154.2/450</t>
  </si>
  <si>
    <t xml:space="preserve">Riskitön yhä käyttämättä UEL</t>
  </si>
  <si>
    <t xml:space="preserve">Malmö FF</t>
  </si>
  <si>
    <t xml:space="preserve">122.5/600</t>
  </si>
  <si>
    <t xml:space="preserve">alle 2.5g</t>
  </si>
  <si>
    <t xml:space="preserve">LIVESTÄ?!</t>
  </si>
  <si>
    <t xml:space="preserve">Schalke</t>
  </si>
  <si>
    <t xml:space="preserve">182.5/600</t>
  </si>
  <si>
    <t xml:space="preserve">TRIPLAUS 1 = -5.5€ (jäljellä 307 triplaajaa)</t>
  </si>
  <si>
    <t xml:space="preserve">Toronto </t>
  </si>
  <si>
    <t xml:space="preserve">207.5/600</t>
  </si>
  <si>
    <t xml:space="preserve">Minnesota Wild + betssonilla euro</t>
  </si>
  <si>
    <t xml:space="preserve">Tasuri+ VGK ML + Tampa -0.5</t>
  </si>
  <si>
    <t xml:space="preserve">5e NHL live veto</t>
  </si>
  <si>
    <t xml:space="preserve">Detroit + VGK ML + Tampa -0.5</t>
  </si>
  <si>
    <t xml:space="preserve">170/450</t>
  </si>
  <si>
    <t xml:space="preserve">New York Rangers</t>
  </si>
  <si>
    <t xml:space="preserve">50% talletus 25€ asti, kierrätys</t>
  </si>
  <si>
    <t xml:space="preserve">16% kierrätetty</t>
  </si>
  <si>
    <t xml:space="preserve">Watford </t>
  </si>
  <si>
    <t xml:space="preserve">TRIPLAUS 2 +6.13€ (jäljellä  81 triplaajaa</t>
  </si>
  <si>
    <t xml:space="preserve">240.5/600</t>
  </si>
  <si>
    <t xml:space="preserve">Betsafe Änärituplasta (10€ molemmat kohteet yli 1.5k) 5e free bet NHL</t>
  </si>
  <si>
    <t xml:space="preserve">Tasuri + Boston -0.5</t>
  </si>
  <si>
    <t xml:space="preserve">Norwich o2.5g &amp; o9.5 corners</t>
  </si>
  <si>
    <t xml:space="preserve">Tästä 10e free bet</t>
  </si>
  <si>
    <t xml:space="preserve">Arsenal </t>
  </si>
  <si>
    <t xml:space="preserve">U4.5g ( ns. Tasuri 2-2)</t>
  </si>
  <si>
    <t xml:space="preserve">Livestä tasurille</t>
  </si>
  <si>
    <t xml:space="preserve">Norwich U2.5g</t>
  </si>
  <si>
    <t xml:space="preserve">Norwich O2.5g</t>
  </si>
  <si>
    <t xml:space="preserve">10€ Talletusbonus jaettuna kahdella</t>
  </si>
  <si>
    <t xml:space="preserve">Norwich Arsenal O4.5g</t>
  </si>
  <si>
    <t xml:space="preserve">(52% kierrätyksestä)</t>
  </si>
  <si>
    <t xml:space="preserve">Atletico Barcelona U2g</t>
  </si>
  <si>
    <t xml:space="preserve">Atletico Barcelona O1.5g</t>
  </si>
  <si>
    <t xml:space="preserve">(58% kierrätyksestä)</t>
  </si>
  <si>
    <t xml:space="preserve">Triplauksen</t>
  </si>
  <si>
    <t xml:space="preserve">Tuplauksen</t>
  </si>
  <si>
    <t xml:space="preserve">Oklahoma city thunder</t>
  </si>
  <si>
    <t xml:space="preserve">läpäisi</t>
  </si>
  <si>
    <t xml:space="preserve">New Orleans Pelicans</t>
  </si>
  <si>
    <t xml:space="preserve">Frankfurt</t>
  </si>
  <si>
    <t xml:space="preserve">Joulukalenterit: (maanantain)</t>
  </si>
  <si>
    <t xml:space="preserve">Week 49</t>
  </si>
  <si>
    <t xml:space="preserve">(15.84/30)</t>
  </si>
  <si>
    <t xml:space="preserve">Nordicbet (10e riskitön panosta 30e)</t>
  </si>
  <si>
    <t xml:space="preserve">December</t>
  </si>
  <si>
    <t xml:space="preserve">20.93/150(V)</t>
  </si>
  <si>
    <t xml:space="preserve">Mainz</t>
  </si>
  <si>
    <t xml:space="preserve">Betsson (25e livekasinolla antaa yllätyslaatikon)</t>
  </si>
  <si>
    <t xml:space="preserve">4/150 (A)</t>
  </si>
  <si>
    <t xml:space="preserve">Betsafe (20% palautuus hävityistä vedoista )</t>
  </si>
  <si>
    <t xml:space="preserve">50€ talletus 50% bonus = 25€ bonus</t>
  </si>
  <si>
    <t xml:space="preserve">Mobilebet (20 ilmaiskierrosta = 7.25€ )</t>
  </si>
  <si>
    <t xml:space="preserve">50€ talletus 50% bonus = 25€ bonus/2 =12.5€</t>
  </si>
  <si>
    <t xml:space="preserve">ComeOn (paskaa)</t>
  </si>
  <si>
    <t xml:space="preserve">TUPLAUS1 = -3.15€</t>
  </si>
  <si>
    <t xml:space="preserve">Unibet (50% talletus bonus 25€ asti)</t>
  </si>
  <si>
    <t xml:space="preserve">20.34/30</t>
  </si>
  <si>
    <t xml:space="preserve">Paf (15€ talletus ---&gt; 10€ rahaa)</t>
  </si>
  <si>
    <t xml:space="preserve">24.93/150(V)</t>
  </si>
  <si>
    <t xml:space="preserve">Coolbet (pokeripaskaa)</t>
  </si>
  <si>
    <t xml:space="preserve">CSKA Moscow</t>
  </si>
  <si>
    <t xml:space="preserve">LeoVegas (pelkkää paskaa)</t>
  </si>
  <si>
    <t xml:space="preserve">35.93/30 (tästä riskitön)</t>
  </si>
  <si>
    <t xml:space="preserve">SKA pietari</t>
  </si>
  <si>
    <t xml:space="preserve">UNIBET Talletusbonukset V&amp;A</t>
  </si>
  <si>
    <t xml:space="preserve">33.03/150(V)</t>
  </si>
  <si>
    <t xml:space="preserve">6/150(A)</t>
  </si>
  <si>
    <t xml:space="preserve">Jemen Iraq U0.5g (cashed out 46.72)</t>
  </si>
  <si>
    <t xml:space="preserve">Jemen Iraq U0.5g</t>
  </si>
  <si>
    <t xml:space="preserve">46/150(A)</t>
  </si>
  <si>
    <t xml:space="preserve">Jemen Iraq O0.5g</t>
  </si>
  <si>
    <t xml:space="preserve">Frankfurt Mainz o0.5g</t>
  </si>
  <si>
    <t xml:space="preserve">43.03/150(V)</t>
  </si>
  <si>
    <t xml:space="preserve">Philadelphia ML</t>
  </si>
  <si>
    <t xml:space="preserve">53.03/150(V)</t>
  </si>
  <si>
    <t xml:space="preserve">Indiana Pacers -4.5</t>
  </si>
  <si>
    <t xml:space="preserve">Utah Jazzz</t>
  </si>
  <si>
    <t xml:space="preserve">Phoenix Suns -0.5</t>
  </si>
  <si>
    <t xml:space="preserve">Charlotte Hornets ML</t>
  </si>
  <si>
    <t xml:space="preserve">15€ Talletus, 10€ rahaa</t>
  </si>
  <si>
    <t xml:space="preserve">Wolves</t>
  </si>
  <si>
    <t xml:space="preserve">55.5/150 (A)</t>
  </si>
  <si>
    <t xml:space="preserve">Phoenix Suns ML</t>
  </si>
  <si>
    <t xml:space="preserve">Memphis Grizzlies +10.5</t>
  </si>
  <si>
    <t xml:space="preserve">TUPLAUS2 = -31.53€ (721)</t>
  </si>
  <si>
    <t xml:space="preserve">Lille</t>
  </si>
  <si>
    <t xml:space="preserve">74.53/150(V)</t>
  </si>
  <si>
    <t xml:space="preserve">(2/5)</t>
  </si>
  <si>
    <t xml:space="preserve">Lyon </t>
  </si>
  <si>
    <t xml:space="preserve">Lyon lille o0.5g</t>
  </si>
  <si>
    <t xml:space="preserve">3/100</t>
  </si>
  <si>
    <t xml:space="preserve">Wolverhampton Wolves</t>
  </si>
  <si>
    <t xml:space="preserve">maanantai 2:00</t>
  </si>
  <si>
    <t xml:space="preserve">Florida Panthers</t>
  </si>
  <si>
    <t xml:space="preserve">79.53/150 (V)</t>
  </si>
  <si>
    <t xml:space="preserve">Vasco da Gama U0.5g</t>
  </si>
  <si>
    <t xml:space="preserve">(3/5)</t>
  </si>
  <si>
    <t xml:space="preserve">Vasco da Gama O0.5g</t>
  </si>
  <si>
    <t xml:space="preserve">13/100</t>
  </si>
  <si>
    <t xml:space="preserve">71.5/150(A)</t>
  </si>
  <si>
    <t xml:space="preserve">85.91/150(V)</t>
  </si>
  <si>
    <t xml:space="preserve">17/100</t>
  </si>
  <si>
    <t xml:space="preserve">Florida Panthers Minnesota Wild X</t>
  </si>
  <si>
    <t xml:space="preserve">Ilmaisvetokarkelot =Tästä 25e free bet!</t>
  </si>
  <si>
    <t xml:space="preserve">ilmainen 5e liveveto samaan peliin</t>
  </si>
  <si>
    <t xml:space="preserve">Livestä free 5€</t>
  </si>
  <si>
    <t xml:space="preserve">Liverpool -1.5</t>
  </si>
  <si>
    <t xml:space="preserve">114.31/150(V)</t>
  </si>
  <si>
    <t xml:space="preserve">Everton +1.5</t>
  </si>
  <si>
    <t xml:space="preserve">TUPLAUS3 = +5.68€</t>
  </si>
  <si>
    <t xml:space="preserve">Liverpool-0.5&amp;Atletico Mineiro</t>
  </si>
  <si>
    <t xml:space="preserve">22:15:00&amp;00:30</t>
  </si>
  <si>
    <t xml:space="preserve">kolme tuplausta=+5€</t>
  </si>
  <si>
    <t xml:space="preserve">Liverpool Everton U3.5g</t>
  </si>
  <si>
    <t xml:space="preserve">91.5/100(A)</t>
  </si>
  <si>
    <t xml:space="preserve">Livestä overille </t>
  </si>
  <si>
    <t xml:space="preserve">Liverpool Everton U6.5g</t>
  </si>
  <si>
    <t xml:space="preserve">Atletico Mineiro Botafogo X</t>
  </si>
  <si>
    <t xml:space="preserve">27/100</t>
  </si>
  <si>
    <t xml:space="preserve">Botafogo -0.5</t>
  </si>
  <si>
    <t xml:space="preserve">128.31/150(V)</t>
  </si>
  <si>
    <t xml:space="preserve">144.31/150(V)</t>
  </si>
  <si>
    <t xml:space="preserve">GSW</t>
  </si>
  <si>
    <t xml:space="preserve">Lukko</t>
  </si>
  <si>
    <t xml:space="preserve">Newcastle</t>
  </si>
  <si>
    <t xml:space="preserve">TUPLAUS4 = +15.33€</t>
  </si>
  <si>
    <t xml:space="preserve">Ässät -0.5</t>
  </si>
  <si>
    <t xml:space="preserve">37/100 tuplaajia 113</t>
  </si>
  <si>
    <t xml:space="preserve">Tasuri+Chicago+calgary -0.5</t>
  </si>
  <si>
    <t xml:space="preserve">Tasuri+Chicago-0.5+Calgary ML</t>
  </si>
  <si>
    <t xml:space="preserve">Sheffield Newcastle U2.5g</t>
  </si>
  <si>
    <t xml:space="preserve">Sheffield Newcastle O2.5g</t>
  </si>
  <si>
    <t xml:space="preserve">50% talletus bonus 30€ asti</t>
  </si>
  <si>
    <t xml:space="preserve">AS Roma -0.5</t>
  </si>
  <si>
    <t xml:space="preserve">TUPLAUS5= + 32.4€</t>
  </si>
  <si>
    <t xml:space="preserve">Atheltico Madrid -0.5</t>
  </si>
  <si>
    <t xml:space="preserve">Tuplauksessa mukana 34 </t>
  </si>
  <si>
    <t xml:space="preserve">Villarreal</t>
  </si>
  <si>
    <t xml:space="preserve">TRIPLAUS 1 =-9.5 €</t>
  </si>
  <si>
    <t xml:space="preserve">triplauksessa mukana 372</t>
  </si>
  <si>
    <t xml:space="preserve">Villarreal Atletico Madrid U2.5g</t>
  </si>
  <si>
    <t xml:space="preserve">Villarreal Atletico O2.5g</t>
  </si>
  <si>
    <t xml:space="preserve">villarreala atletico score 0-0</t>
  </si>
  <si>
    <t xml:space="preserve">MOTD</t>
  </si>
  <si>
    <t xml:space="preserve">Matchoftheday palautus</t>
  </si>
  <si>
    <t xml:space="preserve">TRIPLAUS2 = -45.7€</t>
  </si>
  <si>
    <t xml:space="preserve">triplauksessa mukana 148</t>
  </si>
  <si>
    <t xml:space="preserve">tuplauksessa mukana 18</t>
  </si>
  <si>
    <t xml:space="preserve">Tasurille vähä lisää</t>
  </si>
  <si>
    <t xml:space="preserve">City Utd u3.5g</t>
  </si>
  <si>
    <t xml:space="preserve">City Utd o3.5g</t>
  </si>
  <si>
    <t xml:space="preserve">Anaheim Ducks</t>
  </si>
  <si>
    <t xml:space="preserve">TRIPLAUS3 = +22.64€</t>
  </si>
  <si>
    <t xml:space="preserve">NFL</t>
  </si>
  <si>
    <t xml:space="preserve">Tampa Bay Buccaneers</t>
  </si>
  <si>
    <t xml:space="preserve">tästä 10e risk free NFL</t>
  </si>
  <si>
    <t xml:space="preserve">Indianapolis Colts</t>
  </si>
  <si>
    <t xml:space="preserve">Nordicbet</t>
  </si>
  <si>
    <t xml:space="preserve">New Orleans Saints</t>
  </si>
  <si>
    <t xml:space="preserve">tästä 10e free bet NFL</t>
  </si>
  <si>
    <t xml:space="preserve">San Francisco 49ers</t>
  </si>
  <si>
    <t xml:space="preserve">Carolina Panthers</t>
  </si>
  <si>
    <t xml:space="preserve">Atlanta Falcons</t>
  </si>
  <si>
    <t xml:space="preserve">Livestä Kansas City Chiefs</t>
  </si>
  <si>
    <t xml:space="preserve">Livestä 10e</t>
  </si>
  <si>
    <t xml:space="preserve">New England Patriots</t>
  </si>
  <si>
    <t xml:space="preserve">Jets Anaheim o2.5g</t>
  </si>
  <si>
    <t xml:space="preserve">Jets Anaheim X</t>
  </si>
  <si>
    <t xml:space="preserve">50€ talletus bonus jaettuna kahdella</t>
  </si>
  <si>
    <t xml:space="preserve">Tuplauksen </t>
  </si>
  <si>
    <t xml:space="preserve">Lahnan talletusbonuksesta 30€</t>
  </si>
  <si>
    <t xml:space="preserve">Arizona Cardinals ML</t>
  </si>
  <si>
    <t xml:space="preserve">Week 50</t>
  </si>
  <si>
    <t xml:space="preserve">Calgary flames</t>
  </si>
  <si>
    <t xml:space="preserve">Tuplaus läpi 3 kertaa putkeen = 5€</t>
  </si>
  <si>
    <t xml:space="preserve">Tuplaajia 1067</t>
  </si>
  <si>
    <t xml:space="preserve">Indiana pacers ML</t>
  </si>
  <si>
    <t xml:space="preserve">TUPLAUS1 = -3.75€</t>
  </si>
  <si>
    <t xml:space="preserve">LA Clippers</t>
  </si>
  <si>
    <t xml:space="preserve">Liverpool Salzburg U3.5g</t>
  </si>
  <si>
    <t xml:space="preserve">TUPLAUS2 = +3€</t>
  </si>
  <si>
    <t xml:space="preserve">mukana 494</t>
  </si>
  <si>
    <t xml:space="preserve">Liverpool Salzburg O3.5g</t>
  </si>
  <si>
    <t xml:space="preserve">Barcelona &amp; Inter -1.5k</t>
  </si>
  <si>
    <t xml:space="preserve">2/100</t>
  </si>
  <si>
    <t xml:space="preserve">Lyon</t>
  </si>
  <si>
    <t xml:space="preserve">yks/viis</t>
  </si>
  <si>
    <t xml:space="preserve">Salzburg Liverpool U0.5g</t>
  </si>
  <si>
    <t xml:space="preserve">Lyon Leipzig U3.5g</t>
  </si>
  <si>
    <t xml:space="preserve">12/100</t>
  </si>
  <si>
    <t xml:space="preserve">Inter Barcelona U2.5g</t>
  </si>
  <si>
    <t xml:space="preserve">Tasuri+ Boston Bruins -0.5 + Kärpät -0.5</t>
  </si>
  <si>
    <t xml:space="preserve">(tasurille 4.30)</t>
  </si>
  <si>
    <t xml:space="preserve">Tampa Bay</t>
  </si>
  <si>
    <t xml:space="preserve">Juventus u0.5g</t>
  </si>
  <si>
    <t xml:space="preserve">Juventus o0.5g</t>
  </si>
  <si>
    <t xml:space="preserve">Dinamo Zagreb</t>
  </si>
  <si>
    <t xml:space="preserve">Man City</t>
  </si>
  <si>
    <t xml:space="preserve">Shaktar Donetsk</t>
  </si>
  <si>
    <t xml:space="preserve">TUPLAUS3 = +8.96€</t>
  </si>
  <si>
    <t xml:space="preserve">42/100</t>
  </si>
  <si>
    <t xml:space="preserve">Triplaajia jäljellä 277</t>
  </si>
  <si>
    <t xml:space="preserve">Atalanta</t>
  </si>
  <si>
    <t xml:space="preserve">kaks/viis</t>
  </si>
  <si>
    <t xml:space="preserve">63.38/100</t>
  </si>
  <si>
    <t xml:space="preserve">Augsburg</t>
  </si>
  <si>
    <t xml:space="preserve">Charlton Hull X</t>
  </si>
  <si>
    <t xml:space="preserve">TRIPLAUS1 = +6.15€</t>
  </si>
  <si>
    <t xml:space="preserve">Hull</t>
  </si>
  <si>
    <t xml:space="preserve">Colorado Avalanche</t>
  </si>
  <si>
    <t xml:space="preserve">Tasuri+NY Rangers (la ilta)</t>
  </si>
  <si>
    <t xml:space="preserve">(tasurille 4.85)</t>
  </si>
  <si>
    <t xml:space="preserve">81.5/100</t>
  </si>
  <si>
    <t xml:space="preserve">Tuplaajia jäljellä 17</t>
  </si>
  <si>
    <t xml:space="preserve">Anaheim Duckss</t>
  </si>
  <si>
    <t xml:space="preserve">NY rangers</t>
  </si>
  <si>
    <t xml:space="preserve">Ana Rangers O2.5G</t>
  </si>
  <si>
    <t xml:space="preserve">Ana Rangers O3.5G</t>
  </si>
  <si>
    <t xml:space="preserve">TRIPLAUS2 = -14.01€</t>
  </si>
  <si>
    <t xml:space="preserve">Genoa Sampdoria u0.5g</t>
  </si>
  <si>
    <t xml:space="preserve">85.5/100</t>
  </si>
  <si>
    <t xml:space="preserve">Genoa Sampdoria o0.5g</t>
  </si>
  <si>
    <t xml:space="preserve">MIRB 2. ottelu + Mousesports 1. ottelu</t>
  </si>
  <si>
    <t xml:space="preserve">Furia </t>
  </si>
  <si>
    <t xml:space="preserve">Overgaming</t>
  </si>
  <si>
    <t xml:space="preserve">Mousesports + Na'Vi (tiistaina vs Heroic)</t>
  </si>
  <si>
    <t xml:space="preserve">Wolves + Fiorentina Inter U5.5g</t>
  </si>
  <si>
    <t xml:space="preserve">16:00&amp;21:45</t>
  </si>
  <si>
    <t xml:space="preserve">TRIPLAUS3 = +62.31€ (Triplauksen läpäisi:  12)</t>
  </si>
  <si>
    <t xml:space="preserve">Tuplaajia jäljellä 3</t>
  </si>
  <si>
    <t xml:space="preserve">Triplaajia jäljellä 46</t>
  </si>
  <si>
    <t xml:space="preserve">Wolves Tottenham 1-1</t>
  </si>
  <si>
    <t xml:space="preserve">LSB</t>
  </si>
  <si>
    <t xml:space="preserve">Orlando Magic</t>
  </si>
  <si>
    <t xml:space="preserve">20€ talletus, 1€ häviö</t>
  </si>
  <si>
    <t xml:space="preserve">Week 51</t>
  </si>
  <si>
    <t xml:space="preserve">Brighton</t>
  </si>
  <si>
    <t xml:space="preserve">27/720</t>
  </si>
  <si>
    <t xml:space="preserve">Crystal Palace</t>
  </si>
  <si>
    <t xml:space="preserve">60€ talletus bonus 100%</t>
  </si>
  <si>
    <t xml:space="preserve">TUPLAUS 1 = +2.80€</t>
  </si>
  <si>
    <t xml:space="preserve">Lazio+Houston Rockets</t>
  </si>
  <si>
    <t xml:space="preserve">21:45---&gt;&gt;</t>
  </si>
  <si>
    <t xml:space="preserve">Mobilebet perjantain riskitön(2/5)</t>
  </si>
  <si>
    <t xml:space="preserve">Cagliari Lazio X</t>
  </si>
  <si>
    <t xml:space="preserve">20e talletus 1e kulu</t>
  </si>
  <si>
    <t xml:space="preserve">kierrätys 48.18 / 720 €</t>
  </si>
  <si>
    <t xml:space="preserve">Borussia Dortmund</t>
  </si>
  <si>
    <t xml:space="preserve">Live free bet</t>
  </si>
  <si>
    <t xml:space="preserve">5.27/100</t>
  </si>
  <si>
    <t xml:space="preserve">TUPLAUS2 = +5e</t>
  </si>
  <si>
    <t xml:space="preserve">AS Monaco</t>
  </si>
  <si>
    <t xml:space="preserve">12.27/100</t>
  </si>
  <si>
    <t xml:space="preserve">Lealtad Cadiz U2.5g</t>
  </si>
  <si>
    <t xml:space="preserve">Livestä o0.5g</t>
  </si>
  <si>
    <t xml:space="preserve">Lealtad Cadiz O2.5g</t>
  </si>
  <si>
    <t xml:space="preserve">22.07/100</t>
  </si>
  <si>
    <t xml:space="preserve">23.32/100</t>
  </si>
  <si>
    <t xml:space="preserve">Mobilebet perjantain riskitön(3/5)</t>
  </si>
  <si>
    <t xml:space="preserve">Jos veto häviää, saa 10e free bet</t>
  </si>
  <si>
    <t xml:space="preserve">El Clasico goals under 0.5</t>
  </si>
  <si>
    <t xml:space="preserve">New Jersey Devils</t>
  </si>
  <si>
    <t xml:space="preserve">39.99/100</t>
  </si>
  <si>
    <t xml:space="preserve">19-12-2019</t>
  </si>
  <si>
    <t xml:space="preserve">50% bonus 25e asti</t>
  </si>
  <si>
    <t xml:space="preserve">Magni Dalvik Reynir U2.5g</t>
  </si>
  <si>
    <t xml:space="preserve">20-12-2019</t>
  </si>
  <si>
    <t xml:space="preserve">Turkkiliiga U1.5g</t>
  </si>
  <si>
    <t xml:space="preserve">Roma</t>
  </si>
  <si>
    <t xml:space="preserve">None</t>
  </si>
  <si>
    <t xml:space="preserve">TRIPLAUS1 = +6.27e</t>
  </si>
  <si>
    <t xml:space="preserve">21-12-2019</t>
  </si>
  <si>
    <t xml:space="preserve">Man City &amp; o1.5g</t>
  </si>
  <si>
    <t xml:space="preserve">5e ilmaisveto</t>
  </si>
  <si>
    <t xml:space="preserve">Leicester City</t>
  </si>
  <si>
    <t xml:space="preserve">Man City Leicester U3.5g</t>
  </si>
  <si>
    <t xml:space="preserve">Tästä 10e live free bet Chelsean peliin sunnuntaina</t>
  </si>
  <si>
    <t xml:space="preserve">Klo 18:30</t>
  </si>
  <si>
    <t xml:space="preserve">Man City Leicester O3.5g</t>
  </si>
  <si>
    <t xml:space="preserve">22-12-2019</t>
  </si>
  <si>
    <t xml:space="preserve">Tuplaajia mukana 14</t>
  </si>
  <si>
    <t xml:space="preserve">Triplaajia mukana 123</t>
  </si>
  <si>
    <t xml:space="preserve">Tottenham Chelsea o0.5g</t>
  </si>
  <si>
    <t xml:space="preserve">Tottenham Chelsea X</t>
  </si>
  <si>
    <t xml:space="preserve">18:30--→</t>
  </si>
  <si>
    <t xml:space="preserve">23-12-2019</t>
  </si>
  <si>
    <t xml:space="preserve">Severstal Cherepovets</t>
  </si>
  <si>
    <t xml:space="preserve">12/50</t>
  </si>
  <si>
    <t xml:space="preserve">X*Y =  ~30e</t>
  </si>
  <si>
    <t xml:space="preserve">Unbiet</t>
  </si>
  <si>
    <t xml:space="preserve">Traktor Chelyabinsk</t>
  </si>
  <si>
    <t xml:space="preserve">TUPLAUS1 = </t>
  </si>
  <si>
    <t xml:space="preserve">Alanyaspor</t>
  </si>
  <si>
    <t xml:space="preserve">X*Y = ~10.36</t>
  </si>
  <si>
    <t xml:space="preserve">Denizlisbor</t>
  </si>
  <si>
    <t xml:space="preserve">Blackburn</t>
  </si>
  <si>
    <t xml:space="preserve">Wigan</t>
  </si>
  <si>
    <t xml:space="preserve">Game</t>
  </si>
  <si>
    <t xml:space="preserve">Starburst</t>
  </si>
  <si>
    <t xml:space="preserve">Gonzo's quest</t>
  </si>
  <si>
    <t xml:space="preserve">Comeon Talletus </t>
  </si>
  <si>
    <t xml:space="preserve">Wild Falls 20 free </t>
  </si>
  <si>
    <t xml:space="preserve">Mobilebet </t>
  </si>
  <si>
    <t xml:space="preserve">Samuari's Fortune</t>
  </si>
  <si>
    <t xml:space="preserve">Wild-O-Tron 3000</t>
  </si>
  <si>
    <t xml:space="preserve">ComeOn 50 kierrosta</t>
  </si>
  <si>
    <t xml:space="preserve">Crystal Rift</t>
  </si>
  <si>
    <t xml:space="preserve">ComeOn 30 Kierrosta</t>
  </si>
  <si>
    <t xml:space="preserve">ComeOn 100 Kierrosta</t>
  </si>
  <si>
    <t xml:space="preserve">Gemix</t>
  </si>
  <si>
    <t xml:space="preserve">Raging Rex</t>
  </si>
  <si>
    <t xml:space="preserve">ComeOn </t>
  </si>
  <si>
    <t xml:space="preserve">Wolf Hunters</t>
  </si>
  <si>
    <t xml:space="preserve">Betsafe </t>
  </si>
  <si>
    <t xml:space="preserve">Wolf hunters</t>
  </si>
  <si>
    <t xml:space="preserve">Vikings ilmaset</t>
  </si>
  <si>
    <t xml:space="preserve">Desert Gem</t>
  </si>
  <si>
    <t xml:space="preserve">Cabaret Royale</t>
  </si>
  <si>
    <t xml:space="preserve">Talletuis</t>
  </si>
  <si>
    <t xml:space="preserve">Legends of Shangri La</t>
  </si>
  <si>
    <t xml:space="preserve">comeOn</t>
  </si>
  <si>
    <t xml:space="preserve">Juha mieto</t>
  </si>
  <si>
    <t xml:space="preserve">Golden Grimoire</t>
  </si>
  <si>
    <t xml:space="preserve">ilmaispyörä 27-02-2019</t>
  </si>
  <si>
    <t xml:space="preserve">Golden grimoire</t>
  </si>
  <si>
    <t xml:space="preserve">Joker gems</t>
  </si>
  <si>
    <t xml:space="preserve">Fortunes of Sparta</t>
  </si>
  <si>
    <t xml:space="preserve">Deposit</t>
  </si>
  <si>
    <t xml:space="preserve">0.80eur</t>
  </si>
  <si>
    <t xml:space="preserve">Champions of rome</t>
  </si>
  <si>
    <t xml:space="preserve">Casinohuone</t>
  </si>
  <si>
    <t xml:space="preserve">7.55e</t>
  </si>
  <si>
    <t xml:space="preserve">kierrätys</t>
  </si>
  <si>
    <t xml:space="preserve">264.25e</t>
  </si>
  <si>
    <t xml:space="preserve">15 free rolls</t>
  </si>
  <si>
    <t xml:space="preserve">kierrätys </t>
  </si>
  <si>
    <t xml:space="preserve">25*3.882</t>
  </si>
  <si>
    <t xml:space="preserve">on 97.05u</t>
  </si>
  <si>
    <t xml:space="preserve">Randomx</t>
  </si>
  <si>
    <t xml:space="preserve">Lucha Legends</t>
  </si>
  <si>
    <t xml:space="preserve">Zombie Hoard</t>
  </si>
  <si>
    <t xml:space="preserve">78,55</t>
  </si>
  <si>
    <t xml:space="preserve">74,7</t>
  </si>
  <si>
    <t xml:space="preserve">50,85</t>
  </si>
  <si>
    <t xml:space="preserve">73,59</t>
  </si>
  <si>
    <t xml:space="preserve">Banana Rock</t>
  </si>
  <si>
    <t xml:space="preserve">66,09</t>
  </si>
  <si>
    <t xml:space="preserve">20 ilmais</t>
  </si>
  <si>
    <t xml:space="preserve">Book of Dead ilmaiset</t>
  </si>
  <si>
    <t xml:space="preserve">Dead or alive</t>
  </si>
  <si>
    <t xml:space="preserve">Queens Day tilt</t>
  </si>
  <si>
    <t xml:space="preserve">Contact</t>
  </si>
  <si>
    <t xml:space="preserve">5 ilmais</t>
  </si>
  <si>
    <t xml:space="preserve">unibet</t>
  </si>
  <si>
    <t xml:space="preserve">contact</t>
  </si>
  <si>
    <t xml:space="preserve">30 ilmais</t>
  </si>
  <si>
    <t xml:space="preserve">Hugo Goal</t>
  </si>
  <si>
    <t xml:space="preserve">25 ilmais</t>
  </si>
  <si>
    <t xml:space="preserve">Eggomatic</t>
  </si>
  <si>
    <t xml:space="preserve">15 ilmais</t>
  </si>
  <si>
    <t xml:space="preserve">Victorious</t>
  </si>
  <si>
    <t xml:space="preserve">Vikings</t>
  </si>
  <si>
    <t xml:space="preserve">60 ilmais</t>
  </si>
  <si>
    <t xml:space="preserve">Betsson 76.60</t>
  </si>
  <si>
    <t xml:space="preserve">Bicicleta</t>
  </si>
  <si>
    <t xml:space="preserve">Wild Worlds</t>
  </si>
  <si>
    <t xml:space="preserve">10 ilmais</t>
  </si>
  <si>
    <t xml:space="preserve">Jumanji</t>
  </si>
  <si>
    <t xml:space="preserve">Hugo goal</t>
  </si>
  <si>
    <t xml:space="preserve">Fire Joker</t>
  </si>
  <si>
    <t xml:space="preserve">40 ilmais</t>
  </si>
  <si>
    <t xml:space="preserve">Shogun of Time</t>
  </si>
  <si>
    <t xml:space="preserve">50 ilmais</t>
  </si>
  <si>
    <t xml:space="preserve">Easter Eggs</t>
  </si>
  <si>
    <t xml:space="preserve">Phoenix Reborn</t>
  </si>
  <si>
    <t xml:space="preserve">25e talletus</t>
  </si>
  <si>
    <t xml:space="preserve">12 ilmais</t>
  </si>
  <si>
    <t xml:space="preserve">Book of Dead</t>
  </si>
  <si>
    <t xml:space="preserve">Casino win spin</t>
  </si>
  <si>
    <t xml:space="preserve">Spiñata grande</t>
  </si>
  <si>
    <t xml:space="preserve">Dead or alive 2</t>
  </si>
  <si>
    <t xml:space="preserve">Gem Rocks</t>
  </si>
  <si>
    <t xml:space="preserve">Book of oz</t>
  </si>
  <si>
    <t xml:space="preserve">Dead or Alive 2</t>
  </si>
  <si>
    <t xml:space="preserve">35 ilmais</t>
  </si>
  <si>
    <t xml:space="preserve">Moon princess</t>
  </si>
  <si>
    <t xml:space="preserve">3 ilmais</t>
  </si>
  <si>
    <t xml:space="preserve">35x Kierrätys</t>
  </si>
  <si>
    <t xml:space="preserve">Vikings go berzerk</t>
  </si>
  <si>
    <t xml:space="preserve">Dead or Alive  </t>
  </si>
  <si>
    <t xml:space="preserve">Arcane reel Chaos</t>
  </si>
  <si>
    <t xml:space="preserve">Dead or Alive</t>
  </si>
  <si>
    <t xml:space="preserve">50 ilmaiss</t>
  </si>
  <si>
    <t xml:space="preserve">Dead Or Alive </t>
  </si>
  <si>
    <t xml:space="preserve">Dead or Alive 2 </t>
  </si>
  <si>
    <t xml:space="preserve">TALLETUSBONUS</t>
  </si>
  <si>
    <t xml:space="preserve">Dead or Alive Blackjack</t>
  </si>
  <si>
    <t xml:space="preserve">Shadow order </t>
  </si>
  <si>
    <t xml:space="preserve">Rainbrew</t>
  </si>
  <si>
    <t xml:space="preserve">Ancient fortunes</t>
  </si>
  <si>
    <t xml:space="preserve">1 pyöräytys</t>
  </si>
  <si>
    <t xml:space="preserve">Game of Gladiators</t>
  </si>
  <si>
    <t xml:space="preserve">Mariacasino</t>
  </si>
  <si>
    <t xml:space="preserve">rainbrew</t>
  </si>
  <si>
    <t xml:space="preserve">ööööö Jotain perjantaina</t>
  </si>
  <si>
    <t xml:space="preserve">Blackjack Rizk&amp;Betsafe</t>
  </si>
  <si>
    <t xml:space="preserve">Swirly Spin</t>
  </si>
  <si>
    <t xml:space="preserve">Talletus 20€</t>
  </si>
  <si>
    <t xml:space="preserve">Fire joker 40 ilmais</t>
  </si>
  <si>
    <t xml:space="preserve">Swirly Spin 60 ilmais</t>
  </si>
  <si>
    <t xml:space="preserve">Narcos 50 ilmais</t>
  </si>
  <si>
    <t xml:space="preserve">Blackjack</t>
  </si>
  <si>
    <t xml:space="preserve">Strolling staxx</t>
  </si>
  <si>
    <t xml:space="preserve">1 ilmais</t>
  </si>
  <si>
    <t xml:space="preserve">Northern Sky</t>
  </si>
  <si>
    <t xml:space="preserve">Mercy of the gods</t>
  </si>
  <si>
    <t xml:space="preserve">Crystal sun</t>
  </si>
  <si>
    <t xml:space="preserve">Crystal rift</t>
  </si>
  <si>
    <t xml:space="preserve">Starburst 25 ilmais</t>
  </si>
  <si>
    <t xml:space="preserve">shangri la</t>
  </si>
  <si>
    <t xml:space="preserve">5e</t>
  </si>
  <si>
    <t xml:space="preserve">Shangri La</t>
  </si>
  <si>
    <t xml:space="preserve">The legend of shangri-la</t>
  </si>
  <si>
    <t xml:space="preserve">20 ilmaispyöräytystä</t>
  </si>
  <si>
    <t xml:space="preserve">Gold Lab</t>
  </si>
  <si>
    <t xml:space="preserve">Butterfly Staxx</t>
  </si>
  <si>
    <t xml:space="preserve">Narcos</t>
  </si>
  <si>
    <t xml:space="preserve">Holy grail</t>
  </si>
  <si>
    <t xml:space="preserve">Casinot</t>
  </si>
  <si>
    <t xml:space="preserve">Tiki Vikings</t>
  </si>
  <si>
    <t xml:space="preserve">Bloodsuckers II</t>
  </si>
  <si>
    <t xml:space="preserve">Kasino</t>
  </si>
  <si>
    <t xml:space="preserve">Thunderbar</t>
  </si>
  <si>
    <t xml:space="preserve">Narcos 20 ilmais</t>
  </si>
  <si>
    <t xml:space="preserve">betsson</t>
  </si>
  <si>
    <t xml:space="preserve">Kasinosekoilu</t>
  </si>
  <si>
    <t xml:space="preserve">Pokeri</t>
  </si>
  <si>
    <t xml:space="preserve">100 ilmaiskierrosta</t>
  </si>
  <si>
    <t xml:space="preserve">Fruit Shop</t>
  </si>
  <si>
    <t xml:space="preserve">Kierrätys</t>
  </si>
  <si>
    <t xml:space="preserve">kierrosta</t>
  </si>
  <si>
    <t xml:space="preserve">Muija</t>
  </si>
  <si>
    <t xml:space="preserve">Jätkä</t>
  </si>
  <si>
    <t xml:space="preserve">Imperial Riches</t>
  </si>
  <si>
    <t xml:space="preserve">Joku kiva</t>
  </si>
  <si>
    <t xml:space="preserve">JumanJi</t>
  </si>
  <si>
    <t xml:space="preserve">baitteja</t>
  </si>
  <si>
    <t xml:space="preserve">North Storm</t>
  </si>
  <si>
    <t xml:space="preserve">Santa vs Rudolph</t>
  </si>
  <si>
    <t xml:space="preserve">Polar paws</t>
  </si>
  <si>
    <t xml:space="preserve">Jamming jars, Book of Dead</t>
  </si>
  <si>
    <t xml:space="preserve">Flowers Christmas </t>
  </si>
  <si>
    <t xml:space="preserve">Jokeri pokeri</t>
  </si>
  <si>
    <t xml:space="preserve">Wolf Hunters Bonus</t>
  </si>
  <si>
    <t xml:space="preserve">FruitShopChristmas</t>
  </si>
  <si>
    <t xml:space="preserve">Merry Xmas</t>
  </si>
  <si>
    <t xml:space="preserve">Fruit Shop Christmas</t>
  </si>
  <si>
    <t xml:space="preserve">Wild Frames</t>
  </si>
  <si>
    <t xml:space="preserve">Fairytale Legends</t>
  </si>
  <si>
    <t xml:space="preserve">Egypt coin</t>
  </si>
  <si>
    <t xml:space="preserve">150 kierrosta</t>
  </si>
  <si>
    <t xml:space="preserve">Day1</t>
  </si>
  <si>
    <t xml:space="preserve">Day 2</t>
  </si>
  <si>
    <t xml:space="preserve">Column4</t>
  </si>
  <si>
    <t xml:space="preserve">Day 3</t>
  </si>
  <si>
    <t xml:space="preserve">Day 4</t>
  </si>
  <si>
    <t xml:space="preserve">Day 5(pe)</t>
  </si>
  <si>
    <t xml:space="preserve">Day 6(la)</t>
  </si>
  <si>
    <t xml:space="preserve">Day 7(su)</t>
  </si>
  <si>
    <t xml:space="preserve">2-way</t>
  </si>
  <si>
    <t xml:space="preserve">Arb-%</t>
  </si>
  <si>
    <t xml:space="preserve">3-way</t>
  </si>
  <si>
    <t xml:space="preserve">Column1</t>
  </si>
  <si>
    <t xml:space="preserve">Column2</t>
  </si>
  <si>
    <t xml:space="preserve">Sijoitus</t>
  </si>
  <si>
    <t xml:space="preserve">20:00:00/sij77/158</t>
  </si>
  <si>
    <t xml:space="preserve">77/500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</si>
</sst>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[$-F800]DDDD&quot;, &quot;MMMM\ DD&quot;, &quot;YYYY"/>
    <numFmt numFmtId="166" formatCode="H:MM;@"/>
    <numFmt numFmtId="167" formatCode="#,##0.00\ [$€-484]"/>
    <numFmt numFmtId="168" formatCode="0.000"/>
    <numFmt numFmtId="169" formatCode="@"/>
    <numFmt numFmtId="170" formatCode="0.00"/>
    <numFmt numFmtId="171" formatCode="#,##0.00"/>
    <numFmt numFmtId="172" formatCode="#,##0.00\ [$€-40B]"/>
    <numFmt numFmtId="173" formatCode="0.0"/>
    <numFmt numFmtId="174" formatCode="#,##0.00\ [$€-1]"/>
    <numFmt numFmtId="175" formatCode="0.00%"/>
    <numFmt numFmtId="176" formatCode="General"/>
    <numFmt numFmtId="177" formatCode="#,##0.00\ [$€-42D]"/>
    <numFmt numFmtId="178" formatCode="#,##0.00\ [$€-483]"/>
    <numFmt numFmtId="179" formatCode="D\-MMM"/>
    <numFmt numFmtId="180" formatCode="[$€]#,##0.00"/>
    <numFmt numFmtId="181" formatCode="H:MM"/>
  </numFmts>
  <fonts count="3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B0F0"/>
      <name val="Calibri"/>
      <family val="2"/>
      <charset val="1"/>
    </font>
    <font>
      <sz val="13"/>
      <color rgb="FF00F0E5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color rgb="FF92D050"/>
      <name val="Calibri"/>
      <family val="2"/>
      <charset val="1"/>
    </font>
    <font>
      <sz val="13"/>
      <color rgb="FFFF5BC8"/>
      <name val="Calibri"/>
      <family val="2"/>
      <charset val="1"/>
    </font>
    <font>
      <sz val="13"/>
      <color rgb="FFFFFF00"/>
      <name val="Calibri"/>
      <family val="2"/>
      <charset val="1"/>
    </font>
    <font>
      <sz val="13"/>
      <color rgb="FF00FF00"/>
      <name val="Calibri"/>
      <family val="2"/>
      <charset val="1"/>
    </font>
    <font>
      <sz val="13"/>
      <color rgb="FF0070C0"/>
      <name val="Calibri"/>
      <family val="2"/>
      <charset val="1"/>
    </font>
    <font>
      <sz val="11"/>
      <color rgb="FF00FFFF"/>
      <name val="Calibri"/>
      <family val="2"/>
      <charset val="1"/>
    </font>
    <font>
      <b val="true"/>
      <sz val="13"/>
      <color rgb="FF00B0F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3"/>
      <color rgb="FF00F0E5"/>
      <name val="Calibri"/>
      <family val="2"/>
      <charset val="1"/>
    </font>
    <font>
      <b val="true"/>
      <sz val="13"/>
      <color rgb="FFFFFF00"/>
      <name val="Calibri"/>
      <family val="2"/>
      <charset val="1"/>
    </font>
    <font>
      <b val="true"/>
      <sz val="13"/>
      <color rgb="FF92D050"/>
      <name val="Calibri"/>
      <family val="2"/>
      <charset val="1"/>
    </font>
    <font>
      <b val="true"/>
      <sz val="13"/>
      <color rgb="FFFF5BC8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color rgb="FF00FF00"/>
      <name val="Calibri"/>
      <family val="2"/>
      <charset val="1"/>
    </font>
    <font>
      <sz val="13"/>
      <color rgb="FFFFFFFF"/>
      <name val="Calibri"/>
      <family val="2"/>
      <charset val="1"/>
    </font>
    <font>
      <u val="single"/>
      <sz val="13"/>
      <color rgb="FF00F0E5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3"/>
      <color rgb="FF00B0F0"/>
      <name val="Calibri"/>
      <family val="2"/>
      <charset val="1"/>
    </font>
    <font>
      <sz val="13"/>
      <color rgb="FF006100"/>
      <name val="Calibri"/>
      <family val="2"/>
      <charset val="1"/>
    </font>
    <font>
      <sz val="11"/>
      <color rgb="FF00FF00"/>
      <name val="Calibri"/>
      <family val="2"/>
      <charset val="1"/>
    </font>
    <font>
      <sz val="13"/>
      <color rgb="FF9C0006"/>
      <name val="Calibri"/>
      <family val="2"/>
      <charset val="1"/>
    </font>
    <font>
      <sz val="13"/>
      <color rgb="FF9C5700"/>
      <name val="Calibri"/>
      <family val="2"/>
      <charset val="1"/>
    </font>
    <font>
      <sz val="13"/>
      <color rgb="FF2F5597"/>
      <name val="Calibri"/>
      <family val="2"/>
      <charset val="1"/>
    </font>
    <font>
      <sz val="13"/>
      <color rgb="FF002060"/>
      <name val="Calibri"/>
      <family val="2"/>
      <charset val="1"/>
    </font>
    <font>
      <sz val="13"/>
      <color rgb="FFCE181E"/>
      <name val="Calibri"/>
      <family val="2"/>
      <charset val="1"/>
    </font>
    <font>
      <sz val="13"/>
      <color rgb="FFC9211E"/>
      <name val="Calibri"/>
      <family val="2"/>
      <charset val="1"/>
    </font>
    <font>
      <sz val="11"/>
      <color rgb="FFFF5BC8"/>
      <name val="Calibri"/>
      <family val="2"/>
      <charset val="1"/>
    </font>
    <font>
      <sz val="11"/>
      <color rgb="FFFFFF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FF5BC8"/>
      <name val="Calibri"/>
      <family val="2"/>
      <charset val="1"/>
    </font>
    <font>
      <b val="true"/>
      <sz val="14"/>
      <color rgb="FFFFFF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0AD47"/>
        <bgColor rgb="FF92D050"/>
      </patternFill>
    </fill>
    <fill>
      <patternFill patternType="solid">
        <fgColor rgb="FF000000"/>
        <bgColor rgb="FF000066"/>
      </patternFill>
    </fill>
    <fill>
      <patternFill patternType="solid">
        <fgColor rgb="FF00B050"/>
        <bgColor rgb="FF02C259"/>
      </patternFill>
    </fill>
    <fill>
      <patternFill patternType="solid">
        <fgColor rgb="FFFFFF00"/>
        <bgColor rgb="FFBEE10D"/>
      </patternFill>
    </fill>
    <fill>
      <patternFill patternType="solid">
        <fgColor rgb="FFC00000"/>
        <bgColor rgb="FF9C0006"/>
      </patternFill>
    </fill>
    <fill>
      <patternFill patternType="solid">
        <fgColor rgb="FFF2F2F2"/>
        <bgColor rgb="FFE7E6E6"/>
      </patternFill>
    </fill>
    <fill>
      <patternFill patternType="solid">
        <fgColor rgb="FF00FF00"/>
        <bgColor rgb="FF00D200"/>
      </patternFill>
    </fill>
    <fill>
      <patternFill patternType="solid">
        <fgColor rgb="FFFF0000"/>
        <bgColor rgb="FFCE181E"/>
      </patternFill>
    </fill>
    <fill>
      <patternFill patternType="solid">
        <fgColor rgb="FF00D200"/>
        <bgColor rgb="FF02C259"/>
      </patternFill>
    </fill>
    <fill>
      <patternFill patternType="solid">
        <fgColor rgb="FFF58220"/>
        <bgColor rgb="FFED7D3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9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9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" fillId="6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1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0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6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5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3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6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7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7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6" fillId="7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5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6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5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3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1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1"/>
    <cellStyle name="*unknown*" xfId="20" builtinId="8"/>
  </cellStyles>
  <dxfs count="336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6E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C66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00FF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rgb="FF3B3838"/>
        </patternFill>
      </fill>
    </dxf>
    <dxf>
      <font>
        <color rgb="FF4BEEFF"/>
      </font>
      <fill>
        <patternFill>
          <bgColor rgb="FF203864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rgb="FF3B3838"/>
        </patternFill>
      </fill>
    </dxf>
    <dxf>
      <font>
        <color rgb="FF4BEEFF"/>
      </font>
      <fill>
        <patternFill>
          <bgColor rgb="FF203864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rgb="FF3B3838"/>
        </patternFill>
      </fill>
    </dxf>
    <dxf>
      <font>
        <color rgb="FF4BEEFF"/>
      </font>
      <fill>
        <patternFill>
          <bgColor rgb="FF203864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rgb="FF3B3838"/>
        </patternFill>
      </fill>
    </dxf>
    <dxf>
      <font>
        <color rgb="FF4BEEFF"/>
      </font>
      <fill>
        <patternFill>
          <bgColor rgb="FF203864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FFFF"/>
      </font>
      <fill>
        <patternFill>
          <bgColor rgb="FF00D2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6E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rgb="FF3B3838"/>
        </patternFill>
      </fill>
    </dxf>
    <dxf>
      <font>
        <color rgb="FF4BEEFF"/>
      </font>
      <fill>
        <patternFill>
          <bgColor rgb="FF203864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ill>
        <patternFill>
          <bgColor rgb="FFF2F2F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C66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00FF00"/>
      </font>
    </dxf>
    <dxf>
      <font>
        <color rgb="FFFF0000"/>
      </font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rgb="FF3B3838"/>
        </patternFill>
      </fill>
    </dxf>
    <dxf>
      <font>
        <color rgb="FF4BEEFF"/>
      </font>
      <fill>
        <patternFill>
          <bgColor rgb="FF203864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00B050"/>
        </patternFill>
      </fill>
    </dxf>
    <dxf>
      <font>
        <b val="0"/>
        <i val="1"/>
        <color rgb="FFFFFFFF"/>
      </font>
      <fill>
        <patternFill>
          <bgColor rgb="FFFF6405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rgb="FF3B3838"/>
        </patternFill>
      </fill>
    </dxf>
    <dxf>
      <font>
        <color rgb="FF4BEEFF"/>
      </font>
      <fill>
        <patternFill>
          <bgColor rgb="FF203864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00206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B5353"/>
      <rgbColor rgb="FF00FFFF"/>
      <rgbColor rgb="FF9C0006"/>
      <rgbColor rgb="FF007600"/>
      <rgbColor rgb="FF000066"/>
      <rgbColor rgb="FF7E7F02"/>
      <rgbColor rgb="FFC00000"/>
      <rgbColor rgb="FF0070C0"/>
      <rgbColor rgb="FF92D050"/>
      <rgbColor rgb="FF7F7F80"/>
      <rgbColor rgb="FFAE953C"/>
      <rgbColor rgb="FF7B3E34"/>
      <rgbColor rgb="FFF2F2F2"/>
      <rgbColor rgb="FFE7E6E6"/>
      <rgbColor rgb="FFC9211E"/>
      <rgbColor rgb="FFED7D31"/>
      <rgbColor rgb="FF0563C1"/>
      <rgbColor rgb="FFFFC7CE"/>
      <rgbColor rgb="FF28305A"/>
      <rgbColor rgb="FFFF6E01"/>
      <rgbColor rgb="FFFF7119"/>
      <rgbColor rgb="FF00F0E5"/>
      <rgbColor rgb="FFCE181E"/>
      <rgbColor rgb="FF921313"/>
      <rgbColor rgb="FF008AF2"/>
      <rgbColor rgb="FF0000FF"/>
      <rgbColor rgb="FF00B0F0"/>
      <rgbColor rgb="FF66FFFF"/>
      <rgbColor rgb="FF02C259"/>
      <rgbColor rgb="FF00D200"/>
      <rgbColor rgb="FF7FD7A8"/>
      <rgbColor rgb="FFFF5BC8"/>
      <rgbColor rgb="FF70AD47"/>
      <rgbColor rgb="FFFFCC66"/>
      <rgbColor rgb="FF4472C4"/>
      <rgbColor rgb="FF4BEEFF"/>
      <rgbColor rgb="FFBEE10D"/>
      <rgbColor rgb="FFFFC000"/>
      <rgbColor rgb="FFF58220"/>
      <rgbColor rgb="FFFF6405"/>
      <rgbColor rgb="FF2F5597"/>
      <rgbColor rgb="FF7F7F7F"/>
      <rgbColor rgb="FF002060"/>
      <rgbColor rgb="FF00B050"/>
      <rgbColor rgb="FF006100"/>
      <rgbColor rgb="FF42404E"/>
      <rgbColor rgb="FF9C5700"/>
      <rgbColor rgb="FF7030A0"/>
      <rgbColor rgb="FF203864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pton@Marshall%20U173" TargetMode="External"/><Relationship Id="rId2" Type="http://schemas.openxmlformats.org/officeDocument/2006/relationships/hyperlink" Target="mailto:jooseppi009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428"/>
  <sheetViews>
    <sheetView showFormulas="false" showGridLines="true" showRowColHeaders="true" showZeros="true" rightToLeft="false" tabSelected="true" showOutlineSymbols="true" defaultGridColor="true" view="normal" topLeftCell="A2879" colorId="64" zoomScale="100" zoomScaleNormal="100" zoomScalePageLayoutView="100" workbookViewId="0">
      <selection pane="topLeft" activeCell="B2898" activeCellId="0" sqref="B2898"/>
    </sheetView>
  </sheetViews>
  <sheetFormatPr defaultColWidth="8.59765625" defaultRowHeight="16.15" zeroHeight="false" outlineLevelRow="0" outlineLevelCol="0"/>
  <cols>
    <col collapsed="false" customWidth="true" hidden="false" outlineLevel="0" max="1" min="1" style="1" width="34.59"/>
    <col collapsed="false" customWidth="true" hidden="false" outlineLevel="0" max="2" min="2" style="2" width="10.85"/>
    <col collapsed="false" customWidth="true" hidden="false" outlineLevel="0" max="3" min="3" style="3" width="16.28"/>
    <col collapsed="false" customWidth="true" hidden="false" outlineLevel="0" max="4" min="4" style="2" width="41.28"/>
    <col collapsed="false" customWidth="true" hidden="false" outlineLevel="0" max="5" min="5" style="4" width="13.43"/>
    <col collapsed="false" customWidth="true" hidden="false" outlineLevel="0" max="6" min="6" style="5" width="10.58"/>
    <col collapsed="false" customWidth="true" hidden="false" outlineLevel="0" max="7" min="7" style="6" width="10.85"/>
    <col collapsed="false" customWidth="true" hidden="false" outlineLevel="0" max="8" min="8" style="7" width="2.71"/>
    <col collapsed="false" customWidth="true" hidden="false" outlineLevel="0" max="9" min="9" style="8" width="9.58"/>
    <col collapsed="false" customWidth="true" hidden="true" outlineLevel="0" max="10" min="10" style="3" width="1.12"/>
    <col collapsed="false" customWidth="true" hidden="false" outlineLevel="0" max="11" min="11" style="9" width="51.59"/>
    <col collapsed="false" customWidth="true" hidden="false" outlineLevel="0" max="12" min="12" style="10" width="11.99"/>
    <col collapsed="false" customWidth="true" hidden="false" outlineLevel="0" max="13" min="13" style="10" width="11.57"/>
    <col collapsed="false" customWidth="true" hidden="false" outlineLevel="0" max="14" min="14" style="11" width="10.58"/>
    <col collapsed="false" customWidth="true" hidden="false" outlineLevel="0" max="15" min="15" style="3" width="10"/>
    <col collapsed="false" customWidth="true" hidden="false" outlineLevel="0" max="16" min="16" style="12" width="4.7"/>
    <col collapsed="false" customWidth="true" hidden="false" outlineLevel="0" max="17" min="17" style="12" width="19.99"/>
    <col collapsed="false" customWidth="true" hidden="false" outlineLevel="0" max="18" min="18" style="13" width="9.85"/>
    <col collapsed="false" customWidth="true" hidden="false" outlineLevel="0" max="19" min="19" style="12" width="14.01"/>
    <col collapsed="false" customWidth="true" hidden="false" outlineLevel="0" max="23" min="20" style="12" width="9.13"/>
    <col collapsed="false" customWidth="true" hidden="false" outlineLevel="0" max="27" min="27" style="0" width="9.58"/>
  </cols>
  <sheetData>
    <row r="1" customFormat="false" ht="35.1" hidden="false" customHeight="true" outlineLevel="0" collapsed="false">
      <c r="A1" s="14" t="s">
        <v>0</v>
      </c>
      <c r="B1" s="15" t="s">
        <v>1</v>
      </c>
      <c r="C1" s="16" t="n">
        <v>3673.32</v>
      </c>
      <c r="D1" s="15" t="s">
        <v>2</v>
      </c>
      <c r="E1" s="17" t="s">
        <v>3</v>
      </c>
      <c r="F1" s="18" t="s">
        <v>4</v>
      </c>
      <c r="G1" s="19" t="n">
        <f aca="false">SUM(F7:F2000)</f>
        <v>34014.955</v>
      </c>
      <c r="H1" s="20"/>
      <c r="I1" s="21"/>
      <c r="J1" s="22"/>
      <c r="K1" s="23"/>
      <c r="L1" s="24" t="s">
        <v>5</v>
      </c>
      <c r="M1" s="25" t="s">
        <v>6</v>
      </c>
      <c r="N1" s="26" t="s">
        <v>7</v>
      </c>
      <c r="O1" s="27"/>
      <c r="P1" s="28"/>
      <c r="Q1" s="28"/>
      <c r="R1" s="29"/>
      <c r="S1" s="28"/>
      <c r="T1" s="30"/>
      <c r="U1" s="30"/>
      <c r="V1" s="30"/>
      <c r="W1" s="30"/>
      <c r="X1" s="31" t="s">
        <v>8</v>
      </c>
      <c r="Y1" s="32"/>
      <c r="Z1" s="33" t="s">
        <v>1</v>
      </c>
      <c r="AA1" s="34" t="n">
        <v>667.85</v>
      </c>
      <c r="AB1" s="33" t="s">
        <v>2</v>
      </c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 customFormat="false" ht="35.1" hidden="false" customHeight="true" outlineLevel="0" collapsed="false">
      <c r="A2" s="14"/>
      <c r="B2" s="15" t="s">
        <v>9</v>
      </c>
      <c r="C2" s="35" t="n">
        <v>287.32</v>
      </c>
      <c r="D2" s="36" t="n">
        <f aca="false">C2/C1</f>
        <v>0.078218069757059</v>
      </c>
      <c r="E2" s="17"/>
      <c r="F2" s="37" t="s">
        <v>9</v>
      </c>
      <c r="G2" s="19" t="n">
        <f aca="false">SUM(AA2+C4)</f>
        <v>2565.069132</v>
      </c>
      <c r="H2" s="20"/>
      <c r="I2" s="21"/>
      <c r="J2" s="22"/>
      <c r="K2" s="23"/>
      <c r="L2" s="38" t="n">
        <f aca="false">COUNTIF(H5:H997,"W")</f>
        <v>421</v>
      </c>
      <c r="M2" s="38" t="n">
        <f aca="false">COUNTIF(H5:H997,"V")</f>
        <v>90</v>
      </c>
      <c r="N2" s="39" t="n">
        <f aca="false">COUNTIF(H5:H11000,"L")</f>
        <v>1356</v>
      </c>
      <c r="O2" s="27"/>
      <c r="P2" s="28"/>
      <c r="Q2" s="28"/>
      <c r="R2" s="29"/>
      <c r="S2" s="28"/>
      <c r="T2" s="30"/>
      <c r="U2" s="30"/>
      <c r="V2" s="30"/>
      <c r="W2" s="30"/>
      <c r="X2" s="32"/>
      <c r="Y2" s="32"/>
      <c r="Z2" s="33" t="s">
        <v>9</v>
      </c>
      <c r="AA2" s="40" t="n">
        <v>165.86</v>
      </c>
      <c r="AB2" s="41" t="n">
        <f aca="false">AA2/AA1</f>
        <v>0.248349180205136</v>
      </c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customFormat="false" ht="35.1" hidden="false" customHeight="true" outlineLevel="0" collapsed="false">
      <c r="A3" s="14"/>
      <c r="B3" s="15"/>
      <c r="C3" s="42"/>
      <c r="D3" s="15"/>
      <c r="E3" s="43"/>
      <c r="F3" s="44"/>
      <c r="G3" s="45"/>
      <c r="H3" s="46"/>
      <c r="I3" s="47"/>
      <c r="J3" s="27"/>
      <c r="K3" s="23"/>
      <c r="L3" s="48"/>
      <c r="M3" s="48"/>
      <c r="N3" s="49"/>
      <c r="O3" s="50"/>
      <c r="P3" s="51"/>
      <c r="Q3" s="51"/>
      <c r="R3" s="29"/>
      <c r="S3" s="28"/>
      <c r="T3" s="30"/>
      <c r="U3" s="30"/>
      <c r="V3" s="30"/>
      <c r="W3" s="30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customFormat="false" ht="26.25" hidden="false" customHeight="true" outlineLevel="0" collapsed="false">
      <c r="A4" s="14" t="s">
        <v>10</v>
      </c>
      <c r="B4" s="15"/>
      <c r="C4" s="52" t="n">
        <f aca="false">SUM(I7:I11700)</f>
        <v>2399.209132</v>
      </c>
      <c r="D4" s="53" t="e">
        <f aca="false">C4/C3</f>
        <v>#DIV/0!</v>
      </c>
      <c r="E4" s="43"/>
      <c r="F4" s="54"/>
      <c r="G4" s="45"/>
      <c r="H4" s="46"/>
      <c r="I4" s="47"/>
      <c r="J4" s="27"/>
      <c r="K4" s="23"/>
      <c r="L4" s="48"/>
      <c r="M4" s="48"/>
      <c r="N4" s="49"/>
      <c r="O4" s="50"/>
      <c r="P4" s="51"/>
      <c r="Q4" s="51"/>
      <c r="R4" s="29"/>
      <c r="S4" s="28"/>
      <c r="T4" s="30"/>
      <c r="U4" s="30"/>
      <c r="V4" s="30"/>
      <c r="W4" s="30"/>
      <c r="X4" s="31" t="s">
        <v>11</v>
      </c>
      <c r="Y4" s="32"/>
      <c r="Z4" s="33" t="s">
        <v>1</v>
      </c>
      <c r="AA4" s="32"/>
      <c r="AB4" s="33" t="s">
        <v>2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</row>
    <row r="5" customFormat="false" ht="37.5" hidden="false" customHeight="true" outlineLevel="0" collapsed="false">
      <c r="A5" s="55" t="s">
        <v>12</v>
      </c>
      <c r="B5" s="56" t="s">
        <v>13</v>
      </c>
      <c r="C5" s="56" t="s">
        <v>14</v>
      </c>
      <c r="D5" s="56" t="s">
        <v>15</v>
      </c>
      <c r="E5" s="57" t="s">
        <v>16</v>
      </c>
      <c r="F5" s="58" t="s">
        <v>17</v>
      </c>
      <c r="G5" s="59" t="s">
        <v>18</v>
      </c>
      <c r="H5" s="60" t="s">
        <v>19</v>
      </c>
      <c r="I5" s="61" t="s">
        <v>20</v>
      </c>
      <c r="J5" s="62"/>
      <c r="K5" s="63" t="s">
        <v>21</v>
      </c>
      <c r="L5" s="48"/>
      <c r="M5" s="48"/>
      <c r="N5" s="49"/>
      <c r="O5" s="62"/>
      <c r="P5" s="64"/>
      <c r="Q5" s="65" t="s">
        <v>9</v>
      </c>
      <c r="R5" s="29"/>
      <c r="S5" s="64"/>
      <c r="T5" s="66"/>
      <c r="U5" s="66"/>
      <c r="V5" s="66"/>
      <c r="W5" s="66"/>
      <c r="X5" s="67"/>
      <c r="Y5" s="67"/>
      <c r="Z5" s="68" t="s">
        <v>9</v>
      </c>
      <c r="AA5" s="67"/>
      <c r="AB5" s="67"/>
      <c r="AC5" s="67"/>
      <c r="AD5" s="32"/>
      <c r="AE5" s="32"/>
      <c r="AF5" s="32"/>
      <c r="AG5" s="32"/>
      <c r="AH5" s="32"/>
      <c r="AI5" s="32"/>
      <c r="AJ5" s="32"/>
      <c r="AK5" s="32"/>
      <c r="AL5" s="32"/>
    </row>
    <row r="6" customFormat="false" ht="16.15" hidden="false" customHeight="false" outlineLevel="0" collapsed="false">
      <c r="A6" s="69"/>
      <c r="B6" s="70"/>
      <c r="C6" s="62"/>
      <c r="D6" s="70"/>
      <c r="E6" s="43"/>
      <c r="F6" s="44"/>
      <c r="G6" s="45"/>
      <c r="H6" s="46"/>
      <c r="I6" s="47"/>
      <c r="J6" s="62"/>
      <c r="K6" s="23"/>
      <c r="L6" s="48"/>
      <c r="M6" s="48"/>
      <c r="N6" s="49"/>
      <c r="O6" s="62"/>
      <c r="P6" s="64"/>
      <c r="Q6" s="65" t="s">
        <v>22</v>
      </c>
      <c r="R6" s="29" t="n">
        <f aca="false">0</f>
        <v>0</v>
      </c>
      <c r="S6" s="64"/>
      <c r="T6" s="66"/>
      <c r="U6" s="66"/>
      <c r="V6" s="66"/>
      <c r="W6" s="66"/>
      <c r="X6" s="67"/>
      <c r="Y6" s="67"/>
      <c r="Z6" s="67"/>
      <c r="AA6" s="67"/>
      <c r="AB6" s="67"/>
      <c r="AC6" s="67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6.85" hidden="false" customHeight="false" outlineLevel="0" collapsed="false">
      <c r="A7" s="69" t="n">
        <v>43510</v>
      </c>
      <c r="B7" s="70" t="s">
        <v>23</v>
      </c>
      <c r="C7" s="62" t="s">
        <v>24</v>
      </c>
      <c r="D7" s="70" t="s">
        <v>25</v>
      </c>
      <c r="E7" s="43" t="n">
        <v>0.0625</v>
      </c>
      <c r="F7" s="54" t="n">
        <v>15</v>
      </c>
      <c r="G7" s="45" t="n">
        <v>1.796</v>
      </c>
      <c r="H7" s="46" t="s">
        <v>5</v>
      </c>
      <c r="I7" s="47" t="n">
        <f aca="false">IF(H7="W",F7*G7-F7,(IF(H7="L",-F7)))</f>
        <v>11.94</v>
      </c>
      <c r="J7" s="62"/>
      <c r="K7" s="23"/>
      <c r="L7" s="48" t="s">
        <v>26</v>
      </c>
      <c r="M7" s="48" t="s">
        <v>9</v>
      </c>
      <c r="N7" s="49" t="n">
        <f aca="false">SUM(I7:I42)</f>
        <v>-32.3275</v>
      </c>
      <c r="O7" s="62"/>
      <c r="P7" s="64"/>
      <c r="Q7" s="65" t="s">
        <v>27</v>
      </c>
      <c r="R7" s="71" t="n">
        <v>-197.73</v>
      </c>
      <c r="S7" s="64"/>
      <c r="T7" s="66"/>
      <c r="U7" s="66"/>
      <c r="V7" s="66"/>
      <c r="W7" s="66"/>
      <c r="X7" s="67"/>
      <c r="Y7" s="67"/>
      <c r="Z7" s="67"/>
      <c r="AA7" s="67"/>
      <c r="AB7" s="67"/>
      <c r="AC7" s="67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8" hidden="false" customHeight="true" outlineLevel="0" collapsed="false">
      <c r="A8" s="69"/>
      <c r="B8" s="70" t="s">
        <v>23</v>
      </c>
      <c r="C8" s="62" t="s">
        <v>28</v>
      </c>
      <c r="D8" s="70" t="s">
        <v>29</v>
      </c>
      <c r="E8" s="43" t="n">
        <v>0.625</v>
      </c>
      <c r="F8" s="54" t="n">
        <v>10</v>
      </c>
      <c r="G8" s="45" t="n">
        <v>1.82</v>
      </c>
      <c r="H8" s="46" t="s">
        <v>7</v>
      </c>
      <c r="I8" s="47" t="n">
        <f aca="false">IF(H8="W",F8*G8-F8,(IF(H8="L",-F8)))</f>
        <v>-10</v>
      </c>
      <c r="J8" s="62"/>
      <c r="K8" s="72"/>
      <c r="L8" s="48" t="s">
        <v>30</v>
      </c>
      <c r="M8" s="48" t="s">
        <v>9</v>
      </c>
      <c r="N8" s="49" t="n">
        <f aca="false">SUM(N7+N151+N43)</f>
        <v>-197.729768</v>
      </c>
      <c r="O8" s="62"/>
      <c r="P8" s="64"/>
      <c r="Q8" s="65" t="s">
        <v>31</v>
      </c>
      <c r="R8" s="49" t="n">
        <f aca="false">N261</f>
        <v>-84.9617</v>
      </c>
      <c r="S8" s="64"/>
      <c r="T8" s="66"/>
      <c r="U8" s="66"/>
      <c r="V8" s="66"/>
      <c r="W8" s="66"/>
      <c r="X8" s="67"/>
      <c r="Y8" s="67"/>
      <c r="Z8" s="67"/>
      <c r="AA8" s="67"/>
      <c r="AB8" s="67"/>
      <c r="AC8" s="67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6.85" hidden="false" customHeight="false" outlineLevel="0" collapsed="false">
      <c r="A9" s="69"/>
      <c r="B9" s="70" t="s">
        <v>23</v>
      </c>
      <c r="C9" s="62" t="s">
        <v>28</v>
      </c>
      <c r="D9" s="70" t="s">
        <v>32</v>
      </c>
      <c r="E9" s="43" t="n">
        <v>0.635416666666667</v>
      </c>
      <c r="F9" s="54" t="n">
        <v>10</v>
      </c>
      <c r="G9" s="45" t="n">
        <v>1.76</v>
      </c>
      <c r="H9" s="46" t="s">
        <v>7</v>
      </c>
      <c r="I9" s="47" t="n">
        <f aca="false">IF(H9="W",F9*G9-F9,(IF(H9="L",-F9)))</f>
        <v>-10</v>
      </c>
      <c r="J9" s="62"/>
      <c r="K9" s="23"/>
      <c r="L9" s="48"/>
      <c r="M9" s="48"/>
      <c r="N9" s="49"/>
      <c r="O9" s="62"/>
      <c r="P9" s="64"/>
      <c r="Q9" s="65" t="s">
        <v>33</v>
      </c>
      <c r="R9" s="29" t="n">
        <f aca="false">N349</f>
        <v>109.4897</v>
      </c>
      <c r="S9" s="64"/>
      <c r="T9" s="66"/>
      <c r="U9" s="66"/>
      <c r="V9" s="66"/>
      <c r="W9" s="66"/>
      <c r="X9" s="67"/>
      <c r="Y9" s="67"/>
      <c r="Z9" s="67"/>
      <c r="AA9" s="67"/>
      <c r="AB9" s="67"/>
      <c r="AC9" s="67"/>
      <c r="AD9" s="32"/>
      <c r="AE9" s="32"/>
      <c r="AF9" s="32"/>
      <c r="AG9" s="32"/>
      <c r="AH9" s="32"/>
      <c r="AI9" s="32"/>
      <c r="AJ9" s="32"/>
      <c r="AK9" s="32"/>
      <c r="AL9" s="32"/>
    </row>
    <row r="10" customFormat="false" ht="16.85" hidden="false" customHeight="false" outlineLevel="0" collapsed="false">
      <c r="A10" s="69"/>
      <c r="B10" s="70" t="s">
        <v>23</v>
      </c>
      <c r="C10" s="62" t="s">
        <v>28</v>
      </c>
      <c r="D10" s="70" t="s">
        <v>25</v>
      </c>
      <c r="E10" s="43" t="n">
        <v>0.680555555555555</v>
      </c>
      <c r="F10" s="54" t="n">
        <v>20</v>
      </c>
      <c r="G10" s="45" t="n">
        <v>1.35</v>
      </c>
      <c r="H10" s="46" t="s">
        <v>7</v>
      </c>
      <c r="I10" s="47" t="n">
        <f aca="false">IF(H10="W",F10*G10-F10,(IF(H10="L",-F10)))</f>
        <v>-20</v>
      </c>
      <c r="J10" s="62"/>
      <c r="K10" s="23"/>
      <c r="L10" s="48"/>
      <c r="M10" s="48"/>
      <c r="N10" s="49"/>
      <c r="O10" s="62"/>
      <c r="P10" s="64"/>
      <c r="Q10" s="65" t="s">
        <v>34</v>
      </c>
      <c r="R10" s="29" t="n">
        <f aca="false">N649</f>
        <v>763.4756</v>
      </c>
      <c r="S10" s="64"/>
      <c r="T10" s="66"/>
      <c r="U10" s="66"/>
      <c r="V10" s="66"/>
      <c r="W10" s="66"/>
      <c r="X10" s="67"/>
      <c r="Y10" s="67"/>
      <c r="Z10" s="67"/>
      <c r="AA10" s="67"/>
      <c r="AB10" s="67"/>
      <c r="AC10" s="67"/>
      <c r="AD10" s="32"/>
      <c r="AE10" s="32"/>
      <c r="AF10" s="32"/>
      <c r="AG10" s="32"/>
      <c r="AH10" s="32"/>
      <c r="AI10" s="32"/>
      <c r="AJ10" s="32"/>
      <c r="AK10" s="32"/>
      <c r="AL10" s="32"/>
    </row>
    <row r="11" customFormat="false" ht="16.85" hidden="false" customHeight="false" outlineLevel="0" collapsed="false">
      <c r="A11" s="69"/>
      <c r="B11" s="70" t="s">
        <v>23</v>
      </c>
      <c r="C11" s="62" t="s">
        <v>28</v>
      </c>
      <c r="D11" s="70" t="s">
        <v>35</v>
      </c>
      <c r="E11" s="43" t="n">
        <v>0.680555555555555</v>
      </c>
      <c r="F11" s="54" t="n">
        <v>5</v>
      </c>
      <c r="G11" s="45" t="n">
        <v>1.8</v>
      </c>
      <c r="H11" s="46" t="s">
        <v>7</v>
      </c>
      <c r="I11" s="47" t="n">
        <f aca="false">IF(H11="W",F11*G11-F11,(IF(H11="L",-F11)))</f>
        <v>-5</v>
      </c>
      <c r="J11" s="62"/>
      <c r="K11" s="23"/>
      <c r="L11" s="48"/>
      <c r="M11" s="48"/>
      <c r="N11" s="49"/>
      <c r="O11" s="62"/>
      <c r="P11" s="64"/>
      <c r="Q11" s="65" t="s">
        <v>36</v>
      </c>
      <c r="R11" s="29" t="n">
        <f aca="false">N935</f>
        <v>200.6887</v>
      </c>
      <c r="S11" s="64"/>
      <c r="T11" s="66"/>
      <c r="U11" s="66"/>
      <c r="V11" s="66"/>
      <c r="W11" s="66"/>
      <c r="X11" s="67"/>
      <c r="Y11" s="67"/>
      <c r="Z11" s="67"/>
      <c r="AA11" s="67"/>
      <c r="AB11" s="67"/>
      <c r="AC11" s="67"/>
      <c r="AD11" s="32"/>
      <c r="AE11" s="32"/>
      <c r="AF11" s="32"/>
      <c r="AG11" s="32"/>
      <c r="AH11" s="73"/>
      <c r="AI11" s="32"/>
      <c r="AJ11" s="32"/>
      <c r="AK11" s="32"/>
      <c r="AL11" s="32"/>
    </row>
    <row r="12" customFormat="false" ht="16.85" hidden="false" customHeight="false" outlineLevel="0" collapsed="false">
      <c r="A12" s="69"/>
      <c r="B12" s="70" t="s">
        <v>23</v>
      </c>
      <c r="C12" s="62" t="s">
        <v>24</v>
      </c>
      <c r="D12" s="70" t="s">
        <v>37</v>
      </c>
      <c r="E12" s="43" t="n">
        <v>0.8125</v>
      </c>
      <c r="F12" s="54" t="n">
        <v>5</v>
      </c>
      <c r="G12" s="45" t="n">
        <v>2.81</v>
      </c>
      <c r="H12" s="46" t="s">
        <v>7</v>
      </c>
      <c r="I12" s="47" t="n">
        <f aca="false">IF(H12="W",F12*G12-F12,(IF(H12="L",-F12)))</f>
        <v>-5</v>
      </c>
      <c r="J12" s="62"/>
      <c r="K12" s="23"/>
      <c r="L12" s="48"/>
      <c r="M12" s="48"/>
      <c r="N12" s="49"/>
      <c r="O12" s="62"/>
      <c r="P12" s="64"/>
      <c r="Q12" s="65" t="s">
        <v>38</v>
      </c>
      <c r="R12" s="29" t="n">
        <f aca="false">N1196</f>
        <v>600.1922</v>
      </c>
      <c r="S12" s="64"/>
      <c r="T12" s="66"/>
      <c r="U12" s="66"/>
      <c r="V12" s="66"/>
      <c r="W12" s="66"/>
      <c r="X12" s="67"/>
      <c r="Y12" s="67"/>
      <c r="Z12" s="67"/>
      <c r="AA12" s="67"/>
      <c r="AB12" s="67"/>
      <c r="AC12" s="67"/>
      <c r="AD12" s="32"/>
      <c r="AE12" s="32"/>
      <c r="AF12" s="32"/>
      <c r="AG12" s="32"/>
      <c r="AH12" s="32"/>
      <c r="AI12" s="32"/>
      <c r="AJ12" s="32"/>
      <c r="AK12" s="32"/>
      <c r="AL12" s="32"/>
    </row>
    <row r="13" customFormat="false" ht="16.85" hidden="false" customHeight="false" outlineLevel="0" collapsed="false">
      <c r="A13" s="69"/>
      <c r="B13" s="70" t="s">
        <v>23</v>
      </c>
      <c r="C13" s="62" t="s">
        <v>28</v>
      </c>
      <c r="D13" s="70" t="s">
        <v>39</v>
      </c>
      <c r="E13" s="43" t="n">
        <v>0.8125</v>
      </c>
      <c r="F13" s="54" t="n">
        <v>10</v>
      </c>
      <c r="G13" s="45" t="n">
        <v>1.87</v>
      </c>
      <c r="H13" s="46" t="s">
        <v>7</v>
      </c>
      <c r="I13" s="47" t="n">
        <f aca="false">IF(H13="W",F13*G13-F13,(IF(H13="L",-F13)))</f>
        <v>-10</v>
      </c>
      <c r="J13" s="62"/>
      <c r="K13" s="23"/>
      <c r="L13" s="48"/>
      <c r="M13" s="48"/>
      <c r="N13" s="49"/>
      <c r="O13" s="62"/>
      <c r="P13" s="64"/>
      <c r="Q13" s="65" t="s">
        <v>40</v>
      </c>
      <c r="R13" s="29" t="n">
        <f aca="false">N1473</f>
        <v>118.7926</v>
      </c>
      <c r="S13" s="64"/>
      <c r="T13" s="66"/>
      <c r="U13" s="66"/>
      <c r="V13" s="66"/>
      <c r="W13" s="66"/>
      <c r="X13" s="67"/>
      <c r="Y13" s="67"/>
      <c r="Z13" s="67"/>
      <c r="AA13" s="67"/>
      <c r="AB13" s="67"/>
      <c r="AC13" s="67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6.85" hidden="false" customHeight="false" outlineLevel="0" collapsed="false">
      <c r="A14" s="69" t="n">
        <v>43511</v>
      </c>
      <c r="B14" s="70" t="s">
        <v>23</v>
      </c>
      <c r="C14" s="62" t="s">
        <v>24</v>
      </c>
      <c r="D14" s="70" t="s">
        <v>37</v>
      </c>
      <c r="E14" s="43" t="n">
        <v>0.708333333333333</v>
      </c>
      <c r="F14" s="54" t="n">
        <v>15</v>
      </c>
      <c r="G14" s="45" t="n">
        <v>1.625</v>
      </c>
      <c r="H14" s="46" t="s">
        <v>7</v>
      </c>
      <c r="I14" s="47" t="n">
        <f aca="false">IF(H14="W",F14*G14-F14,(IF(H14="L",-F14)))</f>
        <v>-15</v>
      </c>
      <c r="J14" s="62"/>
      <c r="K14" s="23"/>
      <c r="L14" s="48"/>
      <c r="M14" s="48"/>
      <c r="N14" s="49"/>
      <c r="O14" s="62"/>
      <c r="P14" s="64"/>
      <c r="Q14" s="65" t="s">
        <v>41</v>
      </c>
      <c r="R14" s="29" t="n">
        <f aca="false">N1724</f>
        <v>99.2473</v>
      </c>
      <c r="S14" s="64"/>
      <c r="T14" s="66"/>
      <c r="U14" s="66"/>
      <c r="V14" s="66"/>
      <c r="W14" s="66"/>
      <c r="X14" s="67"/>
      <c r="Y14" s="67"/>
      <c r="Z14" s="67"/>
      <c r="AA14" s="67"/>
      <c r="AB14" s="67"/>
      <c r="AC14" s="67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6.85" hidden="false" customHeight="false" outlineLevel="0" collapsed="false">
      <c r="A15" s="69"/>
      <c r="B15" s="70" t="s">
        <v>23</v>
      </c>
      <c r="C15" s="62" t="s">
        <v>28</v>
      </c>
      <c r="D15" s="70" t="s">
        <v>42</v>
      </c>
      <c r="E15" s="43" t="n">
        <v>0.854166666666667</v>
      </c>
      <c r="F15" s="54" t="n">
        <v>5</v>
      </c>
      <c r="G15" s="45" t="n">
        <v>1.85</v>
      </c>
      <c r="H15" s="46" t="s">
        <v>7</v>
      </c>
      <c r="I15" s="47" t="n">
        <f aca="false">IF(H15="W",F15*G15-F15,(IF(H15="L",-F15)))</f>
        <v>-5</v>
      </c>
      <c r="J15" s="62"/>
      <c r="K15" s="23"/>
      <c r="L15" s="48"/>
      <c r="M15" s="48"/>
      <c r="N15" s="49"/>
      <c r="O15" s="62"/>
      <c r="P15" s="64"/>
      <c r="Q15" s="65" t="s">
        <v>43</v>
      </c>
      <c r="R15" s="29" t="n">
        <f aca="false">N1876</f>
        <v>323.5787</v>
      </c>
      <c r="S15" s="64"/>
      <c r="T15" s="66"/>
      <c r="U15" s="66"/>
      <c r="V15" s="66"/>
      <c r="W15" s="66"/>
      <c r="X15" s="67"/>
      <c r="Y15" s="67"/>
      <c r="Z15" s="67"/>
      <c r="AA15" s="67"/>
      <c r="AB15" s="67"/>
      <c r="AC15" s="67"/>
      <c r="AD15" s="32"/>
      <c r="AE15" s="32"/>
      <c r="AF15" s="32"/>
      <c r="AG15" s="32"/>
      <c r="AH15" s="32"/>
      <c r="AI15" s="32"/>
      <c r="AJ15" s="32"/>
      <c r="AK15" s="32"/>
      <c r="AL15" s="32"/>
    </row>
    <row r="16" customFormat="false" ht="16.85" hidden="false" customHeight="false" outlineLevel="0" collapsed="false">
      <c r="A16" s="69"/>
      <c r="B16" s="70" t="s">
        <v>23</v>
      </c>
      <c r="C16" s="62" t="s">
        <v>24</v>
      </c>
      <c r="D16" s="70" t="s">
        <v>44</v>
      </c>
      <c r="E16" s="43" t="n">
        <v>0.854166666666667</v>
      </c>
      <c r="F16" s="54" t="n">
        <v>20</v>
      </c>
      <c r="G16" s="45" t="n">
        <v>1.952</v>
      </c>
      <c r="H16" s="46" t="s">
        <v>5</v>
      </c>
      <c r="I16" s="47" t="n">
        <f aca="false">IF(H16="W",F16*G16-F16,(IF(H16="L",-F16)))</f>
        <v>19.04</v>
      </c>
      <c r="J16" s="62"/>
      <c r="K16" s="23"/>
      <c r="L16" s="48"/>
      <c r="M16" s="48"/>
      <c r="N16" s="49"/>
      <c r="O16" s="62"/>
      <c r="P16" s="64"/>
      <c r="Q16" s="65" t="s">
        <v>45</v>
      </c>
      <c r="R16" s="29" t="n">
        <f aca="false">N2112</f>
        <v>280.2558</v>
      </c>
      <c r="S16" s="64"/>
      <c r="T16" s="66"/>
      <c r="U16" s="66"/>
      <c r="V16" s="66"/>
      <c r="W16" s="66"/>
      <c r="X16" s="67"/>
      <c r="Y16" s="67"/>
      <c r="Z16" s="67"/>
      <c r="AA16" s="67"/>
      <c r="AB16" s="67"/>
      <c r="AC16" s="67"/>
      <c r="AD16" s="32"/>
      <c r="AE16" s="32"/>
      <c r="AF16" s="32"/>
      <c r="AG16" s="32"/>
      <c r="AH16" s="32"/>
      <c r="AI16" s="32"/>
      <c r="AJ16" s="32"/>
      <c r="AK16" s="32"/>
      <c r="AL16" s="32"/>
    </row>
    <row r="17" customFormat="false" ht="16.85" hidden="false" customHeight="false" outlineLevel="0" collapsed="false">
      <c r="A17" s="69"/>
      <c r="B17" s="70" t="s">
        <v>46</v>
      </c>
      <c r="C17" s="62" t="s">
        <v>24</v>
      </c>
      <c r="D17" s="70" t="s">
        <v>47</v>
      </c>
      <c r="E17" s="43" t="n">
        <v>0.104166666666667</v>
      </c>
      <c r="F17" s="54" t="n">
        <v>7.5</v>
      </c>
      <c r="G17" s="45" t="n">
        <v>1.833</v>
      </c>
      <c r="H17" s="46" t="s">
        <v>5</v>
      </c>
      <c r="I17" s="47" t="n">
        <f aca="false">IF(H17="W",F17*G17-F17,(IF(H17="L",-F17)))</f>
        <v>6.2475</v>
      </c>
      <c r="J17" s="62"/>
      <c r="K17" s="23"/>
      <c r="L17" s="48"/>
      <c r="M17" s="48"/>
      <c r="N17" s="49"/>
      <c r="O17" s="62"/>
      <c r="P17" s="64"/>
      <c r="Q17" s="65" t="s">
        <v>48</v>
      </c>
      <c r="R17" s="29" t="n">
        <f aca="false">N2583</f>
        <v>657.5356</v>
      </c>
      <c r="S17" s="64"/>
      <c r="T17" s="66"/>
      <c r="U17" s="66"/>
      <c r="V17" s="66"/>
      <c r="W17" s="66"/>
      <c r="X17" s="67"/>
      <c r="Y17" s="67"/>
      <c r="Z17" s="67"/>
      <c r="AA17" s="67"/>
      <c r="AB17" s="67"/>
      <c r="AC17" s="67"/>
      <c r="AD17" s="32"/>
      <c r="AE17" s="32"/>
      <c r="AF17" s="32"/>
      <c r="AG17" s="32"/>
      <c r="AH17" s="32"/>
      <c r="AI17" s="32"/>
      <c r="AJ17" s="32"/>
      <c r="AK17" s="32"/>
      <c r="AL17" s="32"/>
    </row>
    <row r="18" customFormat="false" ht="16.85" hidden="false" customHeight="false" outlineLevel="0" collapsed="false">
      <c r="A18" s="69"/>
      <c r="B18" s="70" t="s">
        <v>49</v>
      </c>
      <c r="C18" s="62" t="s">
        <v>24</v>
      </c>
      <c r="D18" s="70" t="s">
        <v>50</v>
      </c>
      <c r="E18" s="43" t="n">
        <v>0.666666666666667</v>
      </c>
      <c r="F18" s="54" t="n">
        <v>5</v>
      </c>
      <c r="G18" s="45" t="n">
        <v>1.641</v>
      </c>
      <c r="H18" s="46" t="s">
        <v>7</v>
      </c>
      <c r="I18" s="47" t="n">
        <f aca="false">IF(H18="W",F18*G18-F18,(IF(H18="L",-F18)))</f>
        <v>-5</v>
      </c>
      <c r="J18" s="62"/>
      <c r="K18" s="23"/>
      <c r="L18" s="48"/>
      <c r="M18" s="48"/>
      <c r="N18" s="49"/>
      <c r="O18" s="62"/>
      <c r="P18" s="64"/>
      <c r="Q18" s="64"/>
      <c r="R18" s="29" t="n">
        <f aca="false">SUM(R6:R17)</f>
        <v>2870.5645</v>
      </c>
      <c r="S18" s="64"/>
      <c r="T18" s="66"/>
      <c r="U18" s="66"/>
      <c r="V18" s="66"/>
      <c r="W18" s="66"/>
      <c r="X18" s="67"/>
      <c r="Y18" s="67"/>
      <c r="Z18" s="67"/>
      <c r="AA18" s="67"/>
      <c r="AB18" s="67"/>
      <c r="AC18" s="67"/>
      <c r="AD18" s="32"/>
      <c r="AE18" s="32"/>
      <c r="AF18" s="32"/>
      <c r="AG18" s="32"/>
      <c r="AH18" s="32"/>
      <c r="AI18" s="32"/>
      <c r="AJ18" s="32"/>
      <c r="AK18" s="32"/>
      <c r="AL18" s="32"/>
    </row>
    <row r="19" customFormat="false" ht="16.85" hidden="false" customHeight="false" outlineLevel="0" collapsed="false">
      <c r="A19" s="69"/>
      <c r="B19" s="70" t="s">
        <v>49</v>
      </c>
      <c r="C19" s="62" t="s">
        <v>24</v>
      </c>
      <c r="D19" s="70" t="s">
        <v>51</v>
      </c>
      <c r="E19" s="43" t="n">
        <v>0.854166666666667</v>
      </c>
      <c r="F19" s="54" t="n">
        <v>5</v>
      </c>
      <c r="G19" s="45" t="n">
        <v>1.485</v>
      </c>
      <c r="H19" s="46" t="s">
        <v>7</v>
      </c>
      <c r="I19" s="47" t="n">
        <f aca="false">IF(H19="W",F19*G19-F19,(IF(H19="L",-F19)))</f>
        <v>-5</v>
      </c>
      <c r="J19" s="62"/>
      <c r="K19" s="23"/>
      <c r="L19" s="48"/>
      <c r="M19" s="48"/>
      <c r="N19" s="49"/>
      <c r="O19" s="62"/>
      <c r="P19" s="64"/>
      <c r="Q19" s="64"/>
      <c r="R19" s="29"/>
      <c r="S19" s="64"/>
      <c r="T19" s="66"/>
      <c r="U19" s="66"/>
      <c r="V19" s="66"/>
      <c r="W19" s="66"/>
      <c r="X19" s="67"/>
      <c r="Y19" s="67"/>
      <c r="Z19" s="67"/>
      <c r="AA19" s="67"/>
      <c r="AB19" s="67"/>
      <c r="AC19" s="67"/>
      <c r="AD19" s="32"/>
      <c r="AE19" s="32"/>
      <c r="AF19" s="32"/>
      <c r="AG19" s="32"/>
      <c r="AH19" s="32"/>
      <c r="AI19" s="32"/>
      <c r="AJ19" s="32"/>
      <c r="AK19" s="32"/>
      <c r="AL19" s="32"/>
    </row>
    <row r="20" customFormat="false" ht="16.85" hidden="false" customHeight="false" outlineLevel="0" collapsed="false">
      <c r="A20" s="69"/>
      <c r="B20" s="70" t="s">
        <v>23</v>
      </c>
      <c r="C20" s="62" t="s">
        <v>24</v>
      </c>
      <c r="D20" s="70" t="s">
        <v>29</v>
      </c>
      <c r="E20" s="43" t="n">
        <v>0.583333333333333</v>
      </c>
      <c r="F20" s="54" t="n">
        <v>10</v>
      </c>
      <c r="G20" s="45" t="n">
        <v>1.285</v>
      </c>
      <c r="H20" s="46" t="s">
        <v>5</v>
      </c>
      <c r="I20" s="47" t="n">
        <f aca="false">IF(H20="W",F20*G20-F20,(IF(H20="L",-F20)))</f>
        <v>2.85</v>
      </c>
      <c r="J20" s="62"/>
      <c r="K20" s="23"/>
      <c r="L20" s="48"/>
      <c r="M20" s="48"/>
      <c r="N20" s="49"/>
      <c r="O20" s="62"/>
      <c r="P20" s="64"/>
      <c r="Q20" s="64"/>
      <c r="R20" s="29"/>
      <c r="S20" s="64"/>
      <c r="T20" s="66"/>
      <c r="U20" s="66"/>
      <c r="V20" s="66"/>
      <c r="W20" s="66"/>
      <c r="X20" s="67"/>
      <c r="Y20" s="67"/>
      <c r="Z20" s="67"/>
      <c r="AA20" s="67"/>
      <c r="AB20" s="67"/>
      <c r="AC20" s="67"/>
      <c r="AD20" s="32"/>
      <c r="AE20" s="32"/>
      <c r="AF20" s="32"/>
      <c r="AG20" s="32"/>
      <c r="AH20" s="32"/>
      <c r="AI20" s="32"/>
      <c r="AJ20" s="32"/>
      <c r="AK20" s="32"/>
      <c r="AL20" s="32"/>
    </row>
    <row r="21" customFormat="false" ht="16.85" hidden="false" customHeight="false" outlineLevel="0" collapsed="false">
      <c r="A21" s="69"/>
      <c r="B21" s="70" t="s">
        <v>23</v>
      </c>
      <c r="C21" s="62" t="s">
        <v>24</v>
      </c>
      <c r="D21" s="70" t="s">
        <v>52</v>
      </c>
      <c r="E21" s="43" t="n">
        <v>0.583333333333333</v>
      </c>
      <c r="F21" s="54" t="n">
        <v>5</v>
      </c>
      <c r="G21" s="45" t="n">
        <v>1.625</v>
      </c>
      <c r="H21" s="46" t="s">
        <v>5</v>
      </c>
      <c r="I21" s="47" t="n">
        <f aca="false">IF(H21="W",F21*G21-F21,(IF(H21="L",-F21)))</f>
        <v>3.125</v>
      </c>
      <c r="J21" s="62"/>
      <c r="K21" s="23"/>
      <c r="L21" s="48"/>
      <c r="M21" s="48"/>
      <c r="N21" s="49"/>
      <c r="O21" s="62"/>
      <c r="P21" s="64"/>
      <c r="Q21" s="64"/>
      <c r="R21" s="29"/>
      <c r="S21" s="64"/>
      <c r="T21" s="66"/>
      <c r="U21" s="66"/>
      <c r="V21" s="66"/>
      <c r="W21" s="66"/>
      <c r="X21" s="67"/>
      <c r="Y21" s="67"/>
      <c r="Z21" s="67"/>
      <c r="AA21" s="67"/>
      <c r="AB21" s="67"/>
      <c r="AC21" s="67"/>
      <c r="AD21" s="32"/>
      <c r="AE21" s="32"/>
      <c r="AF21" s="32"/>
      <c r="AG21" s="32"/>
      <c r="AH21" s="32"/>
      <c r="AI21" s="32"/>
      <c r="AJ21" s="32"/>
      <c r="AK21" s="32"/>
      <c r="AL21" s="32"/>
    </row>
    <row r="22" customFormat="false" ht="16.85" hidden="false" customHeight="false" outlineLevel="0" collapsed="false">
      <c r="A22" s="69"/>
      <c r="B22" s="70" t="s">
        <v>23</v>
      </c>
      <c r="C22" s="62" t="s">
        <v>24</v>
      </c>
      <c r="D22" s="70" t="s">
        <v>53</v>
      </c>
      <c r="E22" s="43" t="n">
        <v>0.583333333333333</v>
      </c>
      <c r="F22" s="54" t="n">
        <v>5</v>
      </c>
      <c r="G22" s="45" t="n">
        <v>1.854</v>
      </c>
      <c r="H22" s="46" t="s">
        <v>5</v>
      </c>
      <c r="I22" s="47" t="n">
        <f aca="false">IF(H22="W",F22*G22-F22,(IF(H22="L",-F22)))</f>
        <v>4.27</v>
      </c>
      <c r="J22" s="62"/>
      <c r="K22" s="23"/>
      <c r="L22" s="48"/>
      <c r="M22" s="48"/>
      <c r="N22" s="49"/>
      <c r="O22" s="62"/>
      <c r="P22" s="64"/>
      <c r="Q22" s="64"/>
      <c r="R22" s="29"/>
      <c r="S22" s="64"/>
      <c r="T22" s="66"/>
      <c r="U22" s="66"/>
      <c r="V22" s="66"/>
      <c r="W22" s="66"/>
      <c r="X22" s="67"/>
      <c r="Y22" s="67"/>
      <c r="Z22" s="67"/>
      <c r="AA22" s="67"/>
      <c r="AB22" s="67"/>
      <c r="AC22" s="67"/>
      <c r="AD22" s="32"/>
      <c r="AE22" s="32"/>
      <c r="AF22" s="32"/>
      <c r="AG22" s="32"/>
      <c r="AH22" s="32"/>
      <c r="AI22" s="32"/>
      <c r="AJ22" s="32"/>
      <c r="AK22" s="32"/>
      <c r="AL22" s="32"/>
    </row>
    <row r="23" customFormat="false" ht="16.85" hidden="false" customHeight="false" outlineLevel="0" collapsed="false">
      <c r="A23" s="69"/>
      <c r="B23" s="70" t="s">
        <v>23</v>
      </c>
      <c r="C23" s="62" t="s">
        <v>24</v>
      </c>
      <c r="D23" s="70" t="s">
        <v>54</v>
      </c>
      <c r="E23" s="43" t="n">
        <v>0.583333333333333</v>
      </c>
      <c r="F23" s="54" t="n">
        <v>5</v>
      </c>
      <c r="G23" s="45" t="n">
        <v>1.99</v>
      </c>
      <c r="H23" s="46" t="s">
        <v>7</v>
      </c>
      <c r="I23" s="47" t="n">
        <f aca="false">IF(H23="W",F23*G23-F23,(IF(H23="L",-F23)))</f>
        <v>-5</v>
      </c>
      <c r="J23" s="62"/>
      <c r="K23" s="23"/>
      <c r="L23" s="48"/>
      <c r="M23" s="48"/>
      <c r="N23" s="49"/>
      <c r="O23" s="62"/>
      <c r="P23" s="64"/>
      <c r="Q23" s="64"/>
      <c r="R23" s="29"/>
      <c r="S23" s="64"/>
      <c r="T23" s="66"/>
      <c r="U23" s="66"/>
      <c r="V23" s="66"/>
      <c r="W23" s="66"/>
      <c r="X23" s="67"/>
      <c r="Y23" s="67"/>
      <c r="Z23" s="67"/>
      <c r="AA23" s="67"/>
      <c r="AB23" s="67"/>
      <c r="AC23" s="67"/>
      <c r="AD23" s="32"/>
      <c r="AE23" s="32"/>
      <c r="AF23" s="32"/>
      <c r="AG23" s="32"/>
      <c r="AH23" s="32"/>
      <c r="AI23" s="32"/>
      <c r="AJ23" s="32"/>
      <c r="AK23" s="32"/>
      <c r="AL23" s="32"/>
    </row>
    <row r="24" customFormat="false" ht="16.85" hidden="false" customHeight="false" outlineLevel="0" collapsed="false">
      <c r="A24" s="69"/>
      <c r="B24" s="70" t="s">
        <v>23</v>
      </c>
      <c r="C24" s="62" t="s">
        <v>55</v>
      </c>
      <c r="D24" s="70" t="s">
        <v>56</v>
      </c>
      <c r="E24" s="43" t="n">
        <v>0.583333333333333</v>
      </c>
      <c r="F24" s="54" t="n">
        <v>8.15</v>
      </c>
      <c r="G24" s="45" t="n">
        <v>2.072</v>
      </c>
      <c r="H24" s="46" t="s">
        <v>7</v>
      </c>
      <c r="I24" s="47" t="n">
        <f aca="false">IF(H24="W",F24*G24-F24,(IF(H24="L",-F24)))</f>
        <v>-8.15</v>
      </c>
      <c r="J24" s="62"/>
      <c r="K24" s="23"/>
      <c r="L24" s="48"/>
      <c r="M24" s="48"/>
      <c r="N24" s="49"/>
      <c r="O24" s="62"/>
      <c r="P24" s="64"/>
      <c r="Q24" s="64"/>
      <c r="R24" s="29"/>
      <c r="S24" s="64"/>
      <c r="T24" s="66"/>
      <c r="U24" s="66"/>
      <c r="V24" s="66"/>
      <c r="W24" s="66"/>
      <c r="X24" s="67"/>
      <c r="Y24" s="67"/>
      <c r="Z24" s="67"/>
      <c r="AA24" s="67"/>
      <c r="AB24" s="67"/>
      <c r="AC24" s="67"/>
      <c r="AD24" s="32"/>
      <c r="AE24" s="32"/>
      <c r="AF24" s="32"/>
      <c r="AG24" s="32"/>
      <c r="AH24" s="32"/>
      <c r="AI24" s="32"/>
      <c r="AJ24" s="32"/>
      <c r="AK24" s="32"/>
      <c r="AL24" s="32"/>
    </row>
    <row r="25" customFormat="false" ht="16.85" hidden="false" customHeight="false" outlineLevel="0" collapsed="false">
      <c r="A25" s="69"/>
      <c r="B25" s="70" t="s">
        <v>23</v>
      </c>
      <c r="C25" s="62" t="s">
        <v>24</v>
      </c>
      <c r="D25" s="70" t="s">
        <v>57</v>
      </c>
      <c r="E25" s="43" t="n">
        <v>0.854166666666667</v>
      </c>
      <c r="F25" s="54" t="n">
        <v>10</v>
      </c>
      <c r="G25" s="45" t="n">
        <v>2.82</v>
      </c>
      <c r="H25" s="46" t="s">
        <v>7</v>
      </c>
      <c r="I25" s="47" t="n">
        <f aca="false">IF(H25="W",F25*G25-F25,(IF(H25="L",-F25)))</f>
        <v>-10</v>
      </c>
      <c r="J25" s="62"/>
      <c r="K25" s="23"/>
      <c r="L25" s="48"/>
      <c r="M25" s="48"/>
      <c r="N25" s="49"/>
      <c r="O25" s="62"/>
      <c r="P25" s="64"/>
      <c r="Q25" s="64"/>
      <c r="R25" s="29"/>
      <c r="S25" s="64"/>
      <c r="T25" s="66"/>
      <c r="U25" s="66"/>
      <c r="V25" s="66"/>
      <c r="W25" s="66"/>
      <c r="X25" s="67"/>
      <c r="Y25" s="67"/>
      <c r="Z25" s="67"/>
      <c r="AA25" s="67"/>
      <c r="AB25" s="67"/>
      <c r="AC25" s="67"/>
      <c r="AD25" s="32"/>
      <c r="AE25" s="32"/>
      <c r="AF25" s="32"/>
      <c r="AG25" s="32"/>
      <c r="AH25" s="32"/>
      <c r="AI25" s="32"/>
      <c r="AJ25" s="32"/>
      <c r="AK25" s="32"/>
      <c r="AL25" s="32"/>
    </row>
    <row r="26" customFormat="false" ht="16.85" hidden="false" customHeight="false" outlineLevel="0" collapsed="false">
      <c r="A26" s="69"/>
      <c r="B26" s="70" t="s">
        <v>23</v>
      </c>
      <c r="C26" s="62" t="s">
        <v>28</v>
      </c>
      <c r="D26" s="70" t="s">
        <v>58</v>
      </c>
      <c r="E26" s="43" t="n">
        <v>0.854166666666667</v>
      </c>
      <c r="F26" s="54" t="n">
        <v>15</v>
      </c>
      <c r="G26" s="45" t="n">
        <v>1.62</v>
      </c>
      <c r="H26" s="46" t="s">
        <v>5</v>
      </c>
      <c r="I26" s="47" t="n">
        <f aca="false">IF(H26="W",F26*G26-F26,(IF(H26="L",-F26)))</f>
        <v>9.3</v>
      </c>
      <c r="J26" s="62"/>
      <c r="K26" s="23"/>
      <c r="L26" s="48"/>
      <c r="M26" s="48"/>
      <c r="N26" s="49"/>
      <c r="O26" s="62"/>
      <c r="P26" s="64"/>
      <c r="Q26" s="64"/>
      <c r="R26" s="29"/>
      <c r="S26" s="64"/>
      <c r="T26" s="66"/>
      <c r="U26" s="66"/>
      <c r="V26" s="66"/>
      <c r="W26" s="66"/>
      <c r="X26" s="67"/>
      <c r="Y26" s="67"/>
      <c r="Z26" s="67"/>
      <c r="AA26" s="67"/>
      <c r="AB26" s="67"/>
      <c r="AC26" s="67"/>
      <c r="AD26" s="32"/>
      <c r="AE26" s="32"/>
      <c r="AF26" s="32"/>
      <c r="AG26" s="32"/>
      <c r="AH26" s="32"/>
      <c r="AI26" s="32"/>
      <c r="AJ26" s="32"/>
      <c r="AK26" s="32"/>
      <c r="AL26" s="32"/>
    </row>
    <row r="27" customFormat="false" ht="16.85" hidden="false" customHeight="false" outlineLevel="0" collapsed="false">
      <c r="A27" s="69"/>
      <c r="B27" s="70" t="s">
        <v>23</v>
      </c>
      <c r="C27" s="62" t="s">
        <v>24</v>
      </c>
      <c r="D27" s="70" t="s">
        <v>59</v>
      </c>
      <c r="E27" s="43" t="n">
        <v>0.854166666666667</v>
      </c>
      <c r="F27" s="54" t="n">
        <v>5</v>
      </c>
      <c r="G27" s="45" t="n">
        <v>1.813</v>
      </c>
      <c r="H27" s="46" t="s">
        <v>5</v>
      </c>
      <c r="I27" s="47" t="n">
        <f aca="false">IF(H27="W",F27*G27-F27,(IF(H27="L",-F27)))</f>
        <v>4.065</v>
      </c>
      <c r="J27" s="62"/>
      <c r="K27" s="23"/>
      <c r="L27" s="48"/>
      <c r="M27" s="48"/>
      <c r="N27" s="49"/>
      <c r="O27" s="62"/>
      <c r="P27" s="64"/>
      <c r="Q27" s="64"/>
      <c r="R27" s="29"/>
      <c r="S27" s="64"/>
      <c r="T27" s="66"/>
      <c r="U27" s="66"/>
      <c r="V27" s="66"/>
      <c r="W27" s="66"/>
      <c r="X27" s="67"/>
      <c r="Y27" s="67"/>
      <c r="Z27" s="67"/>
      <c r="AA27" s="67"/>
      <c r="AB27" s="67"/>
      <c r="AC27" s="67"/>
      <c r="AD27" s="32"/>
      <c r="AE27" s="32"/>
      <c r="AF27" s="32"/>
      <c r="AG27" s="32"/>
      <c r="AH27" s="32"/>
      <c r="AI27" s="32"/>
      <c r="AJ27" s="32"/>
      <c r="AK27" s="32"/>
      <c r="AL27" s="32"/>
    </row>
    <row r="28" customFormat="false" ht="16.85" hidden="false" customHeight="false" outlineLevel="0" collapsed="false">
      <c r="A28" s="69"/>
      <c r="B28" s="70" t="s">
        <v>23</v>
      </c>
      <c r="C28" s="62" t="s">
        <v>24</v>
      </c>
      <c r="D28" s="70" t="s">
        <v>60</v>
      </c>
      <c r="E28" s="43" t="n">
        <v>0.854166666666667</v>
      </c>
      <c r="F28" s="54" t="n">
        <v>5</v>
      </c>
      <c r="G28" s="45" t="n">
        <v>1.813</v>
      </c>
      <c r="H28" s="46" t="s">
        <v>7</v>
      </c>
      <c r="I28" s="47" t="n">
        <f aca="false">IF(H28="W",F28*G28-F28,(IF(H28="L",-F28)))</f>
        <v>-5</v>
      </c>
      <c r="J28" s="62"/>
      <c r="K28" s="23"/>
      <c r="L28" s="48"/>
      <c r="M28" s="48"/>
      <c r="N28" s="49"/>
      <c r="O28" s="62"/>
      <c r="P28" s="64"/>
      <c r="Q28" s="64"/>
      <c r="R28" s="29"/>
      <c r="S28" s="64"/>
      <c r="T28" s="66"/>
      <c r="U28" s="66"/>
      <c r="V28" s="66"/>
      <c r="W28" s="66"/>
      <c r="X28" s="67"/>
      <c r="Y28" s="67"/>
      <c r="Z28" s="67"/>
      <c r="AA28" s="67"/>
      <c r="AB28" s="67"/>
      <c r="AC28" s="67"/>
      <c r="AD28" s="32"/>
      <c r="AE28" s="32"/>
      <c r="AF28" s="32"/>
      <c r="AG28" s="32"/>
      <c r="AH28" s="32"/>
      <c r="AI28" s="32"/>
      <c r="AJ28" s="32"/>
      <c r="AK28" s="32"/>
      <c r="AL28" s="32"/>
    </row>
    <row r="29" customFormat="false" ht="16.85" hidden="false" customHeight="false" outlineLevel="0" collapsed="false">
      <c r="A29" s="69"/>
      <c r="B29" s="70" t="s">
        <v>23</v>
      </c>
      <c r="C29" s="62" t="s">
        <v>24</v>
      </c>
      <c r="D29" s="70" t="s">
        <v>61</v>
      </c>
      <c r="E29" s="43" t="n">
        <v>0.854166666666667</v>
      </c>
      <c r="F29" s="54" t="n">
        <v>5</v>
      </c>
      <c r="G29" s="45" t="n">
        <v>1.74</v>
      </c>
      <c r="H29" s="46" t="s">
        <v>7</v>
      </c>
      <c r="I29" s="47" t="n">
        <f aca="false">IF(H29="W",F29*G29-F29,(IF(H29="L",-F29)))</f>
        <v>-5</v>
      </c>
      <c r="J29" s="62"/>
      <c r="K29" s="23"/>
      <c r="L29" s="48"/>
      <c r="M29" s="48"/>
      <c r="N29" s="49"/>
      <c r="O29" s="62"/>
      <c r="P29" s="64"/>
      <c r="Q29" s="64"/>
      <c r="R29" s="29"/>
      <c r="S29" s="64"/>
      <c r="T29" s="66"/>
      <c r="U29" s="66"/>
      <c r="V29" s="66"/>
      <c r="W29" s="66"/>
      <c r="X29" s="67"/>
      <c r="Y29" s="67"/>
      <c r="Z29" s="67"/>
      <c r="AA29" s="67"/>
      <c r="AB29" s="67"/>
      <c r="AC29" s="67"/>
      <c r="AD29" s="32"/>
      <c r="AE29" s="32"/>
      <c r="AF29" s="32"/>
      <c r="AG29" s="32"/>
      <c r="AH29" s="32"/>
      <c r="AI29" s="32"/>
      <c r="AJ29" s="32"/>
      <c r="AK29" s="32"/>
      <c r="AL29" s="32"/>
    </row>
    <row r="30" customFormat="false" ht="16.85" hidden="false" customHeight="false" outlineLevel="0" collapsed="false">
      <c r="A30" s="69"/>
      <c r="B30" s="70" t="s">
        <v>23</v>
      </c>
      <c r="C30" s="62" t="s">
        <v>24</v>
      </c>
      <c r="D30" s="70" t="s">
        <v>62</v>
      </c>
      <c r="E30" s="43" t="n">
        <v>0.854166666666667</v>
      </c>
      <c r="F30" s="54" t="n">
        <v>10</v>
      </c>
      <c r="G30" s="45" t="n">
        <v>1.609</v>
      </c>
      <c r="H30" s="46" t="s">
        <v>5</v>
      </c>
      <c r="I30" s="47" t="n">
        <f aca="false">IF(H30="W",F30*G30-F30,(IF(H30="L",-F30)))</f>
        <v>6.09</v>
      </c>
      <c r="J30" s="62"/>
      <c r="K30" s="23"/>
      <c r="L30" s="48"/>
      <c r="M30" s="48"/>
      <c r="N30" s="49"/>
      <c r="O30" s="62"/>
      <c r="P30" s="64"/>
      <c r="Q30" s="66"/>
      <c r="R30" s="74"/>
      <c r="S30" s="66"/>
      <c r="T30" s="66"/>
      <c r="U30" s="66"/>
      <c r="V30" s="66"/>
      <c r="W30" s="66"/>
      <c r="X30" s="67"/>
      <c r="Y30" s="67"/>
      <c r="Z30" s="67"/>
      <c r="AA30" s="67"/>
      <c r="AB30" s="67"/>
      <c r="AC30" s="67"/>
      <c r="AD30" s="32"/>
      <c r="AE30" s="32"/>
      <c r="AF30" s="32"/>
      <c r="AG30" s="32"/>
      <c r="AH30" s="32"/>
      <c r="AI30" s="32"/>
      <c r="AJ30" s="32"/>
      <c r="AK30" s="32"/>
      <c r="AL30" s="32"/>
    </row>
    <row r="31" customFormat="false" ht="16.85" hidden="false" customHeight="false" outlineLevel="0" collapsed="false">
      <c r="A31" s="69"/>
      <c r="B31" s="70" t="s">
        <v>49</v>
      </c>
      <c r="C31" s="62" t="s">
        <v>63</v>
      </c>
      <c r="D31" s="70" t="s">
        <v>64</v>
      </c>
      <c r="E31" s="43" t="s">
        <v>65</v>
      </c>
      <c r="F31" s="54" t="n">
        <v>10</v>
      </c>
      <c r="G31" s="45" t="n">
        <v>2.13</v>
      </c>
      <c r="H31" s="46" t="s">
        <v>7</v>
      </c>
      <c r="I31" s="47" t="n">
        <f aca="false">IF(H31="W",F31*G31-F31,(IF(H31="L",-F31)))</f>
        <v>-10</v>
      </c>
      <c r="J31" s="62"/>
      <c r="K31" s="23"/>
      <c r="L31" s="48"/>
      <c r="M31" s="48"/>
      <c r="N31" s="49"/>
      <c r="O31" s="62"/>
      <c r="P31" s="64"/>
      <c r="Q31" s="66"/>
      <c r="R31" s="74"/>
      <c r="S31" s="66"/>
      <c r="T31" s="66"/>
      <c r="U31" s="66"/>
      <c r="V31" s="66"/>
      <c r="W31" s="66"/>
      <c r="X31" s="67"/>
      <c r="Y31" s="67"/>
      <c r="Z31" s="67"/>
      <c r="AA31" s="67"/>
      <c r="AB31" s="67"/>
      <c r="AC31" s="67"/>
      <c r="AD31" s="32"/>
      <c r="AE31" s="32"/>
      <c r="AF31" s="32"/>
      <c r="AG31" s="32"/>
      <c r="AH31" s="32"/>
      <c r="AI31" s="32"/>
      <c r="AJ31" s="32"/>
      <c r="AK31" s="32"/>
      <c r="AL31" s="32"/>
    </row>
    <row r="32" customFormat="false" ht="16.85" hidden="false" customHeight="false" outlineLevel="0" collapsed="false">
      <c r="A32" s="69"/>
      <c r="B32" s="70" t="s">
        <v>23</v>
      </c>
      <c r="C32" s="62" t="s">
        <v>24</v>
      </c>
      <c r="D32" s="70" t="s">
        <v>66</v>
      </c>
      <c r="E32" s="43" t="n">
        <v>0.708333333333333</v>
      </c>
      <c r="F32" s="54" t="n">
        <v>15</v>
      </c>
      <c r="G32" s="45" t="n">
        <v>1.606</v>
      </c>
      <c r="H32" s="46" t="s">
        <v>7</v>
      </c>
      <c r="I32" s="47" t="n">
        <f aca="false">IF(H32="W",F32*G32-F32,(IF(H32="L",-F32)))</f>
        <v>-15</v>
      </c>
      <c r="J32" s="62"/>
      <c r="K32" s="23"/>
      <c r="L32" s="48"/>
      <c r="M32" s="48"/>
      <c r="N32" s="49"/>
      <c r="O32" s="62"/>
      <c r="P32" s="64"/>
      <c r="Q32" s="66"/>
      <c r="R32" s="74"/>
      <c r="S32" s="66"/>
      <c r="T32" s="66"/>
      <c r="U32" s="66"/>
      <c r="V32" s="66"/>
      <c r="W32" s="66"/>
      <c r="X32" s="67"/>
      <c r="Y32" s="67"/>
      <c r="Z32" s="67"/>
      <c r="AA32" s="67"/>
      <c r="AB32" s="67"/>
      <c r="AC32" s="67"/>
      <c r="AD32" s="32"/>
      <c r="AE32" s="32"/>
      <c r="AF32" s="32"/>
      <c r="AG32" s="32"/>
      <c r="AH32" s="32"/>
      <c r="AI32" s="32"/>
      <c r="AJ32" s="32"/>
      <c r="AK32" s="32"/>
      <c r="AL32" s="32"/>
    </row>
    <row r="33" customFormat="false" ht="16.85" hidden="false" customHeight="false" outlineLevel="0" collapsed="false">
      <c r="A33" s="69"/>
      <c r="B33" s="70" t="s">
        <v>67</v>
      </c>
      <c r="C33" s="62" t="s">
        <v>68</v>
      </c>
      <c r="D33" s="70" t="s">
        <v>69</v>
      </c>
      <c r="E33" s="43" t="n">
        <v>0.958333333333333</v>
      </c>
      <c r="F33" s="54" t="n">
        <v>10</v>
      </c>
      <c r="G33" s="45" t="n">
        <v>2.15</v>
      </c>
      <c r="H33" s="46" t="s">
        <v>5</v>
      </c>
      <c r="I33" s="47" t="n">
        <f aca="false">IF(H33="W",F33*G33-F33,(IF(H33="L",-F33)))</f>
        <v>11.5</v>
      </c>
      <c r="J33" s="62"/>
      <c r="K33" s="23"/>
      <c r="L33" s="48"/>
      <c r="M33" s="48"/>
      <c r="N33" s="49"/>
      <c r="O33" s="62"/>
      <c r="P33" s="64"/>
      <c r="Q33" s="66"/>
      <c r="R33" s="74"/>
      <c r="S33" s="66"/>
      <c r="T33" s="66"/>
      <c r="U33" s="66"/>
      <c r="V33" s="66"/>
      <c r="W33" s="66"/>
      <c r="X33" s="67"/>
      <c r="Y33" s="67"/>
      <c r="Z33" s="67"/>
      <c r="AA33" s="67"/>
      <c r="AB33" s="67"/>
      <c r="AC33" s="67"/>
      <c r="AD33" s="32"/>
      <c r="AE33" s="32"/>
      <c r="AF33" s="32"/>
      <c r="AG33" s="32"/>
      <c r="AH33" s="32"/>
      <c r="AI33" s="32"/>
      <c r="AJ33" s="32"/>
      <c r="AK33" s="32"/>
      <c r="AL33" s="32"/>
    </row>
    <row r="34" customFormat="false" ht="16.85" hidden="false" customHeight="false" outlineLevel="0" collapsed="false">
      <c r="A34" s="69"/>
      <c r="B34" s="70" t="s">
        <v>67</v>
      </c>
      <c r="C34" s="62" t="s">
        <v>28</v>
      </c>
      <c r="D34" s="70" t="s">
        <v>70</v>
      </c>
      <c r="E34" s="43" t="n">
        <v>0.9375</v>
      </c>
      <c r="F34" s="54" t="n">
        <v>10</v>
      </c>
      <c r="G34" s="45" t="n">
        <v>1.53</v>
      </c>
      <c r="H34" s="46" t="s">
        <v>5</v>
      </c>
      <c r="I34" s="47" t="n">
        <f aca="false">IF(H34="W",F34*G34-F34,(IF(H34="L",-F34)))</f>
        <v>5.3</v>
      </c>
      <c r="J34" s="62"/>
      <c r="K34" s="23"/>
      <c r="L34" s="48"/>
      <c r="M34" s="48"/>
      <c r="N34" s="49"/>
      <c r="O34" s="62"/>
      <c r="P34" s="64"/>
      <c r="Q34" s="66"/>
      <c r="R34" s="74"/>
      <c r="S34" s="66"/>
      <c r="T34" s="66"/>
      <c r="U34" s="66"/>
      <c r="V34" s="66"/>
      <c r="W34" s="66"/>
      <c r="X34" s="67"/>
      <c r="Y34" s="67"/>
      <c r="Z34" s="67"/>
      <c r="AA34" s="67"/>
      <c r="AB34" s="67"/>
      <c r="AC34" s="67"/>
      <c r="AD34" s="32"/>
      <c r="AE34" s="32"/>
      <c r="AF34" s="32"/>
      <c r="AG34" s="32"/>
      <c r="AH34" s="32"/>
      <c r="AI34" s="32"/>
      <c r="AJ34" s="32"/>
      <c r="AK34" s="32"/>
      <c r="AL34" s="32"/>
    </row>
    <row r="35" customFormat="false" ht="16.85" hidden="false" customHeight="false" outlineLevel="0" collapsed="false">
      <c r="A35" s="69"/>
      <c r="B35" s="70" t="s">
        <v>67</v>
      </c>
      <c r="C35" s="62" t="s">
        <v>28</v>
      </c>
      <c r="D35" s="70" t="s">
        <v>71</v>
      </c>
      <c r="E35" s="43" t="n">
        <v>0.958333333333333</v>
      </c>
      <c r="F35" s="54" t="n">
        <v>10</v>
      </c>
      <c r="G35" s="45" t="n">
        <v>1.66</v>
      </c>
      <c r="H35" s="46" t="s">
        <v>5</v>
      </c>
      <c r="I35" s="47" t="n">
        <f aca="false">IF(H35="W",F35*G35-F35,(IF(H35="L",-F35)))</f>
        <v>6.6</v>
      </c>
      <c r="J35" s="62"/>
      <c r="K35" s="23"/>
      <c r="L35" s="48"/>
      <c r="M35" s="48"/>
      <c r="N35" s="49"/>
      <c r="O35" s="62"/>
      <c r="P35" s="64"/>
      <c r="Q35" s="66"/>
      <c r="R35" s="74"/>
      <c r="S35" s="66"/>
      <c r="T35" s="66"/>
      <c r="U35" s="66"/>
      <c r="V35" s="66"/>
      <c r="W35" s="66"/>
      <c r="X35" s="67"/>
      <c r="Y35" s="67"/>
      <c r="Z35" s="67"/>
      <c r="AA35" s="67"/>
      <c r="AB35" s="67"/>
      <c r="AC35" s="67"/>
      <c r="AD35" s="32"/>
      <c r="AE35" s="32"/>
      <c r="AF35" s="32"/>
      <c r="AG35" s="32"/>
      <c r="AH35" s="32"/>
      <c r="AI35" s="32"/>
      <c r="AJ35" s="32"/>
      <c r="AK35" s="32"/>
      <c r="AL35" s="32"/>
    </row>
    <row r="36" customFormat="false" ht="16.85" hidden="false" customHeight="false" outlineLevel="0" collapsed="false">
      <c r="A36" s="69"/>
      <c r="B36" s="70" t="s">
        <v>49</v>
      </c>
      <c r="C36" s="62" t="s">
        <v>24</v>
      </c>
      <c r="D36" s="70" t="s">
        <v>72</v>
      </c>
      <c r="E36" s="43" t="n">
        <v>0.708333333333333</v>
      </c>
      <c r="F36" s="54" t="n">
        <v>10</v>
      </c>
      <c r="G36" s="45" t="n">
        <v>1.847</v>
      </c>
      <c r="H36" s="46" t="s">
        <v>5</v>
      </c>
      <c r="I36" s="47" t="n">
        <f aca="false">IF(H36="W",F36*G36-F36,(IF(H36="L",-F36)))</f>
        <v>8.47</v>
      </c>
      <c r="J36" s="62"/>
      <c r="K36" s="23"/>
      <c r="L36" s="48"/>
      <c r="M36" s="48"/>
      <c r="N36" s="49"/>
      <c r="O36" s="62"/>
      <c r="P36" s="64"/>
      <c r="Q36" s="66"/>
      <c r="R36" s="74"/>
      <c r="S36" s="66"/>
      <c r="T36" s="66"/>
      <c r="U36" s="66"/>
      <c r="V36" s="66"/>
      <c r="W36" s="66"/>
      <c r="X36" s="67"/>
      <c r="Y36" s="67"/>
      <c r="Z36" s="67"/>
      <c r="AA36" s="67"/>
      <c r="AB36" s="67"/>
      <c r="AC36" s="67"/>
      <c r="AD36" s="32"/>
      <c r="AE36" s="32"/>
      <c r="AF36" s="32"/>
      <c r="AG36" s="32"/>
      <c r="AH36" s="32"/>
      <c r="AI36" s="32"/>
      <c r="AJ36" s="32"/>
      <c r="AK36" s="32"/>
      <c r="AL36" s="32"/>
    </row>
    <row r="37" customFormat="false" ht="16.85" hidden="false" customHeight="false" outlineLevel="0" collapsed="false">
      <c r="A37" s="69"/>
      <c r="B37" s="70" t="s">
        <v>67</v>
      </c>
      <c r="C37" s="62" t="s">
        <v>24</v>
      </c>
      <c r="D37" s="70" t="s">
        <v>73</v>
      </c>
      <c r="E37" s="43" t="n">
        <v>0.708333333333333</v>
      </c>
      <c r="F37" s="54" t="n">
        <v>15</v>
      </c>
      <c r="G37" s="45" t="n">
        <v>1.925</v>
      </c>
      <c r="H37" s="46" t="s">
        <v>5</v>
      </c>
      <c r="I37" s="47" t="n">
        <f aca="false">IF(H37="W",F37*G37-F37,(IF(H37="L",-F37)))</f>
        <v>13.875</v>
      </c>
      <c r="J37" s="62"/>
      <c r="K37" s="23"/>
      <c r="L37" s="48"/>
      <c r="M37" s="48"/>
      <c r="N37" s="49"/>
      <c r="O37" s="62"/>
      <c r="P37" s="64"/>
      <c r="Q37" s="66"/>
      <c r="R37" s="74"/>
      <c r="S37" s="66"/>
      <c r="T37" s="66"/>
      <c r="U37" s="66"/>
      <c r="V37" s="66"/>
      <c r="W37" s="66"/>
      <c r="X37" s="67"/>
      <c r="Y37" s="67"/>
      <c r="Z37" s="67"/>
      <c r="AA37" s="67"/>
      <c r="AB37" s="67"/>
      <c r="AC37" s="67"/>
      <c r="AD37" s="32"/>
      <c r="AE37" s="32"/>
      <c r="AF37" s="32"/>
      <c r="AG37" s="32"/>
      <c r="AH37" s="32"/>
      <c r="AI37" s="32"/>
      <c r="AJ37" s="32"/>
      <c r="AK37" s="32"/>
      <c r="AL37" s="32"/>
    </row>
    <row r="38" customFormat="false" ht="16.85" hidden="false" customHeight="false" outlineLevel="0" collapsed="false">
      <c r="A38" s="69" t="n">
        <v>43513</v>
      </c>
      <c r="B38" s="70" t="s">
        <v>46</v>
      </c>
      <c r="C38" s="62" t="s">
        <v>28</v>
      </c>
      <c r="D38" s="70" t="s">
        <v>74</v>
      </c>
      <c r="E38" s="43" t="n">
        <v>0.75</v>
      </c>
      <c r="F38" s="54" t="n">
        <v>10</v>
      </c>
      <c r="G38" s="45" t="n">
        <v>1.71</v>
      </c>
      <c r="H38" s="46" t="s">
        <v>5</v>
      </c>
      <c r="I38" s="47" t="n">
        <f aca="false">IF(H38="W",F38*G38-F38,(IF(H38="L",-F38)))</f>
        <v>7.1</v>
      </c>
      <c r="J38" s="62"/>
      <c r="K38" s="23"/>
      <c r="L38" s="48"/>
      <c r="M38" s="48"/>
      <c r="N38" s="49"/>
      <c r="O38" s="62"/>
      <c r="P38" s="64"/>
      <c r="Q38" s="66"/>
      <c r="R38" s="74"/>
      <c r="S38" s="66"/>
      <c r="T38" s="66"/>
      <c r="U38" s="66"/>
      <c r="V38" s="66"/>
      <c r="W38" s="66"/>
      <c r="X38" s="67"/>
      <c r="Y38" s="67"/>
      <c r="Z38" s="67"/>
      <c r="AA38" s="67"/>
      <c r="AB38" s="67"/>
      <c r="AC38" s="67"/>
      <c r="AD38" s="32"/>
      <c r="AE38" s="32"/>
      <c r="AF38" s="32"/>
      <c r="AG38" s="32"/>
      <c r="AH38" s="32"/>
      <c r="AI38" s="32"/>
      <c r="AJ38" s="32"/>
      <c r="AK38" s="32"/>
      <c r="AL38" s="32"/>
    </row>
    <row r="39" customFormat="false" ht="16.85" hidden="false" customHeight="false" outlineLevel="0" collapsed="false">
      <c r="A39" s="69"/>
      <c r="B39" s="70" t="s">
        <v>49</v>
      </c>
      <c r="C39" s="62" t="s">
        <v>24</v>
      </c>
      <c r="D39" s="70" t="s">
        <v>75</v>
      </c>
      <c r="E39" s="43" t="n">
        <v>0.791666666666667</v>
      </c>
      <c r="F39" s="54" t="n">
        <v>10</v>
      </c>
      <c r="G39" s="45" t="n">
        <v>1.694</v>
      </c>
      <c r="H39" s="46" t="s">
        <v>7</v>
      </c>
      <c r="I39" s="47" t="n">
        <f aca="false">IF(H39="W",F39*G39-F39,(IF(H39="L",-F39)))</f>
        <v>-10</v>
      </c>
      <c r="J39" s="62"/>
      <c r="K39" s="23"/>
      <c r="L39" s="48"/>
      <c r="M39" s="48"/>
      <c r="N39" s="49"/>
      <c r="O39" s="62"/>
      <c r="P39" s="64"/>
      <c r="Q39" s="66"/>
      <c r="R39" s="74"/>
      <c r="S39" s="66"/>
      <c r="T39" s="66"/>
      <c r="U39" s="66"/>
      <c r="V39" s="66"/>
      <c r="W39" s="66"/>
      <c r="X39" s="67"/>
      <c r="Y39" s="67"/>
      <c r="Z39" s="67"/>
      <c r="AA39" s="67"/>
      <c r="AB39" s="67"/>
      <c r="AC39" s="67"/>
      <c r="AD39" s="32"/>
      <c r="AE39" s="32"/>
      <c r="AF39" s="32"/>
      <c r="AG39" s="32"/>
      <c r="AH39" s="32"/>
      <c r="AI39" s="32"/>
      <c r="AJ39" s="32"/>
      <c r="AK39" s="32"/>
      <c r="AL39" s="32"/>
    </row>
    <row r="40" customFormat="false" ht="16.85" hidden="false" customHeight="false" outlineLevel="0" collapsed="false">
      <c r="A40" s="69"/>
      <c r="B40" s="70" t="s">
        <v>23</v>
      </c>
      <c r="C40" s="62" t="s">
        <v>28</v>
      </c>
      <c r="D40" s="70" t="s">
        <v>76</v>
      </c>
      <c r="E40" s="43" t="n">
        <v>0.854166666666667</v>
      </c>
      <c r="F40" s="54" t="n">
        <v>15</v>
      </c>
      <c r="G40" s="45" t="n">
        <v>1.9</v>
      </c>
      <c r="H40" s="46" t="s">
        <v>7</v>
      </c>
      <c r="I40" s="47" t="n">
        <f aca="false">IF(H40="W",F40*G40-F40,(IF(H40="L",-F40)))</f>
        <v>-15</v>
      </c>
      <c r="J40" s="62"/>
      <c r="K40" s="23"/>
      <c r="L40" s="48"/>
      <c r="M40" s="48"/>
      <c r="N40" s="49"/>
      <c r="O40" s="62"/>
      <c r="P40" s="64"/>
      <c r="Q40" s="66"/>
      <c r="R40" s="74"/>
      <c r="S40" s="66"/>
      <c r="T40" s="66"/>
      <c r="U40" s="66"/>
      <c r="V40" s="66"/>
      <c r="W40" s="66"/>
      <c r="X40" s="67"/>
      <c r="Y40" s="67"/>
      <c r="Z40" s="67"/>
      <c r="AA40" s="67"/>
      <c r="AB40" s="67"/>
      <c r="AC40" s="67"/>
      <c r="AD40" s="32"/>
      <c r="AE40" s="32"/>
      <c r="AF40" s="32"/>
      <c r="AG40" s="32"/>
      <c r="AH40" s="32"/>
      <c r="AI40" s="32"/>
      <c r="AJ40" s="32"/>
      <c r="AK40" s="32"/>
      <c r="AL40" s="32"/>
    </row>
    <row r="41" customFormat="false" ht="16.85" hidden="false" customHeight="false" outlineLevel="0" collapsed="false">
      <c r="A41" s="69"/>
      <c r="B41" s="70" t="s">
        <v>46</v>
      </c>
      <c r="C41" s="62" t="s">
        <v>24</v>
      </c>
      <c r="D41" s="70" t="s">
        <v>77</v>
      </c>
      <c r="E41" s="43" t="n">
        <v>0.916666666666667</v>
      </c>
      <c r="F41" s="54" t="n">
        <v>10</v>
      </c>
      <c r="G41" s="45" t="n">
        <v>1.98</v>
      </c>
      <c r="H41" s="46" t="s">
        <v>5</v>
      </c>
      <c r="I41" s="47" t="n">
        <f aca="false">IF(H41="W",F41*G41-F41,(IF(H41="L",-F41)))</f>
        <v>9.8</v>
      </c>
      <c r="J41" s="62"/>
      <c r="K41" s="23"/>
      <c r="L41" s="48"/>
      <c r="M41" s="48"/>
      <c r="N41" s="49"/>
      <c r="O41" s="62"/>
      <c r="P41" s="64"/>
      <c r="Q41" s="66"/>
      <c r="R41" s="74"/>
      <c r="S41" s="66"/>
      <c r="T41" s="66"/>
      <c r="U41" s="66"/>
      <c r="V41" s="66"/>
      <c r="W41" s="66"/>
      <c r="X41" s="67"/>
      <c r="Y41" s="67"/>
      <c r="Z41" s="67"/>
      <c r="AA41" s="67"/>
      <c r="AB41" s="67"/>
      <c r="AC41" s="67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16.85" hidden="false" customHeight="false" outlineLevel="0" collapsed="false">
      <c r="A42" s="69"/>
      <c r="B42" s="70" t="s">
        <v>23</v>
      </c>
      <c r="C42" s="62" t="s">
        <v>28</v>
      </c>
      <c r="D42" s="70" t="s">
        <v>78</v>
      </c>
      <c r="E42" s="43" t="n">
        <v>0.854166666666667</v>
      </c>
      <c r="F42" s="54" t="n">
        <v>15</v>
      </c>
      <c r="G42" s="45" t="n">
        <v>1.75</v>
      </c>
      <c r="H42" s="46" t="s">
        <v>5</v>
      </c>
      <c r="I42" s="47" t="n">
        <f aca="false">IF(H42="W",F42*G42-F42,(IF(H42="L",-F42)))</f>
        <v>11.25</v>
      </c>
      <c r="J42" s="62"/>
      <c r="K42" s="23"/>
      <c r="L42" s="48"/>
      <c r="M42" s="48"/>
      <c r="N42" s="49"/>
      <c r="O42" s="62"/>
      <c r="P42" s="64"/>
      <c r="Q42" s="66"/>
      <c r="R42" s="74"/>
      <c r="S42" s="66"/>
      <c r="T42" s="66"/>
      <c r="U42" s="66"/>
      <c r="V42" s="66"/>
      <c r="W42" s="66"/>
      <c r="X42" s="67"/>
      <c r="Y42" s="67"/>
      <c r="Z42" s="67"/>
      <c r="AA42" s="67"/>
      <c r="AB42" s="67"/>
      <c r="AC42" s="67"/>
      <c r="AD42" s="32"/>
      <c r="AE42" s="32"/>
      <c r="AF42" s="32"/>
      <c r="AG42" s="32"/>
      <c r="AH42" s="32"/>
      <c r="AI42" s="32"/>
      <c r="AJ42" s="32"/>
      <c r="AK42" s="32"/>
      <c r="AL42" s="32"/>
    </row>
    <row r="43" customFormat="false" ht="16.85" hidden="false" customHeight="false" outlineLevel="0" collapsed="false">
      <c r="A43" s="69" t="n">
        <v>43514</v>
      </c>
      <c r="B43" s="70" t="s">
        <v>49</v>
      </c>
      <c r="C43" s="62" t="s">
        <v>24</v>
      </c>
      <c r="D43" s="70" t="s">
        <v>79</v>
      </c>
      <c r="E43" s="43" t="s">
        <v>80</v>
      </c>
      <c r="F43" s="54" t="n">
        <v>15</v>
      </c>
      <c r="G43" s="45" t="n">
        <v>1.869</v>
      </c>
      <c r="H43" s="46" t="s">
        <v>7</v>
      </c>
      <c r="I43" s="47" t="n">
        <f aca="false">IF(H43="W",F43*G43-F43,(IF(H43="L",-F43)))</f>
        <v>-15</v>
      </c>
      <c r="J43" s="62"/>
      <c r="K43" s="23"/>
      <c r="L43" s="48" t="s">
        <v>81</v>
      </c>
      <c r="M43" s="48" t="s">
        <v>9</v>
      </c>
      <c r="N43" s="49" t="n">
        <f aca="false">SUM(I43:I150)</f>
        <v>-93.8277</v>
      </c>
      <c r="O43" s="62"/>
      <c r="P43" s="64"/>
      <c r="Q43" s="66"/>
      <c r="R43" s="74"/>
      <c r="S43" s="66"/>
      <c r="T43" s="66"/>
      <c r="U43" s="66"/>
      <c r="V43" s="66"/>
      <c r="W43" s="66"/>
      <c r="X43" s="67"/>
      <c r="Y43" s="67"/>
      <c r="Z43" s="67"/>
      <c r="AA43" s="67"/>
      <c r="AB43" s="67"/>
      <c r="AC43" s="67"/>
      <c r="AD43" s="32"/>
      <c r="AE43" s="32"/>
      <c r="AF43" s="32"/>
      <c r="AG43" s="32"/>
      <c r="AH43" s="32"/>
      <c r="AI43" s="32"/>
      <c r="AJ43" s="32"/>
      <c r="AK43" s="32"/>
      <c r="AL43" s="32"/>
    </row>
    <row r="44" customFormat="false" ht="16.85" hidden="false" customHeight="false" outlineLevel="0" collapsed="false">
      <c r="A44" s="69"/>
      <c r="B44" s="70" t="s">
        <v>67</v>
      </c>
      <c r="C44" s="62" t="s">
        <v>24</v>
      </c>
      <c r="D44" s="70" t="s">
        <v>82</v>
      </c>
      <c r="E44" s="43" t="s">
        <v>83</v>
      </c>
      <c r="F44" s="54" t="n">
        <v>15</v>
      </c>
      <c r="G44" s="45" t="n">
        <v>1.666</v>
      </c>
      <c r="H44" s="46" t="s">
        <v>6</v>
      </c>
      <c r="I44" s="47"/>
      <c r="J44" s="62"/>
      <c r="K44" s="23"/>
      <c r="L44" s="48"/>
      <c r="M44" s="48"/>
      <c r="N44" s="49"/>
      <c r="O44" s="62"/>
      <c r="P44" s="64"/>
      <c r="Q44" s="66"/>
      <c r="R44" s="74"/>
      <c r="S44" s="66"/>
      <c r="T44" s="66"/>
      <c r="U44" s="66"/>
      <c r="V44" s="66"/>
      <c r="W44" s="66"/>
      <c r="X44" s="67"/>
      <c r="Y44" s="67"/>
      <c r="Z44" s="67"/>
      <c r="AA44" s="67"/>
      <c r="AB44" s="67"/>
      <c r="AC44" s="67"/>
      <c r="AD44" s="32"/>
      <c r="AE44" s="32"/>
      <c r="AF44" s="32"/>
      <c r="AG44" s="32"/>
      <c r="AH44" s="32"/>
      <c r="AI44" s="32"/>
      <c r="AJ44" s="32"/>
      <c r="AK44" s="32"/>
      <c r="AL44" s="32"/>
    </row>
    <row r="45" customFormat="false" ht="16.85" hidden="false" customHeight="false" outlineLevel="0" collapsed="false">
      <c r="A45" s="69"/>
      <c r="B45" s="70" t="s">
        <v>67</v>
      </c>
      <c r="C45" s="62" t="s">
        <v>24</v>
      </c>
      <c r="D45" s="70" t="s">
        <v>84</v>
      </c>
      <c r="E45" s="43" t="s">
        <v>83</v>
      </c>
      <c r="F45" s="54" t="n">
        <v>20</v>
      </c>
      <c r="G45" s="45" t="n">
        <v>1.675</v>
      </c>
      <c r="H45" s="46" t="s">
        <v>7</v>
      </c>
      <c r="I45" s="47" t="n">
        <f aca="false">IF(H45="W",F45*G45-F45,(IF(H45="L",-F45)))</f>
        <v>-20</v>
      </c>
      <c r="J45" s="62"/>
      <c r="K45" s="23"/>
      <c r="L45" s="48"/>
      <c r="M45" s="48"/>
      <c r="N45" s="49"/>
      <c r="O45" s="62"/>
      <c r="P45" s="64"/>
      <c r="Q45" s="66"/>
      <c r="R45" s="74"/>
      <c r="S45" s="66"/>
      <c r="T45" s="66"/>
      <c r="U45" s="66"/>
      <c r="V45" s="66"/>
      <c r="W45" s="66"/>
      <c r="X45" s="67"/>
      <c r="Y45" s="67"/>
      <c r="Z45" s="67"/>
      <c r="AA45" s="67"/>
      <c r="AB45" s="67"/>
      <c r="AC45" s="67"/>
      <c r="AD45" s="32"/>
      <c r="AE45" s="32"/>
      <c r="AF45" s="32"/>
      <c r="AG45" s="32"/>
      <c r="AH45" s="32"/>
      <c r="AI45" s="32"/>
      <c r="AJ45" s="32"/>
      <c r="AK45" s="32"/>
      <c r="AL45" s="32"/>
    </row>
    <row r="46" customFormat="false" ht="16.85" hidden="false" customHeight="false" outlineLevel="0" collapsed="false">
      <c r="A46" s="69"/>
      <c r="B46" s="70" t="s">
        <v>46</v>
      </c>
      <c r="C46" s="62" t="s">
        <v>24</v>
      </c>
      <c r="D46" s="70" t="s">
        <v>85</v>
      </c>
      <c r="E46" s="43" t="s">
        <v>83</v>
      </c>
      <c r="F46" s="54" t="n">
        <v>12.5</v>
      </c>
      <c r="G46" s="45" t="n">
        <v>1.751</v>
      </c>
      <c r="H46" s="46" t="s">
        <v>5</v>
      </c>
      <c r="I46" s="47" t="n">
        <f aca="false">IF(H46="W",F46*G46-F46,(IF(H46="L",-F46)))</f>
        <v>9.3875</v>
      </c>
      <c r="J46" s="62"/>
      <c r="K46" s="23"/>
      <c r="L46" s="48"/>
      <c r="M46" s="48"/>
      <c r="N46" s="49"/>
      <c r="O46" s="62"/>
      <c r="P46" s="64"/>
      <c r="Q46" s="66"/>
      <c r="R46" s="74"/>
      <c r="S46" s="66"/>
      <c r="T46" s="66"/>
      <c r="U46" s="66"/>
      <c r="V46" s="66"/>
      <c r="W46" s="66"/>
      <c r="X46" s="67"/>
      <c r="Y46" s="67"/>
      <c r="Z46" s="67"/>
      <c r="AA46" s="67"/>
      <c r="AB46" s="67"/>
      <c r="AC46" s="67"/>
      <c r="AD46" s="32"/>
      <c r="AE46" s="32"/>
      <c r="AF46" s="32"/>
      <c r="AG46" s="32"/>
      <c r="AH46" s="32"/>
      <c r="AI46" s="32"/>
      <c r="AJ46" s="32"/>
      <c r="AK46" s="32"/>
      <c r="AL46" s="32"/>
    </row>
    <row r="47" customFormat="false" ht="16.85" hidden="false" customHeight="false" outlineLevel="0" collapsed="false">
      <c r="A47" s="69" t="n">
        <v>43515</v>
      </c>
      <c r="B47" s="70" t="s">
        <v>67</v>
      </c>
      <c r="C47" s="62" t="s">
        <v>24</v>
      </c>
      <c r="D47" s="70" t="s">
        <v>86</v>
      </c>
      <c r="E47" s="43" t="n">
        <v>0.104166666666667</v>
      </c>
      <c r="F47" s="54" t="n">
        <v>10</v>
      </c>
      <c r="G47" s="45" t="n">
        <v>1.806</v>
      </c>
      <c r="H47" s="46" t="s">
        <v>7</v>
      </c>
      <c r="I47" s="47" t="n">
        <f aca="false">IF(H47="W",F47*G47-F47,(IF(H47="L",-F47)))</f>
        <v>-10</v>
      </c>
      <c r="J47" s="62"/>
      <c r="K47" s="23"/>
      <c r="L47" s="48"/>
      <c r="M47" s="48"/>
      <c r="N47" s="49"/>
      <c r="O47" s="62"/>
      <c r="P47" s="64"/>
      <c r="Q47" s="66"/>
      <c r="R47" s="74"/>
      <c r="S47" s="66"/>
      <c r="T47" s="66"/>
      <c r="U47" s="66"/>
      <c r="V47" s="66"/>
      <c r="W47" s="66"/>
      <c r="X47" s="67"/>
      <c r="Y47" s="67"/>
      <c r="Z47" s="67"/>
      <c r="AA47" s="67"/>
      <c r="AB47" s="67"/>
      <c r="AC47" s="67"/>
      <c r="AD47" s="32"/>
      <c r="AE47" s="32"/>
      <c r="AF47" s="32"/>
      <c r="AG47" s="32"/>
      <c r="AH47" s="32"/>
      <c r="AI47" s="32"/>
      <c r="AJ47" s="32"/>
      <c r="AK47" s="32"/>
      <c r="AL47" s="32"/>
    </row>
    <row r="48" customFormat="false" ht="16.85" hidden="false" customHeight="false" outlineLevel="0" collapsed="false">
      <c r="A48" s="69"/>
      <c r="B48" s="70" t="s">
        <v>46</v>
      </c>
      <c r="C48" s="62" t="s">
        <v>24</v>
      </c>
      <c r="D48" s="70" t="s">
        <v>77</v>
      </c>
      <c r="E48" s="43" t="n">
        <v>0.125</v>
      </c>
      <c r="F48" s="54" t="n">
        <v>10</v>
      </c>
      <c r="G48" s="45" t="n">
        <v>1.806</v>
      </c>
      <c r="H48" s="46" t="s">
        <v>5</v>
      </c>
      <c r="I48" s="47" t="n">
        <f aca="false">IF(H48="W",F48*G48-F48,(IF(H48="L",-F48)))</f>
        <v>8.06</v>
      </c>
      <c r="J48" s="62"/>
      <c r="K48" s="23"/>
      <c r="L48" s="48"/>
      <c r="M48" s="48"/>
      <c r="N48" s="49"/>
      <c r="O48" s="62"/>
      <c r="P48" s="64"/>
      <c r="Q48" s="66"/>
      <c r="R48" s="74"/>
      <c r="S48" s="66"/>
      <c r="T48" s="66"/>
      <c r="U48" s="66"/>
      <c r="V48" s="66"/>
      <c r="W48" s="66"/>
      <c r="X48" s="67"/>
      <c r="Y48" s="67"/>
      <c r="Z48" s="67"/>
      <c r="AA48" s="67"/>
      <c r="AB48" s="67"/>
      <c r="AC48" s="67"/>
      <c r="AD48" s="32"/>
      <c r="AE48" s="32"/>
      <c r="AF48" s="32"/>
      <c r="AG48" s="32"/>
      <c r="AH48" s="32"/>
      <c r="AI48" s="32"/>
      <c r="AJ48" s="32"/>
      <c r="AK48" s="32"/>
      <c r="AL48" s="32"/>
    </row>
    <row r="49" customFormat="false" ht="16.85" hidden="false" customHeight="false" outlineLevel="0" collapsed="false">
      <c r="A49" s="69"/>
      <c r="B49" s="70" t="s">
        <v>67</v>
      </c>
      <c r="C49" s="62" t="s">
        <v>87</v>
      </c>
      <c r="D49" s="70" t="s">
        <v>88</v>
      </c>
      <c r="E49" s="43" t="n">
        <v>0.90625</v>
      </c>
      <c r="F49" s="54" t="n">
        <v>10</v>
      </c>
      <c r="G49" s="45" t="n">
        <v>1.74</v>
      </c>
      <c r="H49" s="46" t="s">
        <v>5</v>
      </c>
      <c r="I49" s="47" t="n">
        <f aca="false">IF(H49="W",F49*G49-F49,(IF(H49="L",-F49)))</f>
        <v>7.4</v>
      </c>
      <c r="J49" s="62"/>
      <c r="K49" s="23"/>
      <c r="L49" s="48"/>
      <c r="M49" s="48"/>
      <c r="N49" s="49"/>
      <c r="O49" s="62"/>
      <c r="P49" s="64"/>
      <c r="Q49" s="66"/>
      <c r="R49" s="74"/>
      <c r="S49" s="66"/>
      <c r="T49" s="66"/>
      <c r="U49" s="66"/>
      <c r="V49" s="66"/>
      <c r="W49" s="66"/>
      <c r="X49" s="67"/>
      <c r="Y49" s="67"/>
      <c r="Z49" s="67"/>
      <c r="AA49" s="67"/>
      <c r="AB49" s="67"/>
      <c r="AC49" s="67"/>
      <c r="AD49" s="32"/>
      <c r="AE49" s="32"/>
      <c r="AF49" s="32"/>
      <c r="AG49" s="32"/>
      <c r="AH49" s="32"/>
      <c r="AI49" s="32"/>
      <c r="AJ49" s="32"/>
      <c r="AK49" s="32"/>
      <c r="AL49" s="32"/>
    </row>
    <row r="50" customFormat="false" ht="16.85" hidden="false" customHeight="false" outlineLevel="0" collapsed="false">
      <c r="A50" s="69"/>
      <c r="B50" s="70" t="s">
        <v>67</v>
      </c>
      <c r="C50" s="62" t="s">
        <v>24</v>
      </c>
      <c r="D50" s="70" t="s">
        <v>89</v>
      </c>
      <c r="E50" s="43" t="n">
        <v>0.90625</v>
      </c>
      <c r="F50" s="54" t="n">
        <v>10</v>
      </c>
      <c r="G50" s="45" t="n">
        <v>1.724</v>
      </c>
      <c r="H50" s="46" t="s">
        <v>7</v>
      </c>
      <c r="I50" s="47" t="n">
        <f aca="false">IF(H50="W",F50*G50-F50,(IF(H50="L",-F50)))</f>
        <v>-10</v>
      </c>
      <c r="J50" s="62"/>
      <c r="K50" s="23"/>
      <c r="L50" s="48"/>
      <c r="M50" s="48"/>
      <c r="N50" s="49"/>
      <c r="O50" s="62"/>
      <c r="P50" s="64"/>
      <c r="Q50" s="66"/>
      <c r="R50" s="74"/>
      <c r="S50" s="66"/>
      <c r="T50" s="66"/>
      <c r="U50" s="66"/>
      <c r="V50" s="66"/>
      <c r="W50" s="66"/>
      <c r="X50" s="67"/>
      <c r="Y50" s="67"/>
      <c r="Z50" s="67"/>
      <c r="AA50" s="67"/>
      <c r="AB50" s="67"/>
      <c r="AC50" s="67"/>
      <c r="AD50" s="32"/>
      <c r="AE50" s="32"/>
      <c r="AF50" s="32"/>
      <c r="AG50" s="32"/>
      <c r="AH50" s="32"/>
      <c r="AI50" s="32"/>
      <c r="AJ50" s="32"/>
      <c r="AK50" s="32"/>
      <c r="AL50" s="32"/>
    </row>
    <row r="51" customFormat="false" ht="16.85" hidden="false" customHeight="false" outlineLevel="0" collapsed="false">
      <c r="A51" s="69"/>
      <c r="B51" s="70" t="s">
        <v>49</v>
      </c>
      <c r="C51" s="62" t="s">
        <v>87</v>
      </c>
      <c r="D51" s="70" t="s">
        <v>90</v>
      </c>
      <c r="E51" s="43" t="n">
        <v>0.545138888888889</v>
      </c>
      <c r="F51" s="54" t="n">
        <v>5</v>
      </c>
      <c r="G51" s="45" t="n">
        <v>2.09</v>
      </c>
      <c r="H51" s="46" t="s">
        <v>5</v>
      </c>
      <c r="I51" s="47" t="n">
        <f aca="false">IF(H51="W",F51*G51-F51,(IF(H51="L",-F51)))</f>
        <v>5.45</v>
      </c>
      <c r="J51" s="62"/>
      <c r="K51" s="23"/>
      <c r="L51" s="48"/>
      <c r="M51" s="48"/>
      <c r="N51" s="49"/>
      <c r="O51" s="62"/>
      <c r="P51" s="64"/>
      <c r="Q51" s="66"/>
      <c r="R51" s="74"/>
      <c r="S51" s="66"/>
      <c r="T51" s="66"/>
      <c r="U51" s="66"/>
      <c r="V51" s="66"/>
      <c r="W51" s="66"/>
      <c r="X51" s="67"/>
      <c r="Y51" s="67"/>
      <c r="Z51" s="67"/>
      <c r="AA51" s="67"/>
      <c r="AB51" s="67"/>
      <c r="AC51" s="67"/>
      <c r="AD51" s="32"/>
      <c r="AE51" s="32"/>
      <c r="AF51" s="32"/>
      <c r="AG51" s="32"/>
      <c r="AH51" s="32"/>
      <c r="AI51" s="32"/>
      <c r="AJ51" s="32"/>
      <c r="AK51" s="32"/>
      <c r="AL51" s="32"/>
    </row>
    <row r="52" customFormat="false" ht="16.85" hidden="false" customHeight="false" outlineLevel="0" collapsed="false">
      <c r="A52" s="69"/>
      <c r="B52" s="70" t="s">
        <v>49</v>
      </c>
      <c r="C52" s="62" t="s">
        <v>87</v>
      </c>
      <c r="D52" s="70" t="s">
        <v>91</v>
      </c>
      <c r="E52" s="43" t="n">
        <v>0.899305555555555</v>
      </c>
      <c r="F52" s="54" t="n">
        <v>5</v>
      </c>
      <c r="G52" s="45" t="n">
        <v>1.89</v>
      </c>
      <c r="H52" s="46" t="s">
        <v>5</v>
      </c>
      <c r="I52" s="47" t="n">
        <f aca="false">IF(H52="W",F52*G52-F52,(IF(H52="L",-F52)))</f>
        <v>4.45</v>
      </c>
      <c r="J52" s="62"/>
      <c r="K52" s="23"/>
      <c r="L52" s="48"/>
      <c r="M52" s="48"/>
      <c r="N52" s="49"/>
      <c r="O52" s="62"/>
      <c r="P52" s="64"/>
      <c r="Q52" s="66"/>
      <c r="R52" s="74"/>
      <c r="S52" s="66"/>
      <c r="T52" s="66"/>
      <c r="U52" s="66"/>
      <c r="V52" s="66"/>
      <c r="W52" s="66"/>
      <c r="X52" s="67"/>
      <c r="Y52" s="67"/>
      <c r="Z52" s="67"/>
      <c r="AA52" s="67"/>
      <c r="AB52" s="67"/>
      <c r="AC52" s="67"/>
      <c r="AD52" s="32"/>
      <c r="AE52" s="32"/>
      <c r="AF52" s="32"/>
      <c r="AG52" s="32"/>
      <c r="AH52" s="32"/>
      <c r="AI52" s="32"/>
      <c r="AJ52" s="32"/>
      <c r="AK52" s="32"/>
      <c r="AL52" s="32"/>
    </row>
    <row r="53" customFormat="false" ht="16.85" hidden="false" customHeight="false" outlineLevel="0" collapsed="false">
      <c r="A53" s="69"/>
      <c r="B53" s="70" t="s">
        <v>49</v>
      </c>
      <c r="C53" s="62" t="s">
        <v>24</v>
      </c>
      <c r="D53" s="70" t="s">
        <v>92</v>
      </c>
      <c r="E53" s="43" t="n">
        <v>0.958333333333333</v>
      </c>
      <c r="F53" s="54" t="n">
        <v>5</v>
      </c>
      <c r="G53" s="45" t="n">
        <v>1.892</v>
      </c>
      <c r="H53" s="46" t="s">
        <v>5</v>
      </c>
      <c r="I53" s="47" t="n">
        <f aca="false">IF(H53="W",F53*G53-F53,(IF(H53="L",-F53)))</f>
        <v>4.46</v>
      </c>
      <c r="J53" s="62"/>
      <c r="K53" s="23"/>
      <c r="L53" s="48"/>
      <c r="M53" s="48"/>
      <c r="N53" s="49"/>
      <c r="O53" s="62"/>
      <c r="P53" s="64"/>
      <c r="Q53" s="66"/>
      <c r="R53" s="74"/>
      <c r="S53" s="66"/>
      <c r="T53" s="66"/>
      <c r="U53" s="66"/>
      <c r="V53" s="66"/>
      <c r="W53" s="66"/>
      <c r="X53" s="67"/>
      <c r="Y53" s="67"/>
      <c r="Z53" s="67"/>
      <c r="AA53" s="67"/>
      <c r="AB53" s="67"/>
      <c r="AC53" s="67"/>
      <c r="AD53" s="32"/>
      <c r="AE53" s="32"/>
      <c r="AF53" s="32"/>
      <c r="AG53" s="32"/>
      <c r="AH53" s="32"/>
      <c r="AI53" s="32"/>
      <c r="AJ53" s="32"/>
      <c r="AK53" s="32"/>
      <c r="AL53" s="32"/>
    </row>
    <row r="54" customFormat="false" ht="16.85" hidden="false" customHeight="false" outlineLevel="0" collapsed="false">
      <c r="A54" s="69"/>
      <c r="B54" s="70" t="s">
        <v>49</v>
      </c>
      <c r="C54" s="62" t="s">
        <v>24</v>
      </c>
      <c r="D54" s="70" t="s">
        <v>93</v>
      </c>
      <c r="E54" s="43" t="n">
        <v>0.875</v>
      </c>
      <c r="F54" s="54" t="n">
        <v>5</v>
      </c>
      <c r="G54" s="45" t="n">
        <v>1.671</v>
      </c>
      <c r="H54" s="46" t="s">
        <v>7</v>
      </c>
      <c r="I54" s="47" t="n">
        <f aca="false">IF(H54="W",F54*G54-F54,(IF(H54="L",-F54)))</f>
        <v>-5</v>
      </c>
      <c r="J54" s="62"/>
      <c r="K54" s="23"/>
      <c r="L54" s="48"/>
      <c r="M54" s="48"/>
      <c r="N54" s="49"/>
      <c r="O54" s="62"/>
      <c r="P54" s="64"/>
      <c r="Q54" s="66"/>
      <c r="R54" s="74"/>
      <c r="S54" s="66"/>
      <c r="T54" s="66"/>
      <c r="U54" s="66"/>
      <c r="V54" s="66"/>
      <c r="W54" s="66"/>
      <c r="X54" s="67"/>
      <c r="Y54" s="67"/>
      <c r="Z54" s="67"/>
      <c r="AA54" s="67"/>
      <c r="AB54" s="67"/>
      <c r="AC54" s="67"/>
      <c r="AD54" s="32"/>
      <c r="AE54" s="32"/>
      <c r="AF54" s="32"/>
      <c r="AG54" s="32"/>
      <c r="AH54" s="32"/>
      <c r="AI54" s="32"/>
      <c r="AJ54" s="32"/>
      <c r="AK54" s="32"/>
      <c r="AL54" s="32"/>
    </row>
    <row r="55" customFormat="false" ht="16.85" hidden="false" customHeight="false" outlineLevel="0" collapsed="false">
      <c r="A55" s="69" t="s">
        <v>94</v>
      </c>
      <c r="B55" s="70" t="s">
        <v>67</v>
      </c>
      <c r="C55" s="62" t="s">
        <v>95</v>
      </c>
      <c r="D55" s="70" t="s">
        <v>96</v>
      </c>
      <c r="E55" s="43" t="n">
        <v>0.916666666666667</v>
      </c>
      <c r="F55" s="54" t="n">
        <v>10</v>
      </c>
      <c r="G55" s="45" t="n">
        <v>1.66</v>
      </c>
      <c r="H55" s="46" t="s">
        <v>5</v>
      </c>
      <c r="I55" s="47" t="n">
        <f aca="false">IF(H55="W",F55*G55-F55,(IF(H55="L",-F55)))</f>
        <v>6.6</v>
      </c>
      <c r="J55" s="62"/>
      <c r="K55" s="23"/>
      <c r="L55" s="48"/>
      <c r="M55" s="48"/>
      <c r="N55" s="49"/>
      <c r="O55" s="62"/>
      <c r="P55" s="64"/>
      <c r="Q55" s="66"/>
      <c r="R55" s="74"/>
      <c r="S55" s="66"/>
      <c r="T55" s="66"/>
      <c r="U55" s="66"/>
      <c r="V55" s="66"/>
      <c r="W55" s="66"/>
      <c r="X55" s="67"/>
      <c r="Y55" s="67"/>
      <c r="Z55" s="67"/>
      <c r="AA55" s="67"/>
      <c r="AB55" s="67"/>
      <c r="AC55" s="67"/>
      <c r="AD55" s="32"/>
      <c r="AE55" s="32"/>
      <c r="AF55" s="32"/>
      <c r="AG55" s="32"/>
      <c r="AH55" s="32"/>
      <c r="AI55" s="32"/>
      <c r="AJ55" s="32"/>
      <c r="AK55" s="32"/>
      <c r="AL55" s="32"/>
    </row>
    <row r="56" customFormat="false" ht="16.85" hidden="false" customHeight="false" outlineLevel="0" collapsed="false">
      <c r="A56" s="69"/>
      <c r="B56" s="70" t="s">
        <v>67</v>
      </c>
      <c r="C56" s="62" t="s">
        <v>28</v>
      </c>
      <c r="D56" s="70" t="s">
        <v>97</v>
      </c>
      <c r="E56" s="43" t="n">
        <v>0.916666666666667</v>
      </c>
      <c r="F56" s="54" t="n">
        <v>10</v>
      </c>
      <c r="G56" s="45" t="n">
        <v>1.73</v>
      </c>
      <c r="H56" s="46" t="s">
        <v>7</v>
      </c>
      <c r="I56" s="47" t="n">
        <f aca="false">IF(H56="W",F56*G56-F56,(IF(H56="L",-F56)))</f>
        <v>-10</v>
      </c>
      <c r="J56" s="62"/>
      <c r="K56" s="23"/>
      <c r="L56" s="48"/>
      <c r="M56" s="48"/>
      <c r="N56" s="49"/>
      <c r="O56" s="62"/>
      <c r="P56" s="64"/>
      <c r="Q56" s="66"/>
      <c r="R56" s="74"/>
      <c r="S56" s="66"/>
      <c r="T56" s="66"/>
      <c r="U56" s="66"/>
      <c r="V56" s="66"/>
      <c r="W56" s="66"/>
      <c r="X56" s="67"/>
      <c r="Y56" s="67"/>
      <c r="Z56" s="67"/>
      <c r="AA56" s="67"/>
      <c r="AB56" s="67"/>
      <c r="AC56" s="67"/>
      <c r="AD56" s="32"/>
      <c r="AE56" s="32"/>
      <c r="AF56" s="32"/>
      <c r="AG56" s="32"/>
      <c r="AH56" s="32"/>
      <c r="AI56" s="32"/>
      <c r="AJ56" s="32"/>
      <c r="AK56" s="32"/>
      <c r="AL56" s="32"/>
    </row>
    <row r="57" customFormat="false" ht="16.85" hidden="false" customHeight="false" outlineLevel="0" collapsed="false">
      <c r="A57" s="69"/>
      <c r="B57" s="70" t="s">
        <v>67</v>
      </c>
      <c r="C57" s="62" t="s">
        <v>28</v>
      </c>
      <c r="D57" s="70" t="s">
        <v>98</v>
      </c>
      <c r="E57" s="43" t="n">
        <v>0.916666666666667</v>
      </c>
      <c r="F57" s="54" t="n">
        <v>5</v>
      </c>
      <c r="G57" s="45" t="n">
        <v>2.8</v>
      </c>
      <c r="H57" s="46" t="s">
        <v>5</v>
      </c>
      <c r="I57" s="47" t="n">
        <f aca="false">IF(H57="W",F57*G57-F57,(IF(H57="L",-F57)))</f>
        <v>9</v>
      </c>
      <c r="J57" s="62"/>
      <c r="K57" s="23"/>
      <c r="L57" s="48"/>
      <c r="M57" s="48"/>
      <c r="N57" s="49"/>
      <c r="O57" s="62"/>
      <c r="P57" s="64"/>
      <c r="Q57" s="66"/>
      <c r="R57" s="74"/>
      <c r="S57" s="66"/>
      <c r="T57" s="66"/>
      <c r="U57" s="66"/>
      <c r="V57" s="66"/>
      <c r="W57" s="66"/>
      <c r="X57" s="67"/>
      <c r="Y57" s="67"/>
      <c r="Z57" s="67"/>
      <c r="AA57" s="67"/>
      <c r="AB57" s="67"/>
      <c r="AC57" s="67"/>
      <c r="AD57" s="32"/>
      <c r="AE57" s="32"/>
      <c r="AF57" s="32"/>
      <c r="AG57" s="32"/>
      <c r="AH57" s="32"/>
      <c r="AI57" s="32"/>
      <c r="AJ57" s="32"/>
      <c r="AK57" s="32"/>
      <c r="AL57" s="32"/>
    </row>
    <row r="58" customFormat="false" ht="16.85" hidden="false" customHeight="false" outlineLevel="0" collapsed="false">
      <c r="A58" s="69"/>
      <c r="B58" s="70" t="s">
        <v>67</v>
      </c>
      <c r="C58" s="62" t="s">
        <v>99</v>
      </c>
      <c r="D58" s="70" t="s">
        <v>100</v>
      </c>
      <c r="E58" s="43" t="n">
        <v>0.916666666666667</v>
      </c>
      <c r="F58" s="54" t="n">
        <v>5</v>
      </c>
      <c r="G58" s="45" t="n">
        <v>1.67</v>
      </c>
      <c r="H58" s="46" t="s">
        <v>5</v>
      </c>
      <c r="I58" s="47" t="n">
        <f aca="false">IF(H58="W",F58*G58-F58,(IF(H58="L",-F58)))</f>
        <v>3.35</v>
      </c>
      <c r="J58" s="62"/>
      <c r="K58" s="23"/>
      <c r="L58" s="48"/>
      <c r="M58" s="48"/>
      <c r="N58" s="49"/>
      <c r="O58" s="62"/>
      <c r="P58" s="64"/>
      <c r="Q58" s="66"/>
      <c r="R58" s="74"/>
      <c r="S58" s="66"/>
      <c r="T58" s="66"/>
      <c r="U58" s="66"/>
      <c r="V58" s="66"/>
      <c r="W58" s="66"/>
      <c r="X58" s="67"/>
      <c r="Y58" s="67"/>
      <c r="Z58" s="67"/>
      <c r="AA58" s="67"/>
      <c r="AB58" s="67"/>
      <c r="AC58" s="67"/>
      <c r="AD58" s="32"/>
      <c r="AE58" s="32"/>
      <c r="AF58" s="32"/>
      <c r="AG58" s="32"/>
      <c r="AH58" s="32"/>
      <c r="AI58" s="32"/>
      <c r="AJ58" s="32"/>
      <c r="AK58" s="32"/>
      <c r="AL58" s="32"/>
    </row>
    <row r="59" customFormat="false" ht="16.85" hidden="false" customHeight="false" outlineLevel="0" collapsed="false">
      <c r="A59" s="69"/>
      <c r="B59" s="70" t="s">
        <v>67</v>
      </c>
      <c r="C59" s="62" t="s">
        <v>28</v>
      </c>
      <c r="D59" s="70" t="s">
        <v>101</v>
      </c>
      <c r="E59" s="43" t="n">
        <v>0.916666666666667</v>
      </c>
      <c r="F59" s="54" t="n">
        <v>5</v>
      </c>
      <c r="G59" s="45" t="n">
        <v>1.57</v>
      </c>
      <c r="H59" s="46" t="s">
        <v>7</v>
      </c>
      <c r="I59" s="47" t="n">
        <f aca="false">IF(H59="W",F59*G59-F59,(IF(H59="L",-F59)))</f>
        <v>-5</v>
      </c>
      <c r="J59" s="62"/>
      <c r="K59" s="75" t="s">
        <v>102</v>
      </c>
      <c r="L59" s="48"/>
      <c r="M59" s="48"/>
      <c r="N59" s="49"/>
      <c r="O59" s="62"/>
      <c r="P59" s="64"/>
      <c r="Q59" s="66"/>
      <c r="R59" s="74"/>
      <c r="S59" s="66"/>
      <c r="T59" s="66"/>
      <c r="U59" s="66"/>
      <c r="V59" s="66"/>
      <c r="W59" s="66"/>
      <c r="X59" s="67"/>
      <c r="Y59" s="67"/>
      <c r="Z59" s="67"/>
      <c r="AA59" s="67"/>
      <c r="AB59" s="67"/>
      <c r="AC59" s="67"/>
      <c r="AD59" s="32"/>
      <c r="AE59" s="32"/>
      <c r="AF59" s="32"/>
      <c r="AG59" s="32"/>
      <c r="AH59" s="32"/>
      <c r="AI59" s="32"/>
      <c r="AJ59" s="32"/>
      <c r="AK59" s="32"/>
      <c r="AL59" s="32"/>
    </row>
    <row r="60" customFormat="false" ht="16.85" hidden="false" customHeight="false" outlineLevel="0" collapsed="false">
      <c r="A60" s="69" t="n">
        <v>43516</v>
      </c>
      <c r="B60" s="70" t="s">
        <v>23</v>
      </c>
      <c r="C60" s="62" t="s">
        <v>95</v>
      </c>
      <c r="D60" s="70" t="s">
        <v>103</v>
      </c>
      <c r="E60" s="43" t="n">
        <v>0.631944444444444</v>
      </c>
      <c r="F60" s="54" t="n">
        <v>20</v>
      </c>
      <c r="G60" s="45" t="n">
        <v>2.25</v>
      </c>
      <c r="H60" s="46" t="s">
        <v>5</v>
      </c>
      <c r="I60" s="47" t="n">
        <f aca="false">IF(H60="W",F60*G60-F60,(IF(H60="L",-F60)))</f>
        <v>25</v>
      </c>
      <c r="J60" s="62"/>
      <c r="K60" s="23" t="s">
        <v>104</v>
      </c>
      <c r="L60" s="48"/>
      <c r="M60" s="48"/>
      <c r="N60" s="49"/>
      <c r="O60" s="62"/>
      <c r="P60" s="64"/>
      <c r="Q60" s="66"/>
      <c r="R60" s="74"/>
      <c r="S60" s="66"/>
      <c r="T60" s="66"/>
      <c r="U60" s="66"/>
      <c r="V60" s="66"/>
      <c r="W60" s="66"/>
      <c r="X60" s="67"/>
      <c r="Y60" s="67"/>
      <c r="Z60" s="67"/>
      <c r="AA60" s="67"/>
      <c r="AB60" s="67"/>
      <c r="AC60" s="67"/>
      <c r="AD60" s="32"/>
      <c r="AE60" s="32"/>
      <c r="AF60" s="32"/>
      <c r="AG60" s="32"/>
      <c r="AH60" s="32"/>
      <c r="AI60" s="32"/>
      <c r="AJ60" s="32"/>
      <c r="AK60" s="32"/>
      <c r="AL60" s="32"/>
    </row>
    <row r="61" customFormat="false" ht="16.85" hidden="false" customHeight="false" outlineLevel="0" collapsed="false">
      <c r="A61" s="69"/>
      <c r="B61" s="70" t="s">
        <v>23</v>
      </c>
      <c r="C61" s="62" t="s">
        <v>87</v>
      </c>
      <c r="D61" s="70" t="s">
        <v>105</v>
      </c>
      <c r="E61" s="43" t="n">
        <v>0.631944444444444</v>
      </c>
      <c r="F61" s="54" t="n">
        <v>5</v>
      </c>
      <c r="G61" s="45" t="n">
        <v>1.82</v>
      </c>
      <c r="H61" s="46" t="s">
        <v>5</v>
      </c>
      <c r="I61" s="47" t="n">
        <f aca="false">IF(H61="W",F61*G61-F61,(IF(H61="L",-F61)))</f>
        <v>4.1</v>
      </c>
      <c r="J61" s="62"/>
      <c r="K61" s="23"/>
      <c r="L61" s="48"/>
      <c r="M61" s="48"/>
      <c r="N61" s="49"/>
      <c r="O61" s="62"/>
      <c r="P61" s="64"/>
      <c r="Q61" s="66"/>
      <c r="R61" s="74"/>
      <c r="S61" s="66"/>
      <c r="T61" s="66"/>
      <c r="U61" s="66"/>
      <c r="V61" s="66"/>
      <c r="W61" s="66"/>
      <c r="X61" s="67"/>
      <c r="Y61" s="67"/>
      <c r="Z61" s="67"/>
      <c r="AA61" s="67"/>
      <c r="AB61" s="67"/>
      <c r="AC61" s="67"/>
      <c r="AD61" s="32"/>
      <c r="AE61" s="32"/>
      <c r="AF61" s="32"/>
      <c r="AG61" s="32"/>
      <c r="AH61" s="32"/>
      <c r="AI61" s="32"/>
      <c r="AJ61" s="32"/>
      <c r="AK61" s="32"/>
      <c r="AL61" s="32"/>
    </row>
    <row r="62" customFormat="false" ht="16.85" hidden="false" customHeight="false" outlineLevel="0" collapsed="false">
      <c r="A62" s="69"/>
      <c r="B62" s="70" t="s">
        <v>23</v>
      </c>
      <c r="C62" s="62" t="s">
        <v>87</v>
      </c>
      <c r="D62" s="70" t="s">
        <v>106</v>
      </c>
      <c r="E62" s="43" t="n">
        <v>0.583333333333333</v>
      </c>
      <c r="F62" s="54" t="n">
        <v>5</v>
      </c>
      <c r="G62" s="45" t="n">
        <v>1.96</v>
      </c>
      <c r="H62" s="46" t="s">
        <v>7</v>
      </c>
      <c r="I62" s="47" t="n">
        <f aca="false">IF(H62="W",F62*G62-F62,(IF(H62="L",-F62)))</f>
        <v>-5</v>
      </c>
      <c r="J62" s="62"/>
      <c r="K62" s="23"/>
      <c r="L62" s="48"/>
      <c r="M62" s="48"/>
      <c r="N62" s="49"/>
      <c r="O62" s="62"/>
      <c r="P62" s="64"/>
      <c r="Q62" s="66"/>
      <c r="R62" s="74"/>
      <c r="S62" s="66"/>
      <c r="T62" s="66"/>
      <c r="U62" s="66"/>
      <c r="V62" s="66"/>
      <c r="W62" s="66"/>
      <c r="X62" s="67"/>
      <c r="Y62" s="67"/>
      <c r="Z62" s="67"/>
      <c r="AA62" s="67"/>
      <c r="AB62" s="67"/>
      <c r="AC62" s="67"/>
      <c r="AD62" s="32"/>
      <c r="AE62" s="32"/>
      <c r="AF62" s="32"/>
      <c r="AG62" s="32"/>
      <c r="AH62" s="32"/>
      <c r="AI62" s="32"/>
      <c r="AJ62" s="32"/>
      <c r="AK62" s="32"/>
      <c r="AL62" s="32"/>
    </row>
    <row r="63" customFormat="false" ht="16.85" hidden="false" customHeight="false" outlineLevel="0" collapsed="false">
      <c r="A63" s="69" t="s">
        <v>107</v>
      </c>
      <c r="B63" s="70" t="s">
        <v>23</v>
      </c>
      <c r="C63" s="62" t="s">
        <v>87</v>
      </c>
      <c r="D63" s="70" t="s">
        <v>108</v>
      </c>
      <c r="E63" s="43" t="n">
        <v>0.680555555555555</v>
      </c>
      <c r="F63" s="54" t="n">
        <v>5</v>
      </c>
      <c r="G63" s="45" t="n">
        <v>1.82</v>
      </c>
      <c r="H63" s="46" t="s">
        <v>7</v>
      </c>
      <c r="I63" s="47" t="n">
        <f aca="false">IF(H63="W",F63*G63-F63,(IF(H63="L",-F63)))</f>
        <v>-5</v>
      </c>
      <c r="J63" s="62"/>
      <c r="K63" s="23"/>
      <c r="L63" s="48"/>
      <c r="M63" s="48"/>
      <c r="N63" s="49"/>
      <c r="O63" s="62"/>
      <c r="P63" s="64"/>
      <c r="Q63" s="66"/>
      <c r="R63" s="74"/>
      <c r="S63" s="66"/>
      <c r="T63" s="66"/>
      <c r="U63" s="66"/>
      <c r="V63" s="66"/>
      <c r="W63" s="66"/>
      <c r="X63" s="67"/>
      <c r="Y63" s="67"/>
      <c r="Z63" s="67"/>
      <c r="AA63" s="67"/>
      <c r="AB63" s="67"/>
      <c r="AC63" s="67"/>
      <c r="AD63" s="32"/>
      <c r="AE63" s="32"/>
      <c r="AF63" s="32"/>
      <c r="AG63" s="32"/>
      <c r="AH63" s="32"/>
      <c r="AI63" s="32"/>
      <c r="AJ63" s="32"/>
      <c r="AK63" s="32"/>
      <c r="AL63" s="32"/>
    </row>
    <row r="64" customFormat="false" ht="16.85" hidden="false" customHeight="false" outlineLevel="0" collapsed="false">
      <c r="A64" s="69" t="s">
        <v>109</v>
      </c>
      <c r="B64" s="70" t="s">
        <v>23</v>
      </c>
      <c r="C64" s="62" t="s">
        <v>28</v>
      </c>
      <c r="D64" s="70" t="s">
        <v>110</v>
      </c>
      <c r="E64" s="43" t="n">
        <v>0.680555555555555</v>
      </c>
      <c r="F64" s="54" t="n">
        <v>5</v>
      </c>
      <c r="G64" s="45" t="n">
        <v>2.63</v>
      </c>
      <c r="H64" s="46" t="s">
        <v>7</v>
      </c>
      <c r="I64" s="47" t="n">
        <f aca="false">IF(H64="W",F64*G64-F64,(IF(H64="L",-F64)))</f>
        <v>-5</v>
      </c>
      <c r="J64" s="62"/>
      <c r="K64" s="23"/>
      <c r="L64" s="48"/>
      <c r="M64" s="48"/>
      <c r="N64" s="49"/>
      <c r="O64" s="62"/>
      <c r="P64" s="64"/>
      <c r="Q64" s="66"/>
      <c r="R64" s="74"/>
      <c r="S64" s="66"/>
      <c r="T64" s="66"/>
      <c r="U64" s="66"/>
      <c r="V64" s="66"/>
      <c r="W64" s="66"/>
      <c r="X64" s="67"/>
      <c r="Y64" s="67"/>
      <c r="Z64" s="67"/>
      <c r="AA64" s="67"/>
      <c r="AB64" s="67"/>
      <c r="AC64" s="67"/>
      <c r="AD64" s="32"/>
      <c r="AE64" s="32"/>
      <c r="AF64" s="32"/>
      <c r="AG64" s="32"/>
      <c r="AH64" s="32"/>
      <c r="AI64" s="32"/>
      <c r="AJ64" s="32"/>
      <c r="AK64" s="32"/>
      <c r="AL64" s="32"/>
    </row>
    <row r="65" customFormat="false" ht="16.85" hidden="false" customHeight="false" outlineLevel="0" collapsed="false">
      <c r="A65" s="69"/>
      <c r="B65" s="70" t="s">
        <v>23</v>
      </c>
      <c r="C65" s="62" t="s">
        <v>87</v>
      </c>
      <c r="D65" s="70" t="s">
        <v>111</v>
      </c>
      <c r="E65" s="43" t="n">
        <v>0.583333333333333</v>
      </c>
      <c r="F65" s="54" t="n">
        <v>5</v>
      </c>
      <c r="G65" s="45" t="n">
        <v>2.01</v>
      </c>
      <c r="H65" s="46" t="s">
        <v>7</v>
      </c>
      <c r="I65" s="47" t="n">
        <f aca="false">IF(H65="W",F65*G65-F65,(IF(H65="L",-F65)))</f>
        <v>-5</v>
      </c>
      <c r="J65" s="62"/>
      <c r="K65" s="23"/>
      <c r="L65" s="48"/>
      <c r="M65" s="48"/>
      <c r="N65" s="49"/>
      <c r="O65" s="62"/>
      <c r="P65" s="64"/>
      <c r="Q65" s="66"/>
      <c r="R65" s="74"/>
      <c r="S65" s="66"/>
      <c r="T65" s="66"/>
      <c r="U65" s="66"/>
      <c r="V65" s="66"/>
      <c r="W65" s="66"/>
      <c r="X65" s="67"/>
      <c r="Y65" s="67"/>
      <c r="Z65" s="67"/>
      <c r="AA65" s="67"/>
      <c r="AB65" s="67"/>
      <c r="AC65" s="67"/>
      <c r="AD65" s="32"/>
      <c r="AE65" s="32"/>
      <c r="AF65" s="32"/>
      <c r="AG65" s="32"/>
      <c r="AH65" s="32"/>
      <c r="AI65" s="32"/>
      <c r="AJ65" s="32"/>
      <c r="AK65" s="32"/>
      <c r="AL65" s="32"/>
    </row>
    <row r="66" customFormat="false" ht="16.85" hidden="false" customHeight="false" outlineLevel="0" collapsed="false">
      <c r="A66" s="69"/>
      <c r="B66" s="70" t="s">
        <v>23</v>
      </c>
      <c r="C66" s="62" t="s">
        <v>24</v>
      </c>
      <c r="D66" s="70" t="s">
        <v>112</v>
      </c>
      <c r="E66" s="43" t="n">
        <v>0.680555555555555</v>
      </c>
      <c r="F66" s="54" t="n">
        <v>5</v>
      </c>
      <c r="G66" s="45" t="n">
        <v>3.01</v>
      </c>
      <c r="H66" s="46" t="s">
        <v>7</v>
      </c>
      <c r="I66" s="47" t="n">
        <f aca="false">IF(H66="W",F66*G66-F66,(IF(H66="L",-F66)))</f>
        <v>-5</v>
      </c>
      <c r="J66" s="62"/>
      <c r="K66" s="23"/>
      <c r="L66" s="48"/>
      <c r="M66" s="48"/>
      <c r="N66" s="49"/>
      <c r="O66" s="62"/>
      <c r="P66" s="64"/>
      <c r="Q66" s="66"/>
      <c r="R66" s="74"/>
      <c r="S66" s="66"/>
      <c r="T66" s="66"/>
      <c r="U66" s="66"/>
      <c r="V66" s="66"/>
      <c r="W66" s="66"/>
      <c r="X66" s="67"/>
      <c r="Y66" s="67"/>
      <c r="Z66" s="67"/>
      <c r="AA66" s="67"/>
      <c r="AB66" s="67"/>
      <c r="AC66" s="67"/>
      <c r="AD66" s="32"/>
      <c r="AE66" s="32"/>
      <c r="AF66" s="32"/>
      <c r="AG66" s="32"/>
      <c r="AH66" s="32"/>
      <c r="AI66" s="32"/>
      <c r="AJ66" s="32"/>
      <c r="AK66" s="32"/>
      <c r="AL66" s="32"/>
    </row>
    <row r="67" customFormat="false" ht="16.85" hidden="false" customHeight="false" outlineLevel="0" collapsed="false">
      <c r="A67" s="69"/>
      <c r="B67" s="70" t="s">
        <v>23</v>
      </c>
      <c r="C67" s="62" t="s">
        <v>24</v>
      </c>
      <c r="D67" s="70" t="s">
        <v>113</v>
      </c>
      <c r="E67" s="43" t="n">
        <v>0.631944444444444</v>
      </c>
      <c r="F67" s="54" t="n">
        <v>20</v>
      </c>
      <c r="G67" s="45" t="n">
        <v>1.588</v>
      </c>
      <c r="H67" s="46" t="s">
        <v>5</v>
      </c>
      <c r="I67" s="47" t="n">
        <f aca="false">IF(H67="W",F67*G67-F67,(IF(H67="L",-F67)))</f>
        <v>11.76</v>
      </c>
      <c r="J67" s="62"/>
      <c r="K67" s="23"/>
      <c r="L67" s="48"/>
      <c r="M67" s="48"/>
      <c r="N67" s="49"/>
      <c r="O67" s="62"/>
      <c r="P67" s="64"/>
      <c r="Q67" s="66"/>
      <c r="R67" s="74"/>
      <c r="S67" s="66"/>
      <c r="T67" s="66"/>
      <c r="U67" s="66"/>
      <c r="V67" s="66"/>
      <c r="W67" s="66"/>
      <c r="X67" s="67"/>
      <c r="Y67" s="67"/>
      <c r="Z67" s="67"/>
      <c r="AA67" s="67"/>
      <c r="AB67" s="67"/>
      <c r="AC67" s="67"/>
      <c r="AD67" s="32"/>
      <c r="AE67" s="32"/>
      <c r="AF67" s="32"/>
      <c r="AG67" s="32"/>
      <c r="AH67" s="32"/>
      <c r="AI67" s="32"/>
      <c r="AJ67" s="32"/>
      <c r="AK67" s="32"/>
      <c r="AL67" s="32"/>
    </row>
    <row r="68" customFormat="false" ht="16.85" hidden="false" customHeight="false" outlineLevel="0" collapsed="false">
      <c r="A68" s="69" t="s">
        <v>114</v>
      </c>
      <c r="B68" s="70" t="s">
        <v>46</v>
      </c>
      <c r="C68" s="62" t="s">
        <v>28</v>
      </c>
      <c r="D68" s="70" t="s">
        <v>115</v>
      </c>
      <c r="E68" s="43" t="n">
        <v>0.666666666666667</v>
      </c>
      <c r="F68" s="54" t="n">
        <v>10</v>
      </c>
      <c r="G68" s="45" t="n">
        <v>3</v>
      </c>
      <c r="H68" s="46" t="s">
        <v>6</v>
      </c>
      <c r="I68" s="47"/>
      <c r="J68" s="62"/>
      <c r="K68" s="23"/>
      <c r="L68" s="48"/>
      <c r="M68" s="48"/>
      <c r="N68" s="49"/>
      <c r="O68" s="62"/>
      <c r="P68" s="64"/>
      <c r="Q68" s="66"/>
      <c r="R68" s="74"/>
      <c r="S68" s="66"/>
      <c r="T68" s="66"/>
      <c r="U68" s="66"/>
      <c r="V68" s="66"/>
      <c r="W68" s="66"/>
      <c r="X68" s="67"/>
      <c r="Y68" s="67"/>
      <c r="Z68" s="67"/>
      <c r="AA68" s="67"/>
      <c r="AB68" s="67"/>
      <c r="AC68" s="67"/>
      <c r="AD68" s="32"/>
      <c r="AE68" s="32"/>
      <c r="AF68" s="32"/>
      <c r="AG68" s="32"/>
      <c r="AH68" s="32"/>
      <c r="AI68" s="32"/>
      <c r="AJ68" s="32"/>
      <c r="AK68" s="32"/>
      <c r="AL68" s="32"/>
    </row>
    <row r="69" customFormat="false" ht="16.85" hidden="false" customHeight="false" outlineLevel="0" collapsed="false">
      <c r="A69" s="69"/>
      <c r="B69" s="70" t="s">
        <v>23</v>
      </c>
      <c r="C69" s="62" t="s">
        <v>95</v>
      </c>
      <c r="D69" s="70" t="s">
        <v>116</v>
      </c>
      <c r="E69" s="43" t="n">
        <v>0.747222222222222</v>
      </c>
      <c r="F69" s="54" t="n">
        <v>20</v>
      </c>
      <c r="G69" s="45" t="n">
        <v>2.76</v>
      </c>
      <c r="H69" s="46" t="s">
        <v>7</v>
      </c>
      <c r="I69" s="47" t="n">
        <f aca="false">IF(H69="W",F69*G69-F69,(IF(H69="L",-F69)))</f>
        <v>-20</v>
      </c>
      <c r="J69" s="62"/>
      <c r="K69" s="23"/>
      <c r="L69" s="48"/>
      <c r="M69" s="48"/>
      <c r="N69" s="49"/>
      <c r="O69" s="62"/>
      <c r="P69" s="64"/>
      <c r="Q69" s="66"/>
      <c r="R69" s="74"/>
      <c r="S69" s="66"/>
      <c r="T69" s="66"/>
      <c r="U69" s="66"/>
      <c r="V69" s="66"/>
      <c r="W69" s="66"/>
      <c r="X69" s="67"/>
      <c r="Y69" s="67"/>
      <c r="Z69" s="67"/>
      <c r="AA69" s="67"/>
      <c r="AB69" s="67"/>
      <c r="AC69" s="67"/>
      <c r="AD69" s="32"/>
      <c r="AE69" s="32"/>
      <c r="AF69" s="32"/>
      <c r="AG69" s="32"/>
      <c r="AH69" s="32"/>
      <c r="AI69" s="32"/>
      <c r="AJ69" s="32"/>
      <c r="AK69" s="32"/>
      <c r="AL69" s="32"/>
    </row>
    <row r="70" customFormat="false" ht="16.85" hidden="false" customHeight="false" outlineLevel="0" collapsed="false">
      <c r="A70" s="69"/>
      <c r="B70" s="70" t="s">
        <v>23</v>
      </c>
      <c r="C70" s="62" t="s">
        <v>87</v>
      </c>
      <c r="D70" s="70" t="s">
        <v>117</v>
      </c>
      <c r="E70" s="43" t="n">
        <v>0.760416666666667</v>
      </c>
      <c r="F70" s="54" t="n">
        <v>5</v>
      </c>
      <c r="G70" s="45" t="n">
        <v>2.06</v>
      </c>
      <c r="H70" s="46" t="s">
        <v>7</v>
      </c>
      <c r="I70" s="47" t="n">
        <f aca="false">IF(H70="W",F70*G70-F70,(IF(H70="L",-F70)))</f>
        <v>-5</v>
      </c>
      <c r="J70" s="62"/>
      <c r="K70" s="23"/>
      <c r="L70" s="48"/>
      <c r="M70" s="48"/>
      <c r="N70" s="49"/>
      <c r="O70" s="62"/>
      <c r="P70" s="64"/>
      <c r="Q70" s="66"/>
      <c r="R70" s="74"/>
      <c r="S70" s="66"/>
      <c r="T70" s="66"/>
      <c r="U70" s="66"/>
      <c r="V70" s="66"/>
      <c r="W70" s="66"/>
      <c r="X70" s="67"/>
      <c r="Y70" s="67"/>
      <c r="Z70" s="67"/>
      <c r="AA70" s="67"/>
      <c r="AB70" s="67"/>
      <c r="AC70" s="67"/>
      <c r="AD70" s="32"/>
      <c r="AE70" s="32"/>
      <c r="AF70" s="32"/>
      <c r="AG70" s="32"/>
      <c r="AH70" s="32"/>
      <c r="AI70" s="32"/>
      <c r="AJ70" s="32"/>
      <c r="AK70" s="32"/>
      <c r="AL70" s="32"/>
    </row>
    <row r="71" customFormat="false" ht="16.85" hidden="false" customHeight="false" outlineLevel="0" collapsed="false">
      <c r="A71" s="69"/>
      <c r="B71" s="70" t="s">
        <v>23</v>
      </c>
      <c r="C71" s="62" t="s">
        <v>87</v>
      </c>
      <c r="D71" s="70" t="s">
        <v>117</v>
      </c>
      <c r="E71" s="43" t="n">
        <v>0.760416666666667</v>
      </c>
      <c r="F71" s="54" t="n">
        <v>2</v>
      </c>
      <c r="G71" s="45" t="n">
        <v>5.3</v>
      </c>
      <c r="H71" s="46" t="s">
        <v>7</v>
      </c>
      <c r="I71" s="47" t="n">
        <f aca="false">IF(H71="W",F71*G71-F71,(IF(H71="L",-F71)))</f>
        <v>-2</v>
      </c>
      <c r="J71" s="62"/>
      <c r="K71" s="23"/>
      <c r="L71" s="48"/>
      <c r="M71" s="48"/>
      <c r="N71" s="49"/>
      <c r="O71" s="62"/>
      <c r="P71" s="64"/>
      <c r="Q71" s="66"/>
      <c r="R71" s="74"/>
      <c r="S71" s="66"/>
      <c r="T71" s="66"/>
      <c r="U71" s="66"/>
      <c r="V71" s="66"/>
      <c r="W71" s="66"/>
      <c r="X71" s="67"/>
      <c r="Y71" s="67"/>
      <c r="Z71" s="67"/>
      <c r="AA71" s="67"/>
      <c r="AB71" s="67"/>
      <c r="AC71" s="67"/>
      <c r="AD71" s="32"/>
      <c r="AE71" s="32"/>
      <c r="AF71" s="32"/>
      <c r="AG71" s="32"/>
      <c r="AH71" s="32"/>
      <c r="AI71" s="32"/>
      <c r="AJ71" s="32"/>
      <c r="AK71" s="32"/>
      <c r="AL71" s="32"/>
    </row>
    <row r="72" customFormat="false" ht="16.85" hidden="false" customHeight="false" outlineLevel="0" collapsed="false">
      <c r="A72" s="69"/>
      <c r="B72" s="70" t="s">
        <v>23</v>
      </c>
      <c r="C72" s="62" t="s">
        <v>24</v>
      </c>
      <c r="D72" s="70" t="s">
        <v>118</v>
      </c>
      <c r="E72" s="43" t="n">
        <v>0.826388888888889</v>
      </c>
      <c r="F72" s="54" t="n">
        <v>15</v>
      </c>
      <c r="G72" s="45" t="n">
        <v>1.657</v>
      </c>
      <c r="H72" s="46" t="s">
        <v>5</v>
      </c>
      <c r="I72" s="47" t="n">
        <f aca="false">IF(H72="W",F72*G72-F72,(IF(H72="L",-F72)))</f>
        <v>9.855</v>
      </c>
      <c r="J72" s="62"/>
      <c r="K72" s="23"/>
      <c r="L72" s="48"/>
      <c r="M72" s="48"/>
      <c r="N72" s="49"/>
      <c r="O72" s="62"/>
      <c r="P72" s="64"/>
      <c r="Q72" s="66"/>
      <c r="R72" s="74"/>
      <c r="S72" s="66"/>
      <c r="T72" s="66"/>
      <c r="U72" s="66"/>
      <c r="V72" s="66"/>
      <c r="W72" s="66"/>
      <c r="X72" s="67"/>
      <c r="Y72" s="67"/>
      <c r="Z72" s="67"/>
      <c r="AA72" s="67"/>
      <c r="AB72" s="67"/>
      <c r="AC72" s="67"/>
      <c r="AD72" s="32"/>
      <c r="AE72" s="32"/>
      <c r="AF72" s="32"/>
      <c r="AG72" s="32"/>
      <c r="AH72" s="32"/>
      <c r="AI72" s="32"/>
      <c r="AJ72" s="32"/>
      <c r="AK72" s="32"/>
      <c r="AL72" s="32"/>
    </row>
    <row r="73" customFormat="false" ht="16.85" hidden="false" customHeight="false" outlineLevel="0" collapsed="false">
      <c r="A73" s="69"/>
      <c r="B73" s="70" t="s">
        <v>23</v>
      </c>
      <c r="C73" s="62" t="s">
        <v>24</v>
      </c>
      <c r="D73" s="70" t="s">
        <v>119</v>
      </c>
      <c r="E73" s="43" t="n">
        <v>0.826388888888889</v>
      </c>
      <c r="F73" s="54" t="n">
        <v>10</v>
      </c>
      <c r="G73" s="45" t="n">
        <v>1.694</v>
      </c>
      <c r="H73" s="46" t="s">
        <v>5</v>
      </c>
      <c r="I73" s="47" t="n">
        <f aca="false">IF(H73="W",F73*G73-F73,(IF(H73="L",-F73)))</f>
        <v>6.94</v>
      </c>
      <c r="J73" s="62"/>
      <c r="K73" s="23"/>
      <c r="L73" s="48"/>
      <c r="M73" s="48"/>
      <c r="N73" s="49"/>
      <c r="O73" s="62"/>
      <c r="P73" s="64"/>
      <c r="Q73" s="66"/>
      <c r="R73" s="74"/>
      <c r="S73" s="66"/>
      <c r="T73" s="66"/>
      <c r="U73" s="66"/>
      <c r="V73" s="66"/>
      <c r="W73" s="66"/>
      <c r="X73" s="67"/>
      <c r="Y73" s="67"/>
      <c r="Z73" s="67"/>
      <c r="AA73" s="67"/>
      <c r="AB73" s="67"/>
      <c r="AC73" s="67"/>
      <c r="AD73" s="32"/>
      <c r="AE73" s="32"/>
      <c r="AF73" s="32"/>
      <c r="AG73" s="32"/>
      <c r="AH73" s="32"/>
      <c r="AI73" s="32"/>
      <c r="AJ73" s="32"/>
      <c r="AK73" s="32"/>
      <c r="AL73" s="32"/>
    </row>
    <row r="74" customFormat="false" ht="16.85" hidden="false" customHeight="false" outlineLevel="0" collapsed="false">
      <c r="A74" s="69"/>
      <c r="B74" s="70" t="s">
        <v>23</v>
      </c>
      <c r="C74" s="62" t="s">
        <v>87</v>
      </c>
      <c r="D74" s="70" t="s">
        <v>120</v>
      </c>
      <c r="E74" s="43" t="s">
        <v>80</v>
      </c>
      <c r="F74" s="54" t="n">
        <v>5</v>
      </c>
      <c r="G74" s="45" t="n">
        <v>3.55</v>
      </c>
      <c r="H74" s="46" t="s">
        <v>7</v>
      </c>
      <c r="I74" s="47" t="n">
        <f aca="false">IF(H74="W",F74*G74-F74,(IF(H74="L",-F74)))</f>
        <v>-5</v>
      </c>
      <c r="J74" s="62"/>
      <c r="K74" s="23"/>
      <c r="L74" s="48"/>
      <c r="M74" s="48"/>
      <c r="N74" s="49"/>
      <c r="O74" s="62"/>
      <c r="P74" s="64"/>
      <c r="Q74" s="66"/>
      <c r="R74" s="74"/>
      <c r="S74" s="66"/>
      <c r="T74" s="66"/>
      <c r="U74" s="66"/>
      <c r="V74" s="66"/>
      <c r="W74" s="66"/>
      <c r="X74" s="67"/>
      <c r="Y74" s="67"/>
      <c r="Z74" s="67"/>
      <c r="AA74" s="67"/>
      <c r="AB74" s="67"/>
      <c r="AC74" s="67"/>
      <c r="AD74" s="32"/>
      <c r="AE74" s="32"/>
      <c r="AF74" s="32"/>
      <c r="AG74" s="32"/>
      <c r="AH74" s="32"/>
      <c r="AI74" s="32"/>
      <c r="AJ74" s="32"/>
      <c r="AK74" s="32"/>
      <c r="AL74" s="32"/>
    </row>
    <row r="75" customFormat="false" ht="16.85" hidden="false" customHeight="false" outlineLevel="0" collapsed="false">
      <c r="A75" s="69"/>
      <c r="B75" s="70" t="s">
        <v>23</v>
      </c>
      <c r="C75" s="62" t="s">
        <v>87</v>
      </c>
      <c r="D75" s="70" t="s">
        <v>121</v>
      </c>
      <c r="E75" s="43" t="s">
        <v>80</v>
      </c>
      <c r="F75" s="54" t="n">
        <v>10</v>
      </c>
      <c r="G75" s="45" t="n">
        <v>2.25</v>
      </c>
      <c r="H75" s="46" t="s">
        <v>7</v>
      </c>
      <c r="I75" s="47" t="n">
        <f aca="false">IF(H75="W",F75*G75-F75,(IF(H75="L",-F75)))</f>
        <v>-10</v>
      </c>
      <c r="J75" s="62"/>
      <c r="K75" s="23"/>
      <c r="L75" s="48"/>
      <c r="M75" s="48"/>
      <c r="N75" s="49"/>
      <c r="O75" s="62"/>
      <c r="P75" s="64"/>
      <c r="Q75" s="66"/>
      <c r="R75" s="74"/>
      <c r="S75" s="66"/>
      <c r="T75" s="66"/>
      <c r="U75" s="66"/>
      <c r="V75" s="66"/>
      <c r="W75" s="66"/>
      <c r="X75" s="67"/>
      <c r="Y75" s="67"/>
      <c r="Z75" s="67"/>
      <c r="AA75" s="67"/>
      <c r="AB75" s="67"/>
      <c r="AC75" s="67"/>
      <c r="AD75" s="32"/>
      <c r="AE75" s="32"/>
      <c r="AF75" s="32"/>
      <c r="AG75" s="32"/>
      <c r="AH75" s="32"/>
      <c r="AI75" s="32"/>
      <c r="AJ75" s="32"/>
      <c r="AK75" s="32"/>
      <c r="AL75" s="32"/>
    </row>
    <row r="76" customFormat="false" ht="16.85" hidden="false" customHeight="false" outlineLevel="0" collapsed="false">
      <c r="A76" s="69" t="n">
        <v>43517</v>
      </c>
      <c r="B76" s="70" t="s">
        <v>23</v>
      </c>
      <c r="C76" s="62" t="s">
        <v>95</v>
      </c>
      <c r="D76" s="70" t="s">
        <v>122</v>
      </c>
      <c r="E76" s="43" t="s">
        <v>123</v>
      </c>
      <c r="F76" s="54" t="n">
        <v>20</v>
      </c>
      <c r="G76" s="45" t="n">
        <v>2.79</v>
      </c>
      <c r="H76" s="46" t="s">
        <v>7</v>
      </c>
      <c r="I76" s="47" t="n">
        <f aca="false">IF(H76="W",F76*G76-F76,(IF(H76="L",-F76)))</f>
        <v>-20</v>
      </c>
      <c r="J76" s="62"/>
      <c r="K76" s="23"/>
      <c r="L76" s="48"/>
      <c r="M76" s="48"/>
      <c r="N76" s="49"/>
      <c r="O76" s="62"/>
      <c r="P76" s="64"/>
      <c r="Q76" s="66"/>
      <c r="R76" s="74"/>
      <c r="S76" s="66"/>
      <c r="T76" s="66"/>
      <c r="U76" s="66"/>
      <c r="V76" s="66"/>
      <c r="W76" s="66"/>
      <c r="X76" s="67"/>
      <c r="Y76" s="67"/>
      <c r="Z76" s="67"/>
      <c r="AA76" s="67"/>
      <c r="AB76" s="67"/>
      <c r="AC76" s="67"/>
      <c r="AD76" s="32"/>
      <c r="AE76" s="32"/>
      <c r="AF76" s="32"/>
      <c r="AG76" s="32"/>
      <c r="AH76" s="32"/>
      <c r="AI76" s="32"/>
      <c r="AJ76" s="32"/>
      <c r="AK76" s="32"/>
      <c r="AL76" s="32"/>
    </row>
    <row r="77" customFormat="false" ht="16.85" hidden="false" customHeight="false" outlineLevel="0" collapsed="false">
      <c r="A77" s="69" t="s">
        <v>124</v>
      </c>
      <c r="B77" s="70" t="s">
        <v>23</v>
      </c>
      <c r="C77" s="62" t="s">
        <v>95</v>
      </c>
      <c r="D77" s="70" t="s">
        <v>125</v>
      </c>
      <c r="E77" s="43" t="n">
        <v>0.602777777777778</v>
      </c>
      <c r="F77" s="54" t="n">
        <v>10</v>
      </c>
      <c r="G77" s="45" t="n">
        <v>3.2</v>
      </c>
      <c r="H77" s="46" t="s">
        <v>6</v>
      </c>
      <c r="I77" s="47"/>
      <c r="J77" s="62"/>
      <c r="K77" s="23"/>
      <c r="L77" s="48"/>
      <c r="M77" s="48"/>
      <c r="N77" s="49"/>
      <c r="O77" s="62"/>
      <c r="P77" s="64"/>
      <c r="Q77" s="66"/>
      <c r="R77" s="74"/>
      <c r="S77" s="66"/>
      <c r="T77" s="66"/>
      <c r="U77" s="66"/>
      <c r="V77" s="66"/>
      <c r="W77" s="66"/>
      <c r="X77" s="67"/>
      <c r="Y77" s="67"/>
      <c r="Z77" s="67"/>
      <c r="AA77" s="67"/>
      <c r="AB77" s="67"/>
      <c r="AC77" s="67"/>
      <c r="AD77" s="32"/>
      <c r="AE77" s="32"/>
      <c r="AF77" s="32"/>
      <c r="AG77" s="32"/>
      <c r="AH77" s="32"/>
      <c r="AI77" s="32"/>
      <c r="AJ77" s="32"/>
      <c r="AK77" s="32"/>
      <c r="AL77" s="32"/>
    </row>
    <row r="78" customFormat="false" ht="16.85" hidden="false" customHeight="false" outlineLevel="0" collapsed="false">
      <c r="A78" s="69"/>
      <c r="B78" s="70" t="s">
        <v>23</v>
      </c>
      <c r="C78" s="62" t="s">
        <v>28</v>
      </c>
      <c r="D78" s="70" t="s">
        <v>29</v>
      </c>
      <c r="E78" s="43" t="n">
        <v>0.631944444444444</v>
      </c>
      <c r="F78" s="54" t="n">
        <v>10</v>
      </c>
      <c r="G78" s="45" t="n">
        <v>1.64</v>
      </c>
      <c r="H78" s="46" t="s">
        <v>5</v>
      </c>
      <c r="I78" s="47" t="n">
        <f aca="false">IF(H78="W",F78*G78-F78,(IF(H78="L",-F78)))</f>
        <v>6.4</v>
      </c>
      <c r="J78" s="62"/>
      <c r="K78" s="23"/>
      <c r="L78" s="48"/>
      <c r="M78" s="48"/>
      <c r="N78" s="49"/>
      <c r="O78" s="62"/>
      <c r="P78" s="64"/>
      <c r="Q78" s="66"/>
      <c r="R78" s="74"/>
      <c r="S78" s="66"/>
      <c r="T78" s="66"/>
      <c r="U78" s="66"/>
      <c r="V78" s="66"/>
      <c r="W78" s="66"/>
      <c r="X78" s="67"/>
      <c r="Y78" s="67"/>
      <c r="Z78" s="67"/>
      <c r="AA78" s="67"/>
      <c r="AB78" s="67"/>
      <c r="AC78" s="67"/>
      <c r="AD78" s="32"/>
      <c r="AE78" s="32"/>
      <c r="AF78" s="32"/>
      <c r="AG78" s="32"/>
      <c r="AH78" s="32"/>
      <c r="AI78" s="32"/>
      <c r="AJ78" s="32"/>
      <c r="AK78" s="32"/>
      <c r="AL78" s="32"/>
    </row>
    <row r="79" customFormat="false" ht="16.85" hidden="false" customHeight="false" outlineLevel="0" collapsed="false">
      <c r="A79" s="69" t="s">
        <v>124</v>
      </c>
      <c r="B79" s="70" t="s">
        <v>23</v>
      </c>
      <c r="C79" s="62" t="s">
        <v>87</v>
      </c>
      <c r="D79" s="70" t="s">
        <v>126</v>
      </c>
      <c r="E79" s="43" t="n">
        <v>0.631944444444444</v>
      </c>
      <c r="F79" s="54" t="n">
        <v>10</v>
      </c>
      <c r="G79" s="45" t="n">
        <v>2.479</v>
      </c>
      <c r="H79" s="46" t="s">
        <v>5</v>
      </c>
      <c r="I79" s="47" t="n">
        <f aca="false">IF(H79="W",F79*G79-F79,(IF(H79="L",-F79)))</f>
        <v>14.79</v>
      </c>
      <c r="J79" s="62"/>
      <c r="K79" s="23"/>
      <c r="L79" s="48"/>
      <c r="M79" s="48"/>
      <c r="N79" s="49"/>
      <c r="O79" s="62"/>
      <c r="P79" s="64"/>
      <c r="Q79" s="66"/>
      <c r="R79" s="74"/>
      <c r="S79" s="66"/>
      <c r="T79" s="66"/>
      <c r="U79" s="66"/>
      <c r="V79" s="66"/>
      <c r="W79" s="66"/>
      <c r="X79" s="67"/>
      <c r="Y79" s="67"/>
      <c r="Z79" s="67"/>
      <c r="AA79" s="67"/>
      <c r="AB79" s="67"/>
      <c r="AC79" s="67"/>
      <c r="AD79" s="32"/>
      <c r="AE79" s="32"/>
      <c r="AF79" s="32"/>
      <c r="AG79" s="32"/>
      <c r="AH79" s="32"/>
      <c r="AI79" s="32"/>
      <c r="AJ79" s="32"/>
      <c r="AK79" s="32"/>
      <c r="AL79" s="32"/>
    </row>
    <row r="80" customFormat="false" ht="16.85" hidden="false" customHeight="false" outlineLevel="0" collapsed="false">
      <c r="A80" s="69"/>
      <c r="B80" s="70" t="s">
        <v>23</v>
      </c>
      <c r="C80" s="62" t="s">
        <v>28</v>
      </c>
      <c r="D80" s="70" t="s">
        <v>127</v>
      </c>
      <c r="E80" s="43" t="n">
        <v>0.631944444444444</v>
      </c>
      <c r="F80" s="54" t="n">
        <v>8.4</v>
      </c>
      <c r="G80" s="45" t="n">
        <v>3.39</v>
      </c>
      <c r="H80" s="46" t="s">
        <v>7</v>
      </c>
      <c r="I80" s="47" t="n">
        <f aca="false">IF(H80="W",F80*G80-F80,(IF(H80="L",-F80)))</f>
        <v>-8.4</v>
      </c>
      <c r="J80" s="62"/>
      <c r="K80" s="23"/>
      <c r="L80" s="48"/>
      <c r="M80" s="48"/>
      <c r="N80" s="49"/>
      <c r="O80" s="62"/>
      <c r="P80" s="64"/>
      <c r="Q80" s="66"/>
      <c r="R80" s="74"/>
      <c r="S80" s="66"/>
      <c r="T80" s="66"/>
      <c r="U80" s="66"/>
      <c r="V80" s="66"/>
      <c r="W80" s="66"/>
      <c r="X80" s="67"/>
      <c r="Y80" s="67"/>
      <c r="Z80" s="67"/>
      <c r="AA80" s="67"/>
      <c r="AB80" s="67"/>
      <c r="AC80" s="67"/>
      <c r="AD80" s="32"/>
      <c r="AE80" s="32"/>
      <c r="AF80" s="32"/>
      <c r="AG80" s="32"/>
      <c r="AH80" s="32"/>
      <c r="AI80" s="32"/>
      <c r="AJ80" s="32"/>
      <c r="AK80" s="32"/>
      <c r="AL80" s="32"/>
    </row>
    <row r="81" customFormat="false" ht="16.85" hidden="false" customHeight="false" outlineLevel="0" collapsed="false">
      <c r="A81" s="69"/>
      <c r="B81" s="70" t="s">
        <v>23</v>
      </c>
      <c r="C81" s="62" t="s">
        <v>28</v>
      </c>
      <c r="D81" s="70" t="s">
        <v>127</v>
      </c>
      <c r="E81" s="43" t="n">
        <v>0.631944444444444</v>
      </c>
      <c r="F81" s="54" t="n">
        <v>5</v>
      </c>
      <c r="G81" s="45" t="n">
        <v>3.54</v>
      </c>
      <c r="H81" s="46" t="s">
        <v>7</v>
      </c>
      <c r="I81" s="47" t="n">
        <f aca="false">IF(H81="W",F81*G81-F81,(IF(H81="L",-F81)))</f>
        <v>-5</v>
      </c>
      <c r="J81" s="62"/>
      <c r="K81" s="23"/>
      <c r="L81" s="48"/>
      <c r="M81" s="48"/>
      <c r="N81" s="49"/>
      <c r="O81" s="62"/>
      <c r="P81" s="64"/>
      <c r="Q81" s="66"/>
      <c r="R81" s="74"/>
      <c r="S81" s="66"/>
      <c r="T81" s="66"/>
      <c r="U81" s="66"/>
      <c r="V81" s="66"/>
      <c r="W81" s="66"/>
      <c r="X81" s="67"/>
      <c r="Y81" s="67"/>
      <c r="Z81" s="67"/>
      <c r="AA81" s="67"/>
      <c r="AB81" s="67"/>
      <c r="AC81" s="67"/>
      <c r="AD81" s="32"/>
      <c r="AE81" s="32"/>
      <c r="AF81" s="32"/>
      <c r="AG81" s="32"/>
      <c r="AH81" s="32"/>
      <c r="AI81" s="32"/>
      <c r="AJ81" s="32"/>
      <c r="AK81" s="32"/>
      <c r="AL81" s="32"/>
    </row>
    <row r="82" customFormat="false" ht="16.85" hidden="false" customHeight="false" outlineLevel="0" collapsed="false">
      <c r="A82" s="69"/>
      <c r="B82" s="70" t="s">
        <v>23</v>
      </c>
      <c r="C82" s="62" t="s">
        <v>28</v>
      </c>
      <c r="D82" s="70" t="s">
        <v>128</v>
      </c>
      <c r="E82" s="43" t="n">
        <v>0.6875</v>
      </c>
      <c r="F82" s="54" t="n">
        <v>10</v>
      </c>
      <c r="G82" s="45" t="n">
        <v>1.8</v>
      </c>
      <c r="H82" s="46" t="s">
        <v>5</v>
      </c>
      <c r="I82" s="47" t="n">
        <f aca="false">IF(H82="W",F82*G82-F82,(IF(H82="L",-F82)))</f>
        <v>8</v>
      </c>
      <c r="J82" s="62"/>
      <c r="K82" s="23"/>
      <c r="L82" s="48"/>
      <c r="M82" s="48"/>
      <c r="N82" s="49"/>
      <c r="O82" s="62"/>
      <c r="P82" s="64"/>
      <c r="Q82" s="66"/>
      <c r="R82" s="74"/>
      <c r="S82" s="66"/>
      <c r="T82" s="66"/>
      <c r="U82" s="66"/>
      <c r="V82" s="66"/>
      <c r="W82" s="66"/>
      <c r="X82" s="67"/>
      <c r="Y82" s="67"/>
      <c r="Z82" s="67"/>
      <c r="AA82" s="67"/>
      <c r="AB82" s="67"/>
      <c r="AC82" s="67"/>
      <c r="AD82" s="32"/>
      <c r="AE82" s="32"/>
      <c r="AF82" s="32"/>
      <c r="AG82" s="32"/>
      <c r="AH82" s="32"/>
      <c r="AI82" s="32"/>
      <c r="AJ82" s="32"/>
      <c r="AK82" s="32"/>
      <c r="AL82" s="32"/>
    </row>
    <row r="83" customFormat="false" ht="16.85" hidden="false" customHeight="false" outlineLevel="0" collapsed="false">
      <c r="A83" s="69"/>
      <c r="B83" s="70" t="s">
        <v>23</v>
      </c>
      <c r="C83" s="62" t="s">
        <v>95</v>
      </c>
      <c r="D83" s="70" t="s">
        <v>129</v>
      </c>
      <c r="E83" s="43" t="n">
        <v>0.6875</v>
      </c>
      <c r="F83" s="54" t="n">
        <v>10</v>
      </c>
      <c r="G83" s="45" t="n">
        <v>1.75</v>
      </c>
      <c r="H83" s="46" t="s">
        <v>5</v>
      </c>
      <c r="I83" s="47" t="n">
        <f aca="false">IF(H83="W",F83*G83-F83,(IF(H83="L",-F83)))</f>
        <v>7.5</v>
      </c>
      <c r="J83" s="62"/>
      <c r="K83" s="23"/>
      <c r="L83" s="48"/>
      <c r="M83" s="48"/>
      <c r="N83" s="49"/>
      <c r="O83" s="62"/>
      <c r="P83" s="64"/>
      <c r="Q83" s="66"/>
      <c r="R83" s="74"/>
      <c r="S83" s="66"/>
      <c r="T83" s="66"/>
      <c r="U83" s="66"/>
      <c r="V83" s="66"/>
      <c r="W83" s="66"/>
      <c r="X83" s="67"/>
      <c r="Y83" s="67"/>
      <c r="Z83" s="67"/>
      <c r="AA83" s="67"/>
      <c r="AB83" s="67"/>
      <c r="AC83" s="67"/>
      <c r="AD83" s="32"/>
      <c r="AE83" s="32"/>
      <c r="AF83" s="32"/>
      <c r="AG83" s="32"/>
      <c r="AH83" s="32"/>
      <c r="AI83" s="32"/>
      <c r="AJ83" s="32"/>
      <c r="AK83" s="32"/>
      <c r="AL83" s="32"/>
    </row>
    <row r="84" customFormat="false" ht="16.85" hidden="false" customHeight="false" outlineLevel="0" collapsed="false">
      <c r="A84" s="69"/>
      <c r="B84" s="70" t="s">
        <v>23</v>
      </c>
      <c r="C84" s="62" t="s">
        <v>95</v>
      </c>
      <c r="D84" s="70" t="s">
        <v>130</v>
      </c>
      <c r="E84" s="43" t="n">
        <v>0.8125</v>
      </c>
      <c r="F84" s="54" t="n">
        <v>20</v>
      </c>
      <c r="G84" s="45" t="n">
        <v>2.4</v>
      </c>
      <c r="H84" s="46" t="s">
        <v>7</v>
      </c>
      <c r="I84" s="47" t="n">
        <f aca="false">IF(H84="W",F84*G84-F84,(IF(H84="L",-F84)))</f>
        <v>-20</v>
      </c>
      <c r="J84" s="62"/>
      <c r="K84" s="23"/>
      <c r="L84" s="48"/>
      <c r="M84" s="48"/>
      <c r="N84" s="49"/>
      <c r="O84" s="62"/>
      <c r="P84" s="64"/>
      <c r="Q84" s="66"/>
      <c r="R84" s="74"/>
      <c r="S84" s="66"/>
      <c r="T84" s="66"/>
      <c r="U84" s="66"/>
      <c r="V84" s="66"/>
      <c r="W84" s="66"/>
      <c r="X84" s="67"/>
      <c r="Y84" s="67"/>
      <c r="Z84" s="67"/>
      <c r="AA84" s="67"/>
      <c r="AB84" s="67"/>
      <c r="AC84" s="67"/>
      <c r="AD84" s="32"/>
      <c r="AE84" s="32"/>
      <c r="AF84" s="32"/>
      <c r="AG84" s="32"/>
      <c r="AH84" s="32"/>
      <c r="AI84" s="32"/>
      <c r="AJ84" s="32"/>
      <c r="AK84" s="32"/>
      <c r="AL84" s="32"/>
    </row>
    <row r="85" customFormat="false" ht="16.85" hidden="false" customHeight="false" outlineLevel="0" collapsed="false">
      <c r="A85" s="69"/>
      <c r="B85" s="70" t="s">
        <v>23</v>
      </c>
      <c r="C85" s="62" t="s">
        <v>28</v>
      </c>
      <c r="D85" s="70" t="s">
        <v>131</v>
      </c>
      <c r="E85" s="43" t="n">
        <v>0.8125</v>
      </c>
      <c r="F85" s="54" t="n">
        <v>10</v>
      </c>
      <c r="G85" s="45" t="n">
        <v>2.38</v>
      </c>
      <c r="H85" s="46" t="s">
        <v>7</v>
      </c>
      <c r="I85" s="47" t="n">
        <f aca="false">IF(H85="W",F85*G85-F85,(IF(H85="L",-F85)))</f>
        <v>-10</v>
      </c>
      <c r="J85" s="62"/>
      <c r="K85" s="23"/>
      <c r="L85" s="48"/>
      <c r="M85" s="48"/>
      <c r="N85" s="49"/>
      <c r="O85" s="62"/>
      <c r="P85" s="64"/>
      <c r="Q85" s="66"/>
      <c r="R85" s="74"/>
      <c r="S85" s="66"/>
      <c r="T85" s="66"/>
      <c r="U85" s="66"/>
      <c r="V85" s="66"/>
      <c r="W85" s="66"/>
      <c r="X85" s="67"/>
      <c r="Y85" s="67"/>
      <c r="Z85" s="67"/>
      <c r="AA85" s="67"/>
      <c r="AB85" s="67"/>
      <c r="AC85" s="67"/>
      <c r="AD85" s="32"/>
      <c r="AE85" s="32"/>
      <c r="AF85" s="32"/>
      <c r="AG85" s="32"/>
      <c r="AH85" s="32"/>
      <c r="AI85" s="32"/>
      <c r="AJ85" s="32"/>
      <c r="AK85" s="32"/>
      <c r="AL85" s="32"/>
    </row>
    <row r="86" customFormat="false" ht="16.85" hidden="false" customHeight="false" outlineLevel="0" collapsed="false">
      <c r="A86" s="69"/>
      <c r="B86" s="70" t="s">
        <v>23</v>
      </c>
      <c r="C86" s="62" t="s">
        <v>24</v>
      </c>
      <c r="D86" s="70" t="s">
        <v>132</v>
      </c>
      <c r="E86" s="43" t="n">
        <v>0.8125</v>
      </c>
      <c r="F86" s="54" t="n">
        <v>10</v>
      </c>
      <c r="G86" s="45" t="n">
        <v>1.806</v>
      </c>
      <c r="H86" s="46" t="s">
        <v>5</v>
      </c>
      <c r="I86" s="47" t="n">
        <f aca="false">IF(H86="W",F86*G86-F86,(IF(H86="L",-F86)))</f>
        <v>8.06</v>
      </c>
      <c r="J86" s="62"/>
      <c r="K86" s="23"/>
      <c r="L86" s="48"/>
      <c r="M86" s="48"/>
      <c r="N86" s="49"/>
      <c r="O86" s="62"/>
      <c r="P86" s="64"/>
      <c r="Q86" s="66"/>
      <c r="R86" s="74"/>
      <c r="S86" s="66"/>
      <c r="T86" s="66"/>
      <c r="U86" s="66"/>
      <c r="V86" s="66"/>
      <c r="W86" s="66"/>
      <c r="X86" s="67"/>
      <c r="Y86" s="67"/>
      <c r="Z86" s="67"/>
      <c r="AA86" s="67"/>
      <c r="AB86" s="67"/>
      <c r="AC86" s="67"/>
      <c r="AD86" s="32"/>
      <c r="AE86" s="32"/>
      <c r="AF86" s="32"/>
      <c r="AG86" s="32"/>
      <c r="AH86" s="32"/>
      <c r="AI86" s="32"/>
      <c r="AJ86" s="32"/>
      <c r="AK86" s="32"/>
      <c r="AL86" s="32"/>
    </row>
    <row r="87" customFormat="false" ht="16.85" hidden="false" customHeight="false" outlineLevel="0" collapsed="false">
      <c r="A87" s="69"/>
      <c r="B87" s="70" t="s">
        <v>23</v>
      </c>
      <c r="C87" s="62" t="s">
        <v>28</v>
      </c>
      <c r="D87" s="70" t="s">
        <v>133</v>
      </c>
      <c r="E87" s="43" t="n">
        <v>0.8125</v>
      </c>
      <c r="F87" s="54" t="n">
        <v>10</v>
      </c>
      <c r="G87" s="45" t="n">
        <v>1.95</v>
      </c>
      <c r="H87" s="46" t="s">
        <v>7</v>
      </c>
      <c r="I87" s="47" t="n">
        <f aca="false">IF(H87="W",F87*G87-F87,(IF(H87="L",-F87)))</f>
        <v>-10</v>
      </c>
      <c r="J87" s="62"/>
      <c r="K87" s="23"/>
      <c r="L87" s="48"/>
      <c r="M87" s="48"/>
      <c r="N87" s="49"/>
      <c r="O87" s="62"/>
      <c r="P87" s="64"/>
      <c r="Q87" s="66"/>
      <c r="R87" s="74"/>
      <c r="S87" s="66"/>
      <c r="T87" s="66"/>
      <c r="U87" s="66"/>
      <c r="V87" s="66"/>
      <c r="W87" s="66"/>
      <c r="X87" s="67"/>
      <c r="Y87" s="67"/>
      <c r="Z87" s="67"/>
      <c r="AA87" s="67"/>
      <c r="AB87" s="67"/>
      <c r="AC87" s="67"/>
      <c r="AD87" s="32"/>
      <c r="AE87" s="32"/>
      <c r="AF87" s="32"/>
      <c r="AG87" s="32"/>
      <c r="AH87" s="32"/>
      <c r="AI87" s="32"/>
      <c r="AJ87" s="32"/>
      <c r="AK87" s="32"/>
      <c r="AL87" s="32"/>
    </row>
    <row r="88" customFormat="false" ht="16.85" hidden="false" customHeight="false" outlineLevel="0" collapsed="false">
      <c r="A88" s="69"/>
      <c r="B88" s="70" t="s">
        <v>23</v>
      </c>
      <c r="C88" s="62" t="s">
        <v>28</v>
      </c>
      <c r="D88" s="70" t="s">
        <v>134</v>
      </c>
      <c r="E88" s="43" t="n">
        <v>0.8125</v>
      </c>
      <c r="F88" s="54" t="n">
        <v>12.5</v>
      </c>
      <c r="G88" s="45" t="n">
        <v>2.63</v>
      </c>
      <c r="H88" s="46" t="s">
        <v>7</v>
      </c>
      <c r="I88" s="47" t="n">
        <f aca="false">IF(H88="W",F88*G88-F88,(IF(H88="L",-F88)))</f>
        <v>-12.5</v>
      </c>
      <c r="J88" s="62"/>
      <c r="K88" s="23"/>
      <c r="L88" s="48"/>
      <c r="M88" s="48"/>
      <c r="N88" s="49"/>
      <c r="O88" s="62"/>
      <c r="P88" s="64"/>
      <c r="Q88" s="66"/>
      <c r="R88" s="74"/>
      <c r="S88" s="66"/>
      <c r="T88" s="66"/>
      <c r="U88" s="66"/>
      <c r="V88" s="66"/>
      <c r="W88" s="66"/>
      <c r="X88" s="67"/>
      <c r="Y88" s="67"/>
      <c r="Z88" s="67"/>
      <c r="AA88" s="67"/>
      <c r="AB88" s="67"/>
      <c r="AC88" s="67"/>
      <c r="AD88" s="32"/>
      <c r="AE88" s="32"/>
      <c r="AF88" s="32"/>
      <c r="AG88" s="32"/>
      <c r="AH88" s="32"/>
      <c r="AI88" s="32"/>
      <c r="AJ88" s="32"/>
      <c r="AK88" s="32"/>
      <c r="AL88" s="32"/>
    </row>
    <row r="89" customFormat="false" ht="16.85" hidden="false" customHeight="false" outlineLevel="0" collapsed="false">
      <c r="A89" s="69"/>
      <c r="B89" s="70" t="s">
        <v>46</v>
      </c>
      <c r="C89" s="62" t="s">
        <v>87</v>
      </c>
      <c r="D89" s="70" t="s">
        <v>135</v>
      </c>
      <c r="E89" s="43" t="n">
        <v>0.0833333333333333</v>
      </c>
      <c r="F89" s="54" t="n">
        <v>10</v>
      </c>
      <c r="G89" s="45" t="n">
        <v>1.85</v>
      </c>
      <c r="H89" s="46" t="s">
        <v>7</v>
      </c>
      <c r="I89" s="47" t="n">
        <f aca="false">IF(H89="W",F89*G89-F89,(IF(H89="L",-F89)))</f>
        <v>-10</v>
      </c>
      <c r="J89" s="62"/>
      <c r="K89" s="23"/>
      <c r="L89" s="48"/>
      <c r="M89" s="48"/>
      <c r="N89" s="49"/>
      <c r="O89" s="62"/>
      <c r="P89" s="64"/>
      <c r="Q89" s="66"/>
      <c r="R89" s="74"/>
      <c r="S89" s="66"/>
      <c r="T89" s="66"/>
      <c r="U89" s="66"/>
      <c r="V89" s="66"/>
      <c r="W89" s="66"/>
      <c r="X89" s="67"/>
      <c r="Y89" s="67"/>
      <c r="Z89" s="67"/>
      <c r="AA89" s="67"/>
      <c r="AB89" s="67"/>
      <c r="AC89" s="67"/>
      <c r="AD89" s="32"/>
      <c r="AE89" s="32"/>
      <c r="AF89" s="32"/>
      <c r="AG89" s="32"/>
      <c r="AH89" s="32"/>
      <c r="AI89" s="32"/>
      <c r="AJ89" s="32"/>
      <c r="AK89" s="32"/>
      <c r="AL89" s="32"/>
    </row>
    <row r="90" customFormat="false" ht="16.85" hidden="false" customHeight="false" outlineLevel="0" collapsed="false">
      <c r="A90" s="69" t="n">
        <v>43518</v>
      </c>
      <c r="B90" s="70" t="s">
        <v>23</v>
      </c>
      <c r="C90" s="62" t="s">
        <v>95</v>
      </c>
      <c r="D90" s="70" t="s">
        <v>136</v>
      </c>
      <c r="E90" s="43" t="n">
        <v>0.583333333333333</v>
      </c>
      <c r="F90" s="54" t="n">
        <v>10</v>
      </c>
      <c r="G90" s="45" t="n">
        <v>4.33</v>
      </c>
      <c r="H90" s="46" t="s">
        <v>5</v>
      </c>
      <c r="I90" s="47" t="n">
        <f aca="false">IF(H90="W",F90*G90-F90,(IF(H90="L",-F90)))</f>
        <v>33.3</v>
      </c>
      <c r="J90" s="62"/>
      <c r="K90" s="23"/>
      <c r="L90" s="48"/>
      <c r="M90" s="48"/>
      <c r="N90" s="49"/>
      <c r="O90" s="62"/>
      <c r="P90" s="64"/>
      <c r="Q90" s="66"/>
      <c r="R90" s="74"/>
      <c r="S90" s="66"/>
      <c r="T90" s="66"/>
      <c r="U90" s="66"/>
      <c r="V90" s="66"/>
      <c r="W90" s="66"/>
      <c r="X90" s="67"/>
      <c r="Y90" s="67"/>
      <c r="Z90" s="67"/>
      <c r="AA90" s="67"/>
      <c r="AB90" s="67"/>
      <c r="AC90" s="67"/>
      <c r="AD90" s="32"/>
      <c r="AE90" s="32"/>
      <c r="AF90" s="32"/>
      <c r="AG90" s="32"/>
      <c r="AH90" s="32"/>
      <c r="AI90" s="32"/>
      <c r="AJ90" s="32"/>
      <c r="AK90" s="32"/>
      <c r="AL90" s="32"/>
    </row>
    <row r="91" customFormat="false" ht="16.85" hidden="false" customHeight="false" outlineLevel="0" collapsed="false">
      <c r="A91" s="69"/>
      <c r="B91" s="70" t="s">
        <v>137</v>
      </c>
      <c r="C91" s="62" t="s">
        <v>138</v>
      </c>
      <c r="D91" s="70" t="s">
        <v>139</v>
      </c>
      <c r="E91" s="43" t="n">
        <v>0.583333333333333</v>
      </c>
      <c r="F91" s="54" t="n">
        <v>22.43</v>
      </c>
      <c r="G91" s="45" t="n">
        <v>1.7975</v>
      </c>
      <c r="H91" s="46" t="s">
        <v>7</v>
      </c>
      <c r="I91" s="47" t="n">
        <f aca="false">IF(H91="W",F91*G91-F91,(IF(H91="L",-F91)))</f>
        <v>-22.43</v>
      </c>
      <c r="J91" s="62"/>
      <c r="K91" s="23"/>
      <c r="L91" s="48"/>
      <c r="M91" s="48"/>
      <c r="N91" s="49"/>
      <c r="O91" s="62"/>
      <c r="P91" s="64"/>
      <c r="Q91" s="66"/>
      <c r="R91" s="74"/>
      <c r="S91" s="66"/>
      <c r="T91" s="66"/>
      <c r="U91" s="66"/>
      <c r="V91" s="66"/>
      <c r="W91" s="66"/>
      <c r="X91" s="67"/>
      <c r="Y91" s="67"/>
      <c r="Z91" s="67"/>
      <c r="AA91" s="67"/>
      <c r="AB91" s="67"/>
      <c r="AC91" s="67"/>
      <c r="AD91" s="32"/>
      <c r="AE91" s="32"/>
      <c r="AF91" s="32"/>
      <c r="AG91" s="32"/>
      <c r="AH91" s="32"/>
      <c r="AI91" s="32"/>
      <c r="AJ91" s="32"/>
      <c r="AK91" s="32"/>
      <c r="AL91" s="32"/>
    </row>
    <row r="92" customFormat="false" ht="16.85" hidden="false" customHeight="false" outlineLevel="0" collapsed="false">
      <c r="A92" s="69"/>
      <c r="B92" s="70" t="s">
        <v>23</v>
      </c>
      <c r="C92" s="62" t="s">
        <v>95</v>
      </c>
      <c r="D92" s="70" t="s">
        <v>140</v>
      </c>
      <c r="E92" s="43" t="s">
        <v>141</v>
      </c>
      <c r="F92" s="54" t="n">
        <v>20</v>
      </c>
      <c r="G92" s="45" t="n">
        <v>2.85</v>
      </c>
      <c r="H92" s="46" t="s">
        <v>7</v>
      </c>
      <c r="I92" s="47" t="n">
        <f aca="false">IF(H92="W",F92*G92-F92,(IF(H92="L",-F92)))</f>
        <v>-20</v>
      </c>
      <c r="J92" s="62"/>
      <c r="K92" s="23"/>
      <c r="L92" s="48"/>
      <c r="M92" s="48"/>
      <c r="N92" s="49"/>
      <c r="O92" s="62"/>
      <c r="P92" s="64"/>
      <c r="Q92" s="66"/>
      <c r="R92" s="74"/>
      <c r="S92" s="66"/>
      <c r="T92" s="66"/>
      <c r="U92" s="66"/>
      <c r="V92" s="66"/>
      <c r="W92" s="66"/>
      <c r="X92" s="67"/>
      <c r="Y92" s="67"/>
      <c r="Z92" s="67"/>
      <c r="AA92" s="67"/>
      <c r="AB92" s="67"/>
      <c r="AC92" s="67"/>
      <c r="AD92" s="32"/>
      <c r="AE92" s="32"/>
      <c r="AF92" s="32"/>
      <c r="AG92" s="32"/>
      <c r="AH92" s="32"/>
      <c r="AI92" s="32"/>
      <c r="AJ92" s="32"/>
      <c r="AK92" s="32"/>
      <c r="AL92" s="32"/>
    </row>
    <row r="93" customFormat="false" ht="16.85" hidden="false" customHeight="false" outlineLevel="0" collapsed="false">
      <c r="A93" s="69"/>
      <c r="B93" s="70" t="s">
        <v>23</v>
      </c>
      <c r="C93" s="62" t="s">
        <v>95</v>
      </c>
      <c r="D93" s="70" t="s">
        <v>142</v>
      </c>
      <c r="E93" s="43" t="n">
        <v>0.583333333333333</v>
      </c>
      <c r="F93" s="54" t="n">
        <v>20</v>
      </c>
      <c r="G93" s="45" t="n">
        <v>2.465</v>
      </c>
      <c r="H93" s="46" t="s">
        <v>5</v>
      </c>
      <c r="I93" s="47" t="n">
        <f aca="false">IF(H93="W",F93*G93-F93,(IF(H93="L",-F93)))</f>
        <v>29.3</v>
      </c>
      <c r="J93" s="62"/>
      <c r="K93" s="23"/>
      <c r="L93" s="48"/>
      <c r="M93" s="48"/>
      <c r="N93" s="49"/>
      <c r="O93" s="62"/>
      <c r="P93" s="64"/>
      <c r="Q93" s="66"/>
      <c r="R93" s="74"/>
      <c r="S93" s="66"/>
      <c r="T93" s="66"/>
      <c r="U93" s="66"/>
      <c r="V93" s="66"/>
      <c r="W93" s="66"/>
      <c r="X93" s="67"/>
      <c r="Y93" s="67"/>
      <c r="Z93" s="67"/>
      <c r="AA93" s="67"/>
      <c r="AB93" s="67"/>
      <c r="AC93" s="67"/>
      <c r="AD93" s="32"/>
      <c r="AE93" s="32"/>
      <c r="AF93" s="32"/>
      <c r="AG93" s="32"/>
      <c r="AH93" s="32"/>
      <c r="AI93" s="32"/>
      <c r="AJ93" s="32"/>
      <c r="AK93" s="32"/>
      <c r="AL93" s="32"/>
    </row>
    <row r="94" customFormat="false" ht="16.85" hidden="false" customHeight="false" outlineLevel="0" collapsed="false">
      <c r="A94" s="69"/>
      <c r="B94" s="70" t="s">
        <v>137</v>
      </c>
      <c r="C94" s="62" t="s">
        <v>24</v>
      </c>
      <c r="D94" s="70" t="s">
        <v>29</v>
      </c>
      <c r="E94" s="43" t="n">
        <v>0.854166666666667</v>
      </c>
      <c r="F94" s="54" t="n">
        <v>10</v>
      </c>
      <c r="G94" s="45" t="n">
        <v>2</v>
      </c>
      <c r="H94" s="46" t="s">
        <v>7</v>
      </c>
      <c r="I94" s="47" t="n">
        <f aca="false">IF(H94="W",F94*G94-F94,(IF(H94="L",-F94)))</f>
        <v>-10</v>
      </c>
      <c r="J94" s="62"/>
      <c r="K94" s="23"/>
      <c r="L94" s="48"/>
      <c r="M94" s="48"/>
      <c r="N94" s="49"/>
      <c r="O94" s="62"/>
      <c r="P94" s="64"/>
      <c r="Q94" s="66"/>
      <c r="R94" s="74"/>
      <c r="S94" s="66"/>
      <c r="T94" s="66"/>
      <c r="U94" s="66"/>
      <c r="V94" s="66"/>
      <c r="W94" s="66"/>
      <c r="X94" s="67"/>
      <c r="Y94" s="67"/>
      <c r="Z94" s="67"/>
      <c r="AA94" s="67"/>
      <c r="AB94" s="67"/>
      <c r="AC94" s="67"/>
      <c r="AD94" s="32"/>
      <c r="AE94" s="32"/>
      <c r="AF94" s="32"/>
      <c r="AG94" s="32"/>
      <c r="AH94" s="32"/>
      <c r="AI94" s="32"/>
      <c r="AJ94" s="32"/>
      <c r="AK94" s="32"/>
      <c r="AL94" s="32"/>
    </row>
    <row r="95" customFormat="false" ht="16.85" hidden="false" customHeight="false" outlineLevel="0" collapsed="false">
      <c r="A95" s="69"/>
      <c r="B95" s="70" t="s">
        <v>23</v>
      </c>
      <c r="C95" s="62" t="s">
        <v>24</v>
      </c>
      <c r="D95" s="70" t="s">
        <v>143</v>
      </c>
      <c r="E95" s="43" t="n">
        <v>0.854166666666667</v>
      </c>
      <c r="F95" s="54" t="n">
        <v>5</v>
      </c>
      <c r="G95" s="45" t="n">
        <v>2.06</v>
      </c>
      <c r="H95" s="46" t="s">
        <v>7</v>
      </c>
      <c r="I95" s="47" t="n">
        <f aca="false">IF(H95="W",F95*G95-F95,(IF(H95="L",-F95)))</f>
        <v>-5</v>
      </c>
      <c r="J95" s="62"/>
      <c r="K95" s="23"/>
      <c r="L95" s="48"/>
      <c r="M95" s="48"/>
      <c r="N95" s="49"/>
      <c r="O95" s="62"/>
      <c r="P95" s="64"/>
      <c r="Q95" s="66"/>
      <c r="R95" s="74"/>
      <c r="S95" s="66"/>
      <c r="T95" s="66"/>
      <c r="U95" s="66"/>
      <c r="V95" s="66"/>
      <c r="W95" s="66"/>
      <c r="X95" s="67"/>
      <c r="Y95" s="67"/>
      <c r="Z95" s="67"/>
      <c r="AA95" s="67"/>
      <c r="AB95" s="67"/>
      <c r="AC95" s="67"/>
      <c r="AD95" s="32"/>
      <c r="AE95" s="32"/>
      <c r="AF95" s="32"/>
      <c r="AG95" s="32"/>
      <c r="AH95" s="32"/>
      <c r="AI95" s="32"/>
      <c r="AJ95" s="32"/>
      <c r="AK95" s="32"/>
      <c r="AL95" s="32"/>
    </row>
    <row r="96" customFormat="false" ht="16.85" hidden="false" customHeight="false" outlineLevel="0" collapsed="false">
      <c r="A96" s="69"/>
      <c r="B96" s="70" t="s">
        <v>23</v>
      </c>
      <c r="C96" s="62" t="s">
        <v>24</v>
      </c>
      <c r="D96" s="70" t="s">
        <v>144</v>
      </c>
      <c r="E96" s="43" t="n">
        <v>0.854166666666667</v>
      </c>
      <c r="F96" s="54" t="n">
        <v>5</v>
      </c>
      <c r="G96" s="45" t="n">
        <v>2.05</v>
      </c>
      <c r="H96" s="46" t="s">
        <v>7</v>
      </c>
      <c r="I96" s="47" t="n">
        <f aca="false">IF(H96="W",F96*G96-F96,(IF(H96="L",-F96)))</f>
        <v>-5</v>
      </c>
      <c r="J96" s="62"/>
      <c r="K96" s="23"/>
      <c r="L96" s="48"/>
      <c r="M96" s="48"/>
      <c r="N96" s="49"/>
      <c r="O96" s="62"/>
      <c r="P96" s="64"/>
      <c r="Q96" s="66"/>
      <c r="R96" s="74"/>
      <c r="S96" s="66"/>
      <c r="T96" s="66"/>
      <c r="U96" s="66"/>
      <c r="V96" s="66"/>
      <c r="W96" s="66"/>
      <c r="X96" s="67"/>
      <c r="Y96" s="67"/>
      <c r="Z96" s="67"/>
      <c r="AA96" s="67"/>
      <c r="AB96" s="67"/>
      <c r="AC96" s="67"/>
      <c r="AD96" s="32"/>
      <c r="AE96" s="32"/>
      <c r="AF96" s="32"/>
      <c r="AG96" s="32"/>
      <c r="AH96" s="32"/>
      <c r="AI96" s="32"/>
      <c r="AJ96" s="32"/>
      <c r="AK96" s="32"/>
      <c r="AL96" s="32"/>
    </row>
    <row r="97" customFormat="false" ht="16.85" hidden="false" customHeight="false" outlineLevel="0" collapsed="false">
      <c r="A97" s="69"/>
      <c r="B97" s="70" t="s">
        <v>23</v>
      </c>
      <c r="C97" s="62" t="s">
        <v>24</v>
      </c>
      <c r="D97" s="70" t="s">
        <v>145</v>
      </c>
      <c r="E97" s="43" t="n">
        <v>0.854166666666667</v>
      </c>
      <c r="F97" s="54" t="n">
        <v>5</v>
      </c>
      <c r="G97" s="45" t="n">
        <v>1.892</v>
      </c>
      <c r="H97" s="46" t="s">
        <v>6</v>
      </c>
      <c r="I97" s="47"/>
      <c r="J97" s="62"/>
      <c r="K97" s="23"/>
      <c r="L97" s="48"/>
      <c r="M97" s="48"/>
      <c r="N97" s="49"/>
      <c r="O97" s="62"/>
      <c r="P97" s="64"/>
      <c r="Q97" s="66"/>
      <c r="R97" s="74"/>
      <c r="S97" s="66"/>
      <c r="T97" s="66"/>
      <c r="U97" s="66"/>
      <c r="V97" s="66"/>
      <c r="W97" s="66"/>
      <c r="X97" s="67"/>
      <c r="Y97" s="67"/>
      <c r="Z97" s="67"/>
      <c r="AA97" s="67"/>
      <c r="AB97" s="67"/>
      <c r="AC97" s="67"/>
      <c r="AD97" s="32"/>
      <c r="AE97" s="32"/>
      <c r="AF97" s="32"/>
      <c r="AG97" s="32"/>
      <c r="AH97" s="32"/>
      <c r="AI97" s="32"/>
      <c r="AJ97" s="32"/>
      <c r="AK97" s="32"/>
      <c r="AL97" s="32"/>
    </row>
    <row r="98" customFormat="false" ht="16.85" hidden="false" customHeight="false" outlineLevel="0" collapsed="false">
      <c r="A98" s="69"/>
      <c r="B98" s="70" t="s">
        <v>23</v>
      </c>
      <c r="C98" s="62" t="s">
        <v>24</v>
      </c>
      <c r="D98" s="70" t="s">
        <v>146</v>
      </c>
      <c r="E98" s="43" t="n">
        <v>0.854166666666667</v>
      </c>
      <c r="F98" s="54" t="n">
        <v>5</v>
      </c>
      <c r="G98" s="45" t="n">
        <v>1.943</v>
      </c>
      <c r="H98" s="46" t="s">
        <v>7</v>
      </c>
      <c r="I98" s="47" t="n">
        <f aca="false">IF(H98="W",F98*G98-F98,(IF(H98="L",-F98)))</f>
        <v>-5</v>
      </c>
      <c r="J98" s="62"/>
      <c r="K98" s="23"/>
      <c r="L98" s="48"/>
      <c r="M98" s="48"/>
      <c r="N98" s="49"/>
      <c r="O98" s="62"/>
      <c r="P98" s="64"/>
      <c r="Q98" s="66"/>
      <c r="R98" s="74"/>
      <c r="S98" s="66"/>
      <c r="T98" s="66"/>
      <c r="U98" s="66"/>
      <c r="V98" s="66"/>
      <c r="W98" s="66"/>
      <c r="X98" s="67"/>
      <c r="Y98" s="67"/>
      <c r="Z98" s="67"/>
      <c r="AA98" s="67"/>
      <c r="AB98" s="67"/>
      <c r="AC98" s="67"/>
      <c r="AD98" s="32"/>
      <c r="AE98" s="32"/>
      <c r="AF98" s="32"/>
      <c r="AG98" s="32"/>
      <c r="AH98" s="32"/>
      <c r="AI98" s="32"/>
      <c r="AJ98" s="32"/>
      <c r="AK98" s="32"/>
      <c r="AL98" s="32"/>
    </row>
    <row r="99" customFormat="false" ht="16.85" hidden="false" customHeight="false" outlineLevel="0" collapsed="false">
      <c r="A99" s="69"/>
      <c r="B99" s="70" t="s">
        <v>23</v>
      </c>
      <c r="C99" s="62" t="s">
        <v>24</v>
      </c>
      <c r="D99" s="70" t="s">
        <v>147</v>
      </c>
      <c r="E99" s="43" t="n">
        <v>0.854166666666667</v>
      </c>
      <c r="F99" s="54" t="n">
        <v>5</v>
      </c>
      <c r="G99" s="45" t="n">
        <v>1.934</v>
      </c>
      <c r="H99" s="46" t="s">
        <v>5</v>
      </c>
      <c r="I99" s="47" t="n">
        <f aca="false">IF(H99="W",F99*G99-F99,(IF(H99="L",-F99)))</f>
        <v>4.67</v>
      </c>
      <c r="J99" s="62"/>
      <c r="K99" s="23"/>
      <c r="L99" s="48"/>
      <c r="M99" s="48"/>
      <c r="N99" s="49"/>
      <c r="O99" s="62"/>
      <c r="P99" s="64"/>
      <c r="Q99" s="66"/>
      <c r="R99" s="74"/>
      <c r="S99" s="66"/>
      <c r="T99" s="66"/>
      <c r="U99" s="66"/>
      <c r="V99" s="66"/>
      <c r="W99" s="66"/>
      <c r="X99" s="67"/>
      <c r="Y99" s="67"/>
      <c r="Z99" s="67"/>
      <c r="AA99" s="67"/>
      <c r="AB99" s="67"/>
      <c r="AC99" s="67"/>
      <c r="AD99" s="32"/>
      <c r="AE99" s="32"/>
      <c r="AF99" s="32"/>
      <c r="AG99" s="32"/>
      <c r="AH99" s="32"/>
      <c r="AI99" s="32"/>
      <c r="AJ99" s="32"/>
      <c r="AK99" s="32"/>
      <c r="AL99" s="32"/>
    </row>
    <row r="100" customFormat="false" ht="16.85" hidden="false" customHeight="false" outlineLevel="0" collapsed="false">
      <c r="A100" s="69"/>
      <c r="B100" s="70" t="s">
        <v>23</v>
      </c>
      <c r="C100" s="62" t="s">
        <v>24</v>
      </c>
      <c r="D100" s="70" t="s">
        <v>148</v>
      </c>
      <c r="E100" s="43" t="n">
        <v>0.854166666666667</v>
      </c>
      <c r="F100" s="54" t="n">
        <v>5</v>
      </c>
      <c r="G100" s="45" t="n">
        <v>1.943</v>
      </c>
      <c r="H100" s="46" t="s">
        <v>6</v>
      </c>
      <c r="I100" s="47"/>
      <c r="J100" s="62"/>
      <c r="K100" s="23"/>
      <c r="L100" s="48"/>
      <c r="M100" s="48"/>
      <c r="N100" s="49"/>
      <c r="O100" s="62"/>
      <c r="P100" s="64"/>
      <c r="Q100" s="66"/>
      <c r="R100" s="74"/>
      <c r="S100" s="66"/>
      <c r="T100" s="66"/>
      <c r="U100" s="66"/>
      <c r="V100" s="66"/>
      <c r="W100" s="66"/>
      <c r="X100" s="67"/>
      <c r="Y100" s="67"/>
      <c r="Z100" s="67"/>
      <c r="AA100" s="67"/>
      <c r="AB100" s="67"/>
      <c r="AC100" s="67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customFormat="false" ht="16.85" hidden="false" customHeight="false" outlineLevel="0" collapsed="false">
      <c r="A101" s="69"/>
      <c r="B101" s="70" t="s">
        <v>23</v>
      </c>
      <c r="C101" s="62" t="s">
        <v>24</v>
      </c>
      <c r="D101" s="70" t="s">
        <v>149</v>
      </c>
      <c r="E101" s="43" t="n">
        <v>0.854166666666667</v>
      </c>
      <c r="F101" s="54" t="n">
        <v>9</v>
      </c>
      <c r="G101" s="45" t="n">
        <v>3.31</v>
      </c>
      <c r="H101" s="46" t="s">
        <v>5</v>
      </c>
      <c r="I101" s="47" t="n">
        <f aca="false">IF(H101="W",F101*G101-F101,(IF(H101="L",-F101)))</f>
        <v>20.79</v>
      </c>
      <c r="J101" s="62"/>
      <c r="K101" s="23"/>
      <c r="L101" s="48"/>
      <c r="M101" s="48"/>
      <c r="N101" s="49"/>
      <c r="O101" s="62"/>
      <c r="P101" s="64"/>
      <c r="Q101" s="66"/>
      <c r="R101" s="74"/>
      <c r="S101" s="66"/>
      <c r="T101" s="66"/>
      <c r="U101" s="66"/>
      <c r="V101" s="66"/>
      <c r="W101" s="66"/>
      <c r="X101" s="67"/>
      <c r="Y101" s="67"/>
      <c r="Z101" s="67"/>
      <c r="AA101" s="67"/>
      <c r="AB101" s="67"/>
      <c r="AC101" s="67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customFormat="false" ht="16.85" hidden="false" customHeight="false" outlineLevel="0" collapsed="false">
      <c r="A102" s="69"/>
      <c r="B102" s="70" t="s">
        <v>23</v>
      </c>
      <c r="C102" s="62" t="s">
        <v>28</v>
      </c>
      <c r="D102" s="70" t="s">
        <v>150</v>
      </c>
      <c r="E102" s="43" t="n">
        <v>0.854166666666667</v>
      </c>
      <c r="F102" s="54" t="n">
        <v>37</v>
      </c>
      <c r="G102" s="45" t="n">
        <v>1.5</v>
      </c>
      <c r="H102" s="46" t="s">
        <v>5</v>
      </c>
      <c r="I102" s="47" t="n">
        <f aca="false">IF(H102="W",F102*G102-F102,(IF(H102="L",-F102)))</f>
        <v>18.5</v>
      </c>
      <c r="J102" s="62"/>
      <c r="K102" s="23"/>
      <c r="L102" s="48"/>
      <c r="M102" s="48"/>
      <c r="N102" s="49"/>
      <c r="O102" s="62"/>
      <c r="P102" s="64"/>
      <c r="Q102" s="66"/>
      <c r="R102" s="74"/>
      <c r="S102" s="66"/>
      <c r="T102" s="66"/>
      <c r="U102" s="66"/>
      <c r="V102" s="66"/>
      <c r="W102" s="66"/>
      <c r="X102" s="67"/>
      <c r="Y102" s="67"/>
      <c r="Z102" s="67"/>
      <c r="AA102" s="67"/>
      <c r="AB102" s="67"/>
      <c r="AC102" s="67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customFormat="false" ht="16.85" hidden="false" customHeight="false" outlineLevel="0" collapsed="false">
      <c r="A103" s="69"/>
      <c r="B103" s="70" t="s">
        <v>23</v>
      </c>
      <c r="C103" s="62" t="s">
        <v>151</v>
      </c>
      <c r="D103" s="70" t="s">
        <v>150</v>
      </c>
      <c r="E103" s="43" t="n">
        <v>0.854166666666667</v>
      </c>
      <c r="F103" s="54" t="n">
        <v>3.03</v>
      </c>
      <c r="G103" s="45" t="n">
        <v>1.66</v>
      </c>
      <c r="H103" s="46" t="s">
        <v>5</v>
      </c>
      <c r="I103" s="47" t="n">
        <f aca="false">IF(H103="W",F103*G103-F103,(IF(H103="L",-F103)))</f>
        <v>1.9998</v>
      </c>
      <c r="J103" s="62"/>
      <c r="K103" s="23"/>
      <c r="L103" s="48"/>
      <c r="M103" s="48"/>
      <c r="N103" s="49"/>
      <c r="O103" s="62"/>
      <c r="P103" s="64"/>
      <c r="Q103" s="66"/>
      <c r="R103" s="74"/>
      <c r="S103" s="66"/>
      <c r="T103" s="66"/>
      <c r="U103" s="66"/>
      <c r="V103" s="66"/>
      <c r="W103" s="66"/>
      <c r="X103" s="67"/>
      <c r="Y103" s="67"/>
      <c r="Z103" s="67"/>
      <c r="AA103" s="67"/>
      <c r="AB103" s="67"/>
      <c r="AC103" s="67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customFormat="false" ht="16.85" hidden="false" customHeight="false" outlineLevel="0" collapsed="false">
      <c r="A104" s="69" t="n">
        <v>43519</v>
      </c>
      <c r="B104" s="70" t="s">
        <v>23</v>
      </c>
      <c r="C104" s="62" t="s">
        <v>151</v>
      </c>
      <c r="D104" s="70" t="s">
        <v>125</v>
      </c>
      <c r="E104" s="43" t="n">
        <v>0.583333333333333</v>
      </c>
      <c r="F104" s="54" t="n">
        <v>5</v>
      </c>
      <c r="G104" s="45" t="n">
        <v>2.35</v>
      </c>
      <c r="H104" s="46" t="s">
        <v>6</v>
      </c>
      <c r="I104" s="47"/>
      <c r="J104" s="62"/>
      <c r="K104" s="23" t="s">
        <v>152</v>
      </c>
      <c r="L104" s="48"/>
      <c r="M104" s="48"/>
      <c r="N104" s="49"/>
      <c r="O104" s="62"/>
      <c r="P104" s="64"/>
      <c r="Q104" s="66"/>
      <c r="R104" s="74"/>
      <c r="S104" s="66"/>
      <c r="T104" s="66"/>
      <c r="U104" s="66"/>
      <c r="V104" s="66"/>
      <c r="W104" s="66"/>
      <c r="X104" s="67"/>
      <c r="Y104" s="67"/>
      <c r="Z104" s="67"/>
      <c r="AA104" s="67"/>
      <c r="AB104" s="67"/>
      <c r="AC104" s="67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customFormat="false" ht="16.85" hidden="false" customHeight="false" outlineLevel="0" collapsed="false">
      <c r="A105" s="69"/>
      <c r="B105" s="70" t="s">
        <v>23</v>
      </c>
      <c r="C105" s="62" t="s">
        <v>95</v>
      </c>
      <c r="D105" s="70" t="s">
        <v>153</v>
      </c>
      <c r="E105" s="43" t="s">
        <v>154</v>
      </c>
      <c r="F105" s="54" t="n">
        <v>20</v>
      </c>
      <c r="G105" s="45" t="n">
        <v>1.8485</v>
      </c>
      <c r="H105" s="46" t="s">
        <v>7</v>
      </c>
      <c r="I105" s="47" t="n">
        <f aca="false">IF(H105="W",F105*G105-F105,(IF(H105="L",-F105)))</f>
        <v>-20</v>
      </c>
      <c r="J105" s="62"/>
      <c r="K105" s="23"/>
      <c r="L105" s="48"/>
      <c r="M105" s="48"/>
      <c r="N105" s="49"/>
      <c r="O105" s="62"/>
      <c r="P105" s="64"/>
      <c r="Q105" s="66"/>
      <c r="R105" s="74"/>
      <c r="S105" s="66"/>
      <c r="T105" s="66"/>
      <c r="U105" s="66"/>
      <c r="V105" s="66"/>
      <c r="W105" s="66"/>
      <c r="X105" s="67"/>
      <c r="Y105" s="67"/>
      <c r="Z105" s="67"/>
      <c r="AA105" s="67"/>
      <c r="AB105" s="67"/>
      <c r="AC105" s="67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customFormat="false" ht="16.85" hidden="false" customHeight="false" outlineLevel="0" collapsed="false">
      <c r="A106" s="69"/>
      <c r="B106" s="70" t="s">
        <v>23</v>
      </c>
      <c r="C106" s="62" t="s">
        <v>24</v>
      </c>
      <c r="D106" s="70" t="s">
        <v>155</v>
      </c>
      <c r="E106" s="43" t="n">
        <v>0.583333333333333</v>
      </c>
      <c r="F106" s="54" t="n">
        <v>5</v>
      </c>
      <c r="G106" s="45" t="n">
        <v>1.97</v>
      </c>
      <c r="H106" s="46" t="s">
        <v>5</v>
      </c>
      <c r="I106" s="47" t="n">
        <f aca="false">IF(H106="W",F106*G106-F106,(IF(H106="L",-F106)))</f>
        <v>4.85</v>
      </c>
      <c r="J106" s="62"/>
      <c r="K106" s="23"/>
      <c r="L106" s="48"/>
      <c r="M106" s="48"/>
      <c r="N106" s="49"/>
      <c r="O106" s="62"/>
      <c r="P106" s="64"/>
      <c r="Q106" s="66"/>
      <c r="R106" s="74"/>
      <c r="S106" s="66"/>
      <c r="T106" s="66"/>
      <c r="U106" s="66"/>
      <c r="V106" s="66"/>
      <c r="W106" s="66"/>
      <c r="X106" s="67"/>
      <c r="Y106" s="67"/>
      <c r="Z106" s="67"/>
      <c r="AA106" s="67"/>
      <c r="AB106" s="67"/>
      <c r="AC106" s="67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 customFormat="false" ht="16.85" hidden="false" customHeight="false" outlineLevel="0" collapsed="false">
      <c r="A107" s="69"/>
      <c r="B107" s="70" t="s">
        <v>23</v>
      </c>
      <c r="C107" s="62" t="s">
        <v>24</v>
      </c>
      <c r="D107" s="70" t="s">
        <v>156</v>
      </c>
      <c r="E107" s="43" t="n">
        <v>0.583333333333333</v>
      </c>
      <c r="F107" s="54" t="n">
        <v>5</v>
      </c>
      <c r="G107" s="45" t="n">
        <v>1.99</v>
      </c>
      <c r="H107" s="46" t="s">
        <v>7</v>
      </c>
      <c r="I107" s="47" t="n">
        <f aca="false">IF(H107="W",F107*G107-F107,(IF(H107="L",-F107)))</f>
        <v>-5</v>
      </c>
      <c r="J107" s="62"/>
      <c r="K107" s="23"/>
      <c r="L107" s="48"/>
      <c r="M107" s="48"/>
      <c r="N107" s="49"/>
      <c r="O107" s="62"/>
      <c r="P107" s="64"/>
      <c r="Q107" s="66"/>
      <c r="R107" s="74"/>
      <c r="S107" s="66"/>
      <c r="T107" s="66"/>
      <c r="U107" s="66"/>
      <c r="V107" s="66"/>
      <c r="W107" s="66"/>
      <c r="X107" s="67"/>
      <c r="Y107" s="67"/>
      <c r="Z107" s="67"/>
      <c r="AA107" s="67"/>
      <c r="AB107" s="67"/>
      <c r="AC107" s="67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 customFormat="false" ht="16.85" hidden="false" customHeight="false" outlineLevel="0" collapsed="false">
      <c r="A108" s="69"/>
      <c r="B108" s="70" t="s">
        <v>23</v>
      </c>
      <c r="C108" s="62" t="s">
        <v>24</v>
      </c>
      <c r="D108" s="70" t="s">
        <v>156</v>
      </c>
      <c r="E108" s="43" t="n">
        <v>0.583333333333333</v>
      </c>
      <c r="F108" s="54" t="n">
        <v>5</v>
      </c>
      <c r="G108" s="45" t="n">
        <v>1.909</v>
      </c>
      <c r="H108" s="46" t="s">
        <v>6</v>
      </c>
      <c r="I108" s="47"/>
      <c r="J108" s="62"/>
      <c r="K108" s="23"/>
      <c r="L108" s="48"/>
      <c r="M108" s="48"/>
      <c r="N108" s="49"/>
      <c r="O108" s="62"/>
      <c r="P108" s="64"/>
      <c r="Q108" s="66"/>
      <c r="R108" s="74"/>
      <c r="S108" s="66"/>
      <c r="T108" s="66"/>
      <c r="U108" s="66"/>
      <c r="V108" s="66"/>
      <c r="W108" s="66"/>
      <c r="X108" s="67"/>
      <c r="Y108" s="67"/>
      <c r="Z108" s="67"/>
      <c r="AA108" s="67"/>
      <c r="AB108" s="67"/>
      <c r="AC108" s="67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customFormat="false" ht="16.85" hidden="false" customHeight="false" outlineLevel="0" collapsed="false">
      <c r="A109" s="69"/>
      <c r="B109" s="70" t="s">
        <v>137</v>
      </c>
      <c r="C109" s="62" t="s">
        <v>24</v>
      </c>
      <c r="D109" s="70" t="s">
        <v>157</v>
      </c>
      <c r="E109" s="43" t="n">
        <v>0.583333333333333</v>
      </c>
      <c r="F109" s="54" t="n">
        <v>5</v>
      </c>
      <c r="G109" s="45" t="n">
        <v>3.1</v>
      </c>
      <c r="H109" s="46" t="s">
        <v>7</v>
      </c>
      <c r="I109" s="47" t="n">
        <f aca="false">IF(H109="W",F109*G109-F109,(IF(H109="L",-F109)))</f>
        <v>-5</v>
      </c>
      <c r="J109" s="62"/>
      <c r="K109" s="23"/>
      <c r="L109" s="48"/>
      <c r="M109" s="48"/>
      <c r="N109" s="49"/>
      <c r="O109" s="62"/>
      <c r="P109" s="64"/>
      <c r="Q109" s="66"/>
      <c r="R109" s="74"/>
      <c r="S109" s="66"/>
      <c r="T109" s="66"/>
      <c r="U109" s="66"/>
      <c r="V109" s="66"/>
      <c r="W109" s="66"/>
      <c r="X109" s="67"/>
      <c r="Y109" s="67"/>
      <c r="Z109" s="67"/>
      <c r="AA109" s="67"/>
      <c r="AB109" s="67"/>
      <c r="AC109" s="67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customFormat="false" ht="16.85" hidden="false" customHeight="false" outlineLevel="0" collapsed="false">
      <c r="A110" s="69"/>
      <c r="B110" s="70" t="s">
        <v>23</v>
      </c>
      <c r="C110" s="62" t="s">
        <v>28</v>
      </c>
      <c r="D110" s="70" t="s">
        <v>158</v>
      </c>
      <c r="E110" s="43" t="n">
        <v>0.583333333333333</v>
      </c>
      <c r="F110" s="54" t="n">
        <v>10</v>
      </c>
      <c r="G110" s="45" t="n">
        <v>1.95</v>
      </c>
      <c r="H110" s="46" t="s">
        <v>7</v>
      </c>
      <c r="I110" s="47" t="n">
        <f aca="false">IF(H110="W",F110*G110-F110,(IF(H110="L",-F110)))</f>
        <v>-10</v>
      </c>
      <c r="J110" s="62"/>
      <c r="K110" s="23"/>
      <c r="L110" s="48"/>
      <c r="M110" s="48"/>
      <c r="N110" s="49"/>
      <c r="O110" s="62"/>
      <c r="P110" s="64"/>
      <c r="Q110" s="66"/>
      <c r="R110" s="74"/>
      <c r="S110" s="66"/>
      <c r="T110" s="66"/>
      <c r="U110" s="66"/>
      <c r="V110" s="66"/>
      <c r="W110" s="66"/>
      <c r="X110" s="67"/>
      <c r="Y110" s="67"/>
      <c r="Z110" s="67"/>
      <c r="AA110" s="67"/>
      <c r="AB110" s="67"/>
      <c r="AC110" s="67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 customFormat="false" ht="16.85" hidden="false" customHeight="false" outlineLevel="0" collapsed="false">
      <c r="A111" s="69"/>
      <c r="B111" s="70" t="s">
        <v>23</v>
      </c>
      <c r="C111" s="62" t="s">
        <v>95</v>
      </c>
      <c r="D111" s="70" t="s">
        <v>159</v>
      </c>
      <c r="E111" s="43" t="s">
        <v>154</v>
      </c>
      <c r="F111" s="54" t="n">
        <v>10</v>
      </c>
      <c r="G111" s="45" t="n">
        <v>3.68</v>
      </c>
      <c r="H111" s="46" t="s">
        <v>6</v>
      </c>
      <c r="I111" s="47"/>
      <c r="J111" s="62"/>
      <c r="K111" s="23" t="s">
        <v>124</v>
      </c>
      <c r="L111" s="48"/>
      <c r="M111" s="48"/>
      <c r="N111" s="49"/>
      <c r="O111" s="62"/>
      <c r="P111" s="64"/>
      <c r="Q111" s="66"/>
      <c r="R111" s="74"/>
      <c r="S111" s="66"/>
      <c r="T111" s="66"/>
      <c r="U111" s="66"/>
      <c r="V111" s="66"/>
      <c r="W111" s="66"/>
      <c r="X111" s="67"/>
      <c r="Y111" s="67"/>
      <c r="Z111" s="67"/>
      <c r="AA111" s="67"/>
      <c r="AB111" s="67"/>
      <c r="AC111" s="67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 customFormat="false" ht="16.85" hidden="false" customHeight="false" outlineLevel="0" collapsed="false">
      <c r="A112" s="69"/>
      <c r="B112" s="70" t="s">
        <v>23</v>
      </c>
      <c r="C112" s="62" t="s">
        <v>95</v>
      </c>
      <c r="D112" s="70" t="s">
        <v>160</v>
      </c>
      <c r="E112" s="43" t="n">
        <v>0.583333333333333</v>
      </c>
      <c r="F112" s="54" t="n">
        <v>15</v>
      </c>
      <c r="G112" s="45" t="n">
        <v>1.75</v>
      </c>
      <c r="H112" s="46" t="s">
        <v>7</v>
      </c>
      <c r="I112" s="47" t="n">
        <f aca="false">IF(H112="W",F112*G112-F112,(IF(H112="L",-F112)))</f>
        <v>-15</v>
      </c>
      <c r="J112" s="62"/>
      <c r="K112" s="23"/>
      <c r="L112" s="48"/>
      <c r="M112" s="48"/>
      <c r="N112" s="49"/>
      <c r="O112" s="62"/>
      <c r="P112" s="64"/>
      <c r="Q112" s="66"/>
      <c r="R112" s="74"/>
      <c r="S112" s="66"/>
      <c r="T112" s="66"/>
      <c r="U112" s="66"/>
      <c r="V112" s="66"/>
      <c r="W112" s="66"/>
      <c r="X112" s="67"/>
      <c r="Y112" s="67"/>
      <c r="Z112" s="67"/>
      <c r="AA112" s="67"/>
      <c r="AB112" s="67"/>
      <c r="AC112" s="67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 customFormat="false" ht="16.85" hidden="false" customHeight="false" outlineLevel="0" collapsed="false">
      <c r="A113" s="69"/>
      <c r="B113" s="70" t="s">
        <v>23</v>
      </c>
      <c r="C113" s="62" t="s">
        <v>95</v>
      </c>
      <c r="D113" s="70" t="s">
        <v>161</v>
      </c>
      <c r="E113" s="43" t="s">
        <v>162</v>
      </c>
      <c r="F113" s="54" t="n">
        <v>20</v>
      </c>
      <c r="G113" s="45" t="n">
        <v>2.96</v>
      </c>
      <c r="H113" s="46" t="s">
        <v>7</v>
      </c>
      <c r="I113" s="47" t="n">
        <f aca="false">IF(H113="W",F113*G113-F113,(IF(H113="L",-F113)))</f>
        <v>-20</v>
      </c>
      <c r="J113" s="62"/>
      <c r="K113" s="23"/>
      <c r="L113" s="48"/>
      <c r="M113" s="48"/>
      <c r="N113" s="49"/>
      <c r="O113" s="62"/>
      <c r="P113" s="64"/>
      <c r="Q113" s="66"/>
      <c r="R113" s="74"/>
      <c r="S113" s="66"/>
      <c r="T113" s="66"/>
      <c r="U113" s="66"/>
      <c r="V113" s="66"/>
      <c r="W113" s="66"/>
      <c r="X113" s="67"/>
      <c r="Y113" s="67"/>
      <c r="Z113" s="67"/>
      <c r="AA113" s="67"/>
      <c r="AB113" s="67"/>
      <c r="AC113" s="67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 customFormat="false" ht="16.85" hidden="false" customHeight="false" outlineLevel="0" collapsed="false">
      <c r="A114" s="69"/>
      <c r="B114" s="70" t="s">
        <v>23</v>
      </c>
      <c r="C114" s="62" t="s">
        <v>95</v>
      </c>
      <c r="D114" s="70" t="s">
        <v>163</v>
      </c>
      <c r="E114" s="43" t="n">
        <v>0.708333333333333</v>
      </c>
      <c r="F114" s="54" t="n">
        <v>10</v>
      </c>
      <c r="G114" s="45" t="n">
        <v>1.75</v>
      </c>
      <c r="H114" s="46" t="s">
        <v>5</v>
      </c>
      <c r="I114" s="47" t="n">
        <f aca="false">IF(H114="W",F114*G114-F114,(IF(H114="L",-F114)))</f>
        <v>7.5</v>
      </c>
      <c r="J114" s="62"/>
      <c r="K114" s="23"/>
      <c r="L114" s="48"/>
      <c r="M114" s="48"/>
      <c r="N114" s="49"/>
      <c r="O114" s="62"/>
      <c r="P114" s="64"/>
      <c r="Q114" s="66"/>
      <c r="R114" s="74"/>
      <c r="S114" s="66"/>
      <c r="T114" s="66"/>
      <c r="U114" s="66"/>
      <c r="V114" s="66"/>
      <c r="W114" s="66"/>
      <c r="X114" s="67"/>
      <c r="Y114" s="67"/>
      <c r="Z114" s="67"/>
      <c r="AA114" s="67"/>
      <c r="AB114" s="67"/>
      <c r="AC114" s="67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 customFormat="false" ht="16.85" hidden="false" customHeight="false" outlineLevel="0" collapsed="false">
      <c r="A115" s="69"/>
      <c r="B115" s="70" t="s">
        <v>23</v>
      </c>
      <c r="C115" s="62" t="s">
        <v>28</v>
      </c>
      <c r="D115" s="70" t="s">
        <v>164</v>
      </c>
      <c r="E115" s="43" t="n">
        <v>0.708333333333333</v>
      </c>
      <c r="F115" s="54" t="n">
        <v>10</v>
      </c>
      <c r="G115" s="45" t="n">
        <v>1.67</v>
      </c>
      <c r="H115" s="46" t="s">
        <v>7</v>
      </c>
      <c r="I115" s="47" t="n">
        <f aca="false">IF(H115="W",F115*G115-F115,(IF(H115="L",-F115)))</f>
        <v>-10</v>
      </c>
      <c r="J115" s="62"/>
      <c r="K115" s="23"/>
      <c r="L115" s="48"/>
      <c r="M115" s="48"/>
      <c r="N115" s="49"/>
      <c r="O115" s="62"/>
      <c r="P115" s="64"/>
      <c r="Q115" s="66"/>
      <c r="R115" s="74"/>
      <c r="S115" s="66"/>
      <c r="T115" s="66"/>
      <c r="U115" s="66"/>
      <c r="V115" s="66"/>
      <c r="W115" s="66"/>
      <c r="X115" s="67"/>
      <c r="Y115" s="67"/>
      <c r="Z115" s="67"/>
      <c r="AA115" s="67"/>
      <c r="AB115" s="67"/>
      <c r="AC115" s="67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 customFormat="false" ht="16.85" hidden="false" customHeight="false" outlineLevel="0" collapsed="false">
      <c r="A116" s="69"/>
      <c r="B116" s="70" t="s">
        <v>23</v>
      </c>
      <c r="C116" s="62" t="s">
        <v>28</v>
      </c>
      <c r="D116" s="70" t="s">
        <v>165</v>
      </c>
      <c r="E116" s="43" t="n">
        <v>0.708333333333333</v>
      </c>
      <c r="F116" s="54" t="n">
        <v>10</v>
      </c>
      <c r="G116" s="45" t="n">
        <v>1.57</v>
      </c>
      <c r="H116" s="46" t="s">
        <v>7</v>
      </c>
      <c r="I116" s="47" t="n">
        <f aca="false">IF(H116="W",F116*G116-F116,(IF(H116="L",-F116)))</f>
        <v>-10</v>
      </c>
      <c r="J116" s="62"/>
      <c r="K116" s="23"/>
      <c r="L116" s="48"/>
      <c r="M116" s="48"/>
      <c r="N116" s="49"/>
      <c r="O116" s="62"/>
      <c r="P116" s="64"/>
      <c r="Q116" s="66"/>
      <c r="R116" s="74"/>
      <c r="S116" s="66"/>
      <c r="T116" s="66"/>
      <c r="U116" s="66"/>
      <c r="V116" s="66"/>
      <c r="W116" s="66"/>
      <c r="X116" s="67"/>
      <c r="Y116" s="67"/>
      <c r="Z116" s="67"/>
      <c r="AA116" s="67"/>
      <c r="AB116" s="67"/>
      <c r="AC116" s="67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 customFormat="false" ht="16.85" hidden="false" customHeight="false" outlineLevel="0" collapsed="false">
      <c r="A117" s="69"/>
      <c r="B117" s="70" t="s">
        <v>23</v>
      </c>
      <c r="C117" s="62" t="s">
        <v>28</v>
      </c>
      <c r="D117" s="70" t="s">
        <v>166</v>
      </c>
      <c r="E117" s="43" t="n">
        <v>0.875</v>
      </c>
      <c r="F117" s="54" t="n">
        <v>10</v>
      </c>
      <c r="G117" s="45" t="n">
        <v>1.85</v>
      </c>
      <c r="H117" s="46" t="s">
        <v>5</v>
      </c>
      <c r="I117" s="47" t="n">
        <f aca="false">IF(H117="W",F117*G117-F117,(IF(H117="L",-F117)))</f>
        <v>8.5</v>
      </c>
      <c r="J117" s="62"/>
      <c r="K117" s="23"/>
      <c r="L117" s="48"/>
      <c r="M117" s="48"/>
      <c r="N117" s="49"/>
      <c r="O117" s="62"/>
      <c r="P117" s="64"/>
      <c r="Q117" s="66"/>
      <c r="R117" s="74"/>
      <c r="S117" s="66"/>
      <c r="T117" s="66"/>
      <c r="U117" s="66"/>
      <c r="V117" s="66"/>
      <c r="W117" s="66"/>
      <c r="X117" s="67"/>
      <c r="Y117" s="67"/>
      <c r="Z117" s="67"/>
      <c r="AA117" s="67"/>
      <c r="AB117" s="67"/>
      <c r="AC117" s="67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 customFormat="false" ht="16.85" hidden="false" customHeight="false" outlineLevel="0" collapsed="false">
      <c r="A118" s="69"/>
      <c r="B118" s="70" t="s">
        <v>23</v>
      </c>
      <c r="C118" s="62" t="s">
        <v>28</v>
      </c>
      <c r="D118" s="70" t="s">
        <v>167</v>
      </c>
      <c r="E118" s="43" t="n">
        <v>0.875</v>
      </c>
      <c r="F118" s="54" t="n">
        <v>10</v>
      </c>
      <c r="G118" s="45" t="n">
        <v>1.57</v>
      </c>
      <c r="H118" s="46" t="s">
        <v>5</v>
      </c>
      <c r="I118" s="47" t="n">
        <f aca="false">IF(H118="W",F118*G118-F118,(IF(H118="L",-F118)))</f>
        <v>5.7</v>
      </c>
      <c r="J118" s="62"/>
      <c r="K118" s="23"/>
      <c r="L118" s="48"/>
      <c r="M118" s="48"/>
      <c r="N118" s="49"/>
      <c r="O118" s="62"/>
      <c r="P118" s="64"/>
      <c r="Q118" s="66"/>
      <c r="R118" s="74"/>
      <c r="S118" s="66"/>
      <c r="T118" s="66"/>
      <c r="U118" s="66"/>
      <c r="V118" s="66"/>
      <c r="W118" s="66"/>
      <c r="X118" s="67"/>
      <c r="Y118" s="67"/>
      <c r="Z118" s="67"/>
      <c r="AA118" s="67"/>
      <c r="AB118" s="67"/>
      <c r="AC118" s="67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customFormat="false" ht="16.85" hidden="false" customHeight="false" outlineLevel="0" collapsed="false">
      <c r="A119" s="69"/>
      <c r="B119" s="70" t="s">
        <v>23</v>
      </c>
      <c r="C119" s="62" t="s">
        <v>28</v>
      </c>
      <c r="D119" s="70" t="s">
        <v>168</v>
      </c>
      <c r="E119" s="43" t="n">
        <v>0.875</v>
      </c>
      <c r="F119" s="54" t="n">
        <v>5</v>
      </c>
      <c r="G119" s="45" t="n">
        <v>1.75</v>
      </c>
      <c r="H119" s="46" t="s">
        <v>5</v>
      </c>
      <c r="I119" s="47" t="n">
        <f aca="false">IF(H119="W",F119*G119-F119,(IF(H119="L",-F119)))</f>
        <v>3.75</v>
      </c>
      <c r="J119" s="62"/>
      <c r="K119" s="23"/>
      <c r="L119" s="48"/>
      <c r="M119" s="48"/>
      <c r="N119" s="49"/>
      <c r="O119" s="62"/>
      <c r="P119" s="64"/>
      <c r="Q119" s="66"/>
      <c r="R119" s="74"/>
      <c r="S119" s="66"/>
      <c r="T119" s="66"/>
      <c r="U119" s="66"/>
      <c r="V119" s="66"/>
      <c r="W119" s="66"/>
      <c r="X119" s="67"/>
      <c r="Y119" s="67"/>
      <c r="Z119" s="67"/>
      <c r="AA119" s="67"/>
      <c r="AB119" s="67"/>
      <c r="AC119" s="67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 customFormat="false" ht="16.85" hidden="false" customHeight="false" outlineLevel="0" collapsed="false">
      <c r="A120" s="69" t="s">
        <v>169</v>
      </c>
      <c r="B120" s="70" t="s">
        <v>46</v>
      </c>
      <c r="C120" s="62" t="s">
        <v>170</v>
      </c>
      <c r="D120" s="70" t="s">
        <v>171</v>
      </c>
      <c r="E120" s="43" t="n">
        <v>0</v>
      </c>
      <c r="F120" s="54" t="n">
        <v>10</v>
      </c>
      <c r="G120" s="45" t="n">
        <v>1.95</v>
      </c>
      <c r="H120" s="46" t="s">
        <v>5</v>
      </c>
      <c r="I120" s="47" t="n">
        <f aca="false">IF(H120="W",F120*G120-F120,(IF(H120="L",-F120)))</f>
        <v>9.5</v>
      </c>
      <c r="J120" s="62"/>
      <c r="K120" s="23"/>
      <c r="L120" s="48"/>
      <c r="M120" s="48"/>
      <c r="N120" s="49"/>
      <c r="O120" s="62"/>
      <c r="P120" s="64"/>
      <c r="Q120" s="66"/>
      <c r="R120" s="74"/>
      <c r="S120" s="66"/>
      <c r="T120" s="66"/>
      <c r="U120" s="66"/>
      <c r="V120" s="66"/>
      <c r="W120" s="66"/>
      <c r="X120" s="67"/>
      <c r="Y120" s="67"/>
      <c r="Z120" s="67"/>
      <c r="AA120" s="67"/>
      <c r="AB120" s="67"/>
      <c r="AC120" s="67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 customFormat="false" ht="16.85" hidden="false" customHeight="false" outlineLevel="0" collapsed="false">
      <c r="A121" s="69" t="n">
        <v>43520</v>
      </c>
      <c r="B121" s="70" t="s">
        <v>23</v>
      </c>
      <c r="C121" s="62" t="s">
        <v>95</v>
      </c>
      <c r="D121" s="70" t="s">
        <v>172</v>
      </c>
      <c r="E121" s="43" t="n">
        <v>0.583333333333333</v>
      </c>
      <c r="F121" s="54" t="n">
        <v>10</v>
      </c>
      <c r="G121" s="45" t="n">
        <v>1.75</v>
      </c>
      <c r="H121" s="46" t="s">
        <v>5</v>
      </c>
      <c r="I121" s="47" t="n">
        <f aca="false">IF(H121="W",F121*G121-F121,(IF(H121="L",-F121)))</f>
        <v>7.5</v>
      </c>
      <c r="J121" s="62"/>
      <c r="K121" s="23"/>
      <c r="L121" s="48"/>
      <c r="M121" s="48"/>
      <c r="N121" s="49"/>
      <c r="O121" s="62"/>
      <c r="P121" s="64"/>
      <c r="Q121" s="66"/>
      <c r="R121" s="74"/>
      <c r="S121" s="66"/>
      <c r="T121" s="66"/>
      <c r="U121" s="66"/>
      <c r="V121" s="66"/>
      <c r="W121" s="66"/>
      <c r="X121" s="67"/>
      <c r="Y121" s="67"/>
      <c r="Z121" s="67"/>
      <c r="AA121" s="67"/>
      <c r="AB121" s="67"/>
      <c r="AC121" s="67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 customFormat="false" ht="16.85" hidden="false" customHeight="false" outlineLevel="0" collapsed="false">
      <c r="A122" s="69"/>
      <c r="B122" s="70" t="s">
        <v>23</v>
      </c>
      <c r="C122" s="62" t="s">
        <v>95</v>
      </c>
      <c r="D122" s="70" t="s">
        <v>172</v>
      </c>
      <c r="E122" s="43" t="n">
        <v>0.583333333333333</v>
      </c>
      <c r="F122" s="54" t="n">
        <v>10</v>
      </c>
      <c r="G122" s="45" t="n">
        <v>1.75</v>
      </c>
      <c r="H122" s="46" t="s">
        <v>5</v>
      </c>
      <c r="I122" s="47" t="n">
        <f aca="false">IF(H122="W",F122*G122-F122,(IF(H122="L",-F122)))</f>
        <v>7.5</v>
      </c>
      <c r="J122" s="62"/>
      <c r="K122" s="23"/>
      <c r="L122" s="48"/>
      <c r="M122" s="48"/>
      <c r="N122" s="49"/>
      <c r="O122" s="62"/>
      <c r="P122" s="64"/>
      <c r="Q122" s="66"/>
      <c r="R122" s="74"/>
      <c r="S122" s="66"/>
      <c r="T122" s="66"/>
      <c r="U122" s="66"/>
      <c r="V122" s="66"/>
      <c r="W122" s="66"/>
      <c r="X122" s="67"/>
      <c r="Y122" s="67"/>
      <c r="Z122" s="67"/>
      <c r="AA122" s="67"/>
      <c r="AB122" s="67"/>
      <c r="AC122" s="67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 customFormat="false" ht="16.85" hidden="false" customHeight="false" outlineLevel="0" collapsed="false">
      <c r="A123" s="69"/>
      <c r="B123" s="70" t="s">
        <v>23</v>
      </c>
      <c r="C123" s="62" t="s">
        <v>95</v>
      </c>
      <c r="D123" s="70" t="s">
        <v>173</v>
      </c>
      <c r="E123" s="43" t="s">
        <v>174</v>
      </c>
      <c r="F123" s="54" t="n">
        <v>20</v>
      </c>
      <c r="G123" s="45" t="n">
        <v>2.7125</v>
      </c>
      <c r="H123" s="46" t="s">
        <v>7</v>
      </c>
      <c r="I123" s="47" t="n">
        <f aca="false">IF(H123="W",F123*G123-F123,(IF(H123="L",-F123)))</f>
        <v>-20</v>
      </c>
      <c r="J123" s="62"/>
      <c r="K123" s="23"/>
      <c r="L123" s="48"/>
      <c r="M123" s="48"/>
      <c r="N123" s="49"/>
      <c r="O123" s="62"/>
      <c r="P123" s="64"/>
      <c r="Q123" s="66"/>
      <c r="R123" s="74"/>
      <c r="S123" s="66"/>
      <c r="T123" s="66"/>
      <c r="U123" s="66"/>
      <c r="V123" s="66"/>
      <c r="W123" s="66"/>
      <c r="X123" s="67"/>
      <c r="Y123" s="67"/>
      <c r="Z123" s="67"/>
      <c r="AA123" s="67"/>
      <c r="AB123" s="67"/>
      <c r="AC123" s="67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 customFormat="false" ht="16.85" hidden="false" customHeight="false" outlineLevel="0" collapsed="false">
      <c r="A124" s="69" t="s">
        <v>124</v>
      </c>
      <c r="B124" s="70" t="s">
        <v>23</v>
      </c>
      <c r="C124" s="62" t="s">
        <v>95</v>
      </c>
      <c r="D124" s="70" t="s">
        <v>175</v>
      </c>
      <c r="E124" s="43" t="n">
        <v>0.583333333333333</v>
      </c>
      <c r="F124" s="54" t="n">
        <v>10</v>
      </c>
      <c r="G124" s="45" t="n">
        <v>3</v>
      </c>
      <c r="H124" s="46" t="s">
        <v>6</v>
      </c>
      <c r="I124" s="47"/>
      <c r="J124" s="62"/>
      <c r="K124" s="23"/>
      <c r="L124" s="48"/>
      <c r="M124" s="48"/>
      <c r="N124" s="49"/>
      <c r="O124" s="62"/>
      <c r="P124" s="64"/>
      <c r="Q124" s="66"/>
      <c r="R124" s="74"/>
      <c r="S124" s="66"/>
      <c r="T124" s="66"/>
      <c r="U124" s="66"/>
      <c r="V124" s="66"/>
      <c r="W124" s="66"/>
      <c r="X124" s="67"/>
      <c r="Y124" s="67"/>
      <c r="Z124" s="67"/>
      <c r="AA124" s="67"/>
      <c r="AB124" s="67"/>
      <c r="AC124" s="67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 customFormat="false" ht="16.85" hidden="false" customHeight="false" outlineLevel="0" collapsed="false">
      <c r="A125" s="69"/>
      <c r="B125" s="70" t="s">
        <v>23</v>
      </c>
      <c r="C125" s="62" t="s">
        <v>24</v>
      </c>
      <c r="D125" s="70" t="s">
        <v>176</v>
      </c>
      <c r="E125" s="43" t="n">
        <v>0.583333333333333</v>
      </c>
      <c r="F125" s="54" t="n">
        <v>10</v>
      </c>
      <c r="G125" s="45" t="n">
        <v>1.813</v>
      </c>
      <c r="H125" s="46" t="s">
        <v>5</v>
      </c>
      <c r="I125" s="47" t="n">
        <f aca="false">IF(H125="W",F125*G125-F125,(IF(H125="L",-F125)))</f>
        <v>8.13</v>
      </c>
      <c r="J125" s="62"/>
      <c r="K125" s="23"/>
      <c r="L125" s="48"/>
      <c r="M125" s="48"/>
      <c r="N125" s="49"/>
      <c r="O125" s="62"/>
      <c r="P125" s="64"/>
      <c r="Q125" s="66"/>
      <c r="R125" s="74"/>
      <c r="S125" s="66"/>
      <c r="T125" s="66"/>
      <c r="U125" s="66"/>
      <c r="V125" s="66"/>
      <c r="W125" s="66"/>
      <c r="X125" s="67"/>
      <c r="Y125" s="67"/>
      <c r="Z125" s="67"/>
      <c r="AA125" s="67"/>
      <c r="AB125" s="67"/>
      <c r="AC125" s="67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 customFormat="false" ht="16.85" hidden="false" customHeight="false" outlineLevel="0" collapsed="false">
      <c r="A126" s="69"/>
      <c r="B126" s="70" t="s">
        <v>23</v>
      </c>
      <c r="C126" s="62" t="s">
        <v>24</v>
      </c>
      <c r="D126" s="70" t="s">
        <v>177</v>
      </c>
      <c r="E126" s="43" t="n">
        <v>0.583333333333333</v>
      </c>
      <c r="F126" s="54" t="n">
        <v>10</v>
      </c>
      <c r="G126" s="45" t="n">
        <v>1.943</v>
      </c>
      <c r="H126" s="46" t="s">
        <v>7</v>
      </c>
      <c r="I126" s="47" t="n">
        <f aca="false">IF(H126="W",F126*G126-F126,(IF(H126="L",-F126)))</f>
        <v>-10</v>
      </c>
      <c r="J126" s="62"/>
      <c r="K126" s="23"/>
      <c r="L126" s="48"/>
      <c r="M126" s="48"/>
      <c r="N126" s="49"/>
      <c r="O126" s="62"/>
      <c r="P126" s="64"/>
      <c r="Q126" s="66"/>
      <c r="R126" s="74"/>
      <c r="S126" s="66"/>
      <c r="T126" s="66"/>
      <c r="U126" s="66"/>
      <c r="V126" s="66"/>
      <c r="W126" s="66"/>
      <c r="X126" s="67"/>
      <c r="Y126" s="67"/>
      <c r="Z126" s="67"/>
      <c r="AA126" s="67"/>
      <c r="AB126" s="67"/>
      <c r="AC126" s="67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 customFormat="false" ht="16.85" hidden="false" customHeight="false" outlineLevel="0" collapsed="false">
      <c r="A127" s="69"/>
      <c r="B127" s="70" t="s">
        <v>23</v>
      </c>
      <c r="C127" s="62" t="s">
        <v>95</v>
      </c>
      <c r="D127" s="70" t="s">
        <v>178</v>
      </c>
      <c r="E127" s="43" t="n">
        <v>0.708333333333333</v>
      </c>
      <c r="F127" s="54" t="n">
        <v>10</v>
      </c>
      <c r="G127" s="45" t="n">
        <v>1.75</v>
      </c>
      <c r="H127" s="46" t="s">
        <v>7</v>
      </c>
      <c r="I127" s="47" t="n">
        <f aca="false">IF(H127="W",F127*G127-F127,(IF(H127="L",-F127)))</f>
        <v>-10</v>
      </c>
      <c r="J127" s="62"/>
      <c r="K127" s="23"/>
      <c r="L127" s="48"/>
      <c r="M127" s="48"/>
      <c r="N127" s="49"/>
      <c r="O127" s="62"/>
      <c r="P127" s="64"/>
      <c r="Q127" s="66"/>
      <c r="R127" s="74"/>
      <c r="S127" s="66"/>
      <c r="T127" s="66"/>
      <c r="U127" s="66"/>
      <c r="V127" s="66"/>
      <c r="W127" s="66"/>
      <c r="X127" s="67"/>
      <c r="Y127" s="67"/>
      <c r="Z127" s="67"/>
      <c r="AA127" s="67"/>
      <c r="AB127" s="67"/>
      <c r="AC127" s="67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 customFormat="false" ht="16.85" hidden="false" customHeight="false" outlineLevel="0" collapsed="false">
      <c r="A128" s="69" t="s">
        <v>124</v>
      </c>
      <c r="B128" s="70" t="s">
        <v>23</v>
      </c>
      <c r="C128" s="62" t="s">
        <v>87</v>
      </c>
      <c r="D128" s="70" t="s">
        <v>179</v>
      </c>
      <c r="E128" s="43" t="n">
        <v>0.708333333333333</v>
      </c>
      <c r="F128" s="54" t="n">
        <v>10</v>
      </c>
      <c r="G128" s="45" t="n">
        <v>3.6</v>
      </c>
      <c r="H128" s="46" t="s">
        <v>6</v>
      </c>
      <c r="I128" s="47"/>
      <c r="J128" s="62"/>
      <c r="K128" s="23"/>
      <c r="L128" s="48"/>
      <c r="M128" s="48"/>
      <c r="N128" s="49"/>
      <c r="O128" s="62"/>
      <c r="P128" s="64"/>
      <c r="Q128" s="66"/>
      <c r="R128" s="74"/>
      <c r="S128" s="66"/>
      <c r="T128" s="66"/>
      <c r="U128" s="66"/>
      <c r="V128" s="66"/>
      <c r="W128" s="66"/>
      <c r="X128" s="67"/>
      <c r="Y128" s="67"/>
      <c r="Z128" s="67"/>
      <c r="AA128" s="67"/>
      <c r="AB128" s="67"/>
      <c r="AC128" s="67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 customFormat="false" ht="16.85" hidden="false" customHeight="false" outlineLevel="0" collapsed="false">
      <c r="A129" s="69"/>
      <c r="B129" s="70" t="s">
        <v>23</v>
      </c>
      <c r="C129" s="62" t="s">
        <v>28</v>
      </c>
      <c r="D129" s="70" t="s">
        <v>180</v>
      </c>
      <c r="E129" s="43" t="n">
        <v>0.708333333333333</v>
      </c>
      <c r="F129" s="54" t="n">
        <v>23</v>
      </c>
      <c r="G129" s="45" t="n">
        <v>2.2</v>
      </c>
      <c r="H129" s="46" t="s">
        <v>7</v>
      </c>
      <c r="I129" s="47" t="n">
        <f aca="false">IF(H129="W",F129*G129-F129,(IF(H129="L",-F129)))</f>
        <v>-23</v>
      </c>
      <c r="J129" s="62"/>
      <c r="K129" s="23"/>
      <c r="L129" s="48"/>
      <c r="M129" s="48"/>
      <c r="N129" s="49"/>
      <c r="O129" s="62"/>
      <c r="P129" s="64"/>
      <c r="Q129" s="66"/>
      <c r="R129" s="74"/>
      <c r="S129" s="66"/>
      <c r="T129" s="66"/>
      <c r="U129" s="66"/>
      <c r="V129" s="66"/>
      <c r="W129" s="66"/>
      <c r="X129" s="67"/>
      <c r="Y129" s="67"/>
      <c r="Z129" s="67"/>
      <c r="AA129" s="67"/>
      <c r="AB129" s="67"/>
      <c r="AC129" s="67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customFormat="false" ht="16.85" hidden="false" customHeight="false" outlineLevel="0" collapsed="false">
      <c r="A130" s="69"/>
      <c r="B130" s="70" t="s">
        <v>23</v>
      </c>
      <c r="C130" s="62" t="s">
        <v>95</v>
      </c>
      <c r="D130" s="70" t="s">
        <v>181</v>
      </c>
      <c r="E130" s="43" t="s">
        <v>182</v>
      </c>
      <c r="F130" s="54" t="n">
        <v>20</v>
      </c>
      <c r="G130" s="45" t="n">
        <v>2.415</v>
      </c>
      <c r="H130" s="46" t="s">
        <v>7</v>
      </c>
      <c r="I130" s="47" t="n">
        <f aca="false">IF(H130="W",F130*G130-F130,(IF(H130="L",-F130)))</f>
        <v>-20</v>
      </c>
      <c r="J130" s="62"/>
      <c r="K130" s="23"/>
      <c r="L130" s="48"/>
      <c r="M130" s="48"/>
      <c r="N130" s="49"/>
      <c r="O130" s="62"/>
      <c r="P130" s="64"/>
      <c r="Q130" s="66"/>
      <c r="R130" s="74"/>
      <c r="S130" s="66"/>
      <c r="T130" s="66"/>
      <c r="U130" s="66"/>
      <c r="V130" s="66"/>
      <c r="W130" s="66"/>
      <c r="X130" s="67"/>
      <c r="Y130" s="67"/>
      <c r="Z130" s="67"/>
      <c r="AA130" s="67"/>
      <c r="AB130" s="67"/>
      <c r="AC130" s="67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 customFormat="false" ht="16.85" hidden="false" customHeight="false" outlineLevel="0" collapsed="false">
      <c r="A131" s="69"/>
      <c r="B131" s="70" t="s">
        <v>23</v>
      </c>
      <c r="C131" s="62" t="s">
        <v>28</v>
      </c>
      <c r="D131" s="70" t="s">
        <v>183</v>
      </c>
      <c r="E131" s="43" t="n">
        <v>0.708333333333333</v>
      </c>
      <c r="F131" s="54" t="n">
        <v>5</v>
      </c>
      <c r="G131" s="45" t="n">
        <v>2.1</v>
      </c>
      <c r="H131" s="46" t="s">
        <v>5</v>
      </c>
      <c r="I131" s="47" t="n">
        <f aca="false">IF(H131="W",F131*G131-F131,(IF(H131="L",-F131)))</f>
        <v>5.5</v>
      </c>
      <c r="J131" s="62"/>
      <c r="K131" s="23"/>
      <c r="L131" s="48"/>
      <c r="M131" s="48"/>
      <c r="N131" s="49"/>
      <c r="O131" s="62"/>
      <c r="P131" s="64"/>
      <c r="Q131" s="66"/>
      <c r="R131" s="74"/>
      <c r="S131" s="66"/>
      <c r="T131" s="66"/>
      <c r="U131" s="66"/>
      <c r="V131" s="66"/>
      <c r="W131" s="66"/>
      <c r="X131" s="67"/>
      <c r="Y131" s="67"/>
      <c r="Z131" s="67"/>
      <c r="AA131" s="67"/>
      <c r="AB131" s="67"/>
      <c r="AC131" s="67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 customFormat="false" ht="16.85" hidden="false" customHeight="false" outlineLevel="0" collapsed="false">
      <c r="A132" s="69"/>
      <c r="B132" s="70" t="s">
        <v>23</v>
      </c>
      <c r="C132" s="62" t="s">
        <v>95</v>
      </c>
      <c r="D132" s="70" t="s">
        <v>184</v>
      </c>
      <c r="E132" s="43" t="n">
        <v>0.708333333333333</v>
      </c>
      <c r="F132" s="54" t="n">
        <v>10</v>
      </c>
      <c r="G132" s="45" t="n">
        <v>1.75</v>
      </c>
      <c r="H132" s="46" t="s">
        <v>7</v>
      </c>
      <c r="I132" s="47" t="n">
        <f aca="false">IF(H132="W",F132*G132-F132,(IF(H132="L",-F132)))</f>
        <v>-10</v>
      </c>
      <c r="J132" s="62"/>
      <c r="K132" s="23"/>
      <c r="L132" s="48"/>
      <c r="M132" s="48"/>
      <c r="N132" s="49"/>
      <c r="O132" s="62"/>
      <c r="P132" s="64"/>
      <c r="Q132" s="66"/>
      <c r="R132" s="74"/>
      <c r="S132" s="66"/>
      <c r="T132" s="66"/>
      <c r="U132" s="66"/>
      <c r="V132" s="66"/>
      <c r="W132" s="66"/>
      <c r="X132" s="67"/>
      <c r="Y132" s="67"/>
      <c r="Z132" s="67"/>
      <c r="AA132" s="67"/>
      <c r="AB132" s="67"/>
      <c r="AC132" s="67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 customFormat="false" ht="16.85" hidden="false" customHeight="false" outlineLevel="0" collapsed="false">
      <c r="A133" s="69"/>
      <c r="B133" s="70" t="s">
        <v>23</v>
      </c>
      <c r="C133" s="62" t="s">
        <v>95</v>
      </c>
      <c r="D133" s="70" t="s">
        <v>185</v>
      </c>
      <c r="E133" s="43" t="n">
        <v>0.708333333333333</v>
      </c>
      <c r="F133" s="54" t="n">
        <v>8.75</v>
      </c>
      <c r="G133" s="45" t="n">
        <v>1.75</v>
      </c>
      <c r="H133" s="46" t="s">
        <v>7</v>
      </c>
      <c r="I133" s="47" t="n">
        <f aca="false">IF(H133="W",F133*G133-F133,(IF(H133="L",-F133)))</f>
        <v>-8.75</v>
      </c>
      <c r="J133" s="62"/>
      <c r="K133" s="23"/>
      <c r="L133" s="48"/>
      <c r="M133" s="48"/>
      <c r="N133" s="49"/>
      <c r="O133" s="62"/>
      <c r="P133" s="64"/>
      <c r="Q133" s="66"/>
      <c r="R133" s="74"/>
      <c r="S133" s="66"/>
      <c r="T133" s="66"/>
      <c r="U133" s="66"/>
      <c r="V133" s="66"/>
      <c r="W133" s="66"/>
      <c r="X133" s="67"/>
      <c r="Y133" s="67"/>
      <c r="Z133" s="67"/>
      <c r="AA133" s="67"/>
      <c r="AB133" s="67"/>
      <c r="AC133" s="67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 customFormat="false" ht="16.85" hidden="false" customHeight="false" outlineLevel="0" collapsed="false">
      <c r="A134" s="69"/>
      <c r="B134" s="70" t="s">
        <v>23</v>
      </c>
      <c r="C134" s="62" t="s">
        <v>95</v>
      </c>
      <c r="D134" s="70" t="s">
        <v>186</v>
      </c>
      <c r="E134" s="43" t="n">
        <v>0.708333333333333</v>
      </c>
      <c r="F134" s="54" t="n">
        <v>5</v>
      </c>
      <c r="G134" s="45" t="n">
        <v>3.2</v>
      </c>
      <c r="H134" s="46" t="s">
        <v>7</v>
      </c>
      <c r="I134" s="47" t="n">
        <f aca="false">IF(H134="W",F134*G134-F134,(IF(H134="L",-F134)))</f>
        <v>-5</v>
      </c>
      <c r="J134" s="62"/>
      <c r="K134" s="23"/>
      <c r="L134" s="48"/>
      <c r="M134" s="48"/>
      <c r="N134" s="49"/>
      <c r="O134" s="62"/>
      <c r="P134" s="64"/>
      <c r="Q134" s="66"/>
      <c r="R134" s="74"/>
      <c r="S134" s="66"/>
      <c r="T134" s="66"/>
      <c r="U134" s="66"/>
      <c r="V134" s="66"/>
      <c r="W134" s="66"/>
      <c r="X134" s="67"/>
      <c r="Y134" s="67"/>
      <c r="Z134" s="67"/>
      <c r="AA134" s="67"/>
      <c r="AB134" s="67"/>
      <c r="AC134" s="67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 customFormat="false" ht="16.85" hidden="false" customHeight="false" outlineLevel="0" collapsed="false">
      <c r="A135" s="69"/>
      <c r="B135" s="70" t="s">
        <v>23</v>
      </c>
      <c r="C135" s="62" t="s">
        <v>24</v>
      </c>
      <c r="D135" s="70" t="s">
        <v>187</v>
      </c>
      <c r="E135" s="43" t="n">
        <v>0.854166666666667</v>
      </c>
      <c r="F135" s="54" t="n">
        <v>20</v>
      </c>
      <c r="G135" s="45" t="n">
        <v>1.787</v>
      </c>
      <c r="H135" s="46" t="s">
        <v>5</v>
      </c>
      <c r="I135" s="47" t="n">
        <f aca="false">IF(H135="W",F135*G135-F135,(IF(H135="L",-F135)))</f>
        <v>15.74</v>
      </c>
      <c r="J135" s="62"/>
      <c r="K135" s="23"/>
      <c r="L135" s="48"/>
      <c r="M135" s="48"/>
      <c r="N135" s="49"/>
      <c r="O135" s="62"/>
      <c r="P135" s="64"/>
      <c r="Q135" s="66"/>
      <c r="R135" s="74"/>
      <c r="S135" s="66"/>
      <c r="T135" s="66"/>
      <c r="U135" s="66"/>
      <c r="V135" s="66"/>
      <c r="W135" s="66"/>
      <c r="X135" s="67"/>
      <c r="Y135" s="67"/>
      <c r="Z135" s="67"/>
      <c r="AA135" s="67"/>
      <c r="AB135" s="67"/>
      <c r="AC135" s="67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 customFormat="false" ht="16.85" hidden="false" customHeight="false" outlineLevel="0" collapsed="false">
      <c r="A136" s="69"/>
      <c r="B136" s="70" t="s">
        <v>23</v>
      </c>
      <c r="C136" s="62" t="s">
        <v>95</v>
      </c>
      <c r="D136" s="70" t="s">
        <v>188</v>
      </c>
      <c r="E136" s="43" t="n">
        <v>0.854166666666667</v>
      </c>
      <c r="F136" s="54" t="n">
        <v>5</v>
      </c>
      <c r="G136" s="45" t="n">
        <v>2.95</v>
      </c>
      <c r="H136" s="46" t="s">
        <v>5</v>
      </c>
      <c r="I136" s="47" t="n">
        <f aca="false">IF(H136="W",F136*G136-F136,(IF(H136="L",-F136)))</f>
        <v>9.75</v>
      </c>
      <c r="J136" s="62"/>
      <c r="K136" s="23"/>
      <c r="L136" s="48"/>
      <c r="M136" s="48"/>
      <c r="N136" s="49"/>
      <c r="O136" s="62"/>
      <c r="P136" s="64"/>
      <c r="Q136" s="66"/>
      <c r="R136" s="74"/>
      <c r="S136" s="66"/>
      <c r="T136" s="66"/>
      <c r="U136" s="66"/>
      <c r="V136" s="66"/>
      <c r="W136" s="66"/>
      <c r="X136" s="67"/>
      <c r="Y136" s="67"/>
      <c r="Z136" s="67"/>
      <c r="AA136" s="67"/>
      <c r="AB136" s="67"/>
      <c r="AC136" s="67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 customFormat="false" ht="16.85" hidden="false" customHeight="false" outlineLevel="0" collapsed="false">
      <c r="A137" s="69"/>
      <c r="B137" s="70" t="s">
        <v>23</v>
      </c>
      <c r="C137" s="62" t="s">
        <v>95</v>
      </c>
      <c r="D137" s="70" t="s">
        <v>189</v>
      </c>
      <c r="E137" s="43" t="n">
        <v>0.854166666666667</v>
      </c>
      <c r="F137" s="54" t="n">
        <v>5</v>
      </c>
      <c r="G137" s="45" t="n">
        <v>1.75</v>
      </c>
      <c r="H137" s="46" t="s">
        <v>5</v>
      </c>
      <c r="I137" s="47" t="n">
        <f aca="false">IF(H137="W",F137*G137-F137,(IF(H137="L",-F137)))</f>
        <v>3.75</v>
      </c>
      <c r="J137" s="62"/>
      <c r="K137" s="23"/>
      <c r="L137" s="48"/>
      <c r="M137" s="48"/>
      <c r="N137" s="49"/>
      <c r="O137" s="62"/>
      <c r="P137" s="64"/>
      <c r="Q137" s="66"/>
      <c r="R137" s="74"/>
      <c r="S137" s="66"/>
      <c r="T137" s="66"/>
      <c r="U137" s="66"/>
      <c r="V137" s="66"/>
      <c r="W137" s="66"/>
      <c r="X137" s="67"/>
      <c r="Y137" s="67"/>
      <c r="Z137" s="67"/>
      <c r="AA137" s="67"/>
      <c r="AB137" s="67"/>
      <c r="AC137" s="67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 customFormat="false" ht="16.85" hidden="false" customHeight="false" outlineLevel="0" collapsed="false">
      <c r="A138" s="69"/>
      <c r="B138" s="70" t="s">
        <v>23</v>
      </c>
      <c r="C138" s="62" t="s">
        <v>95</v>
      </c>
      <c r="D138" s="70" t="s">
        <v>190</v>
      </c>
      <c r="E138" s="43" t="n">
        <v>0.854166666666667</v>
      </c>
      <c r="F138" s="54" t="n">
        <v>5</v>
      </c>
      <c r="G138" s="45" t="n">
        <v>1.75</v>
      </c>
      <c r="H138" s="46" t="s">
        <v>5</v>
      </c>
      <c r="I138" s="47" t="n">
        <f aca="false">IF(H138="W",F138*G138-F138,(IF(H138="L",-F138)))</f>
        <v>3.75</v>
      </c>
      <c r="J138" s="62"/>
      <c r="K138" s="23"/>
      <c r="L138" s="48"/>
      <c r="M138" s="48"/>
      <c r="N138" s="49"/>
      <c r="O138" s="62"/>
      <c r="P138" s="64"/>
      <c r="Q138" s="66"/>
      <c r="R138" s="74"/>
      <c r="S138" s="66"/>
      <c r="T138" s="66"/>
      <c r="U138" s="66"/>
      <c r="V138" s="66"/>
      <c r="W138" s="66"/>
      <c r="X138" s="67"/>
      <c r="Y138" s="67"/>
      <c r="Z138" s="67"/>
      <c r="AA138" s="67"/>
      <c r="AB138" s="67"/>
      <c r="AC138" s="67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 customFormat="false" ht="16.85" hidden="false" customHeight="false" outlineLevel="0" collapsed="false">
      <c r="A139" s="69"/>
      <c r="B139" s="70" t="s">
        <v>23</v>
      </c>
      <c r="C139" s="62" t="s">
        <v>191</v>
      </c>
      <c r="D139" s="70" t="s">
        <v>192</v>
      </c>
      <c r="E139" s="43" t="n">
        <v>0.854166666666667</v>
      </c>
      <c r="F139" s="54" t="n">
        <v>5</v>
      </c>
      <c r="G139" s="45" t="n">
        <v>1.45</v>
      </c>
      <c r="H139" s="46" t="s">
        <v>5</v>
      </c>
      <c r="I139" s="47" t="n">
        <f aca="false">IF(H139="W",F139*G139-F139,(IF(H139="L",-F139)))</f>
        <v>2.25</v>
      </c>
      <c r="J139" s="62"/>
      <c r="K139" s="23"/>
      <c r="L139" s="48"/>
      <c r="M139" s="48"/>
      <c r="N139" s="49"/>
      <c r="O139" s="62"/>
      <c r="P139" s="64"/>
      <c r="Q139" s="66"/>
      <c r="R139" s="74"/>
      <c r="S139" s="66"/>
      <c r="T139" s="66"/>
      <c r="U139" s="66"/>
      <c r="V139" s="66"/>
      <c r="W139" s="66"/>
      <c r="X139" s="67"/>
      <c r="Y139" s="67"/>
      <c r="Z139" s="67"/>
      <c r="AA139" s="67"/>
      <c r="AB139" s="67"/>
      <c r="AC139" s="67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 customFormat="false" ht="16.85" hidden="false" customHeight="false" outlineLevel="0" collapsed="false">
      <c r="A140" s="69"/>
      <c r="B140" s="70" t="s">
        <v>23</v>
      </c>
      <c r="C140" s="62" t="s">
        <v>24</v>
      </c>
      <c r="D140" s="70" t="s">
        <v>193</v>
      </c>
      <c r="E140" s="43" t="n">
        <v>0.854166666666667</v>
      </c>
      <c r="F140" s="54" t="n">
        <v>10</v>
      </c>
      <c r="G140" s="45" t="n">
        <v>1.763</v>
      </c>
      <c r="H140" s="46" t="s">
        <v>5</v>
      </c>
      <c r="I140" s="47" t="n">
        <f aca="false">IF(H140="W",F140*G140-F140,(IF(H140="L",-F140)))</f>
        <v>7.63</v>
      </c>
      <c r="J140" s="62"/>
      <c r="K140" s="23"/>
      <c r="L140" s="48"/>
      <c r="M140" s="48"/>
      <c r="N140" s="49"/>
      <c r="O140" s="62"/>
      <c r="P140" s="64"/>
      <c r="Q140" s="66"/>
      <c r="R140" s="74"/>
      <c r="S140" s="66"/>
      <c r="T140" s="66"/>
      <c r="U140" s="66"/>
      <c r="V140" s="66"/>
      <c r="W140" s="66"/>
      <c r="X140" s="67"/>
      <c r="Y140" s="67"/>
      <c r="Z140" s="67"/>
      <c r="AA140" s="67"/>
      <c r="AB140" s="67"/>
      <c r="AC140" s="67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 customFormat="false" ht="16.85" hidden="false" customHeight="false" outlineLevel="0" collapsed="false">
      <c r="A141" s="69"/>
      <c r="B141" s="70" t="s">
        <v>23</v>
      </c>
      <c r="C141" s="62" t="s">
        <v>24</v>
      </c>
      <c r="D141" s="70" t="s">
        <v>194</v>
      </c>
      <c r="E141" s="43" t="n">
        <v>0.854166666666667</v>
      </c>
      <c r="F141" s="54" t="n">
        <v>10</v>
      </c>
      <c r="G141" s="45" t="n">
        <v>1.558</v>
      </c>
      <c r="H141" s="46" t="s">
        <v>5</v>
      </c>
      <c r="I141" s="47" t="n">
        <f aca="false">IF(H141="W",F141*G141-F141,(IF(H141="L",-F141)))</f>
        <v>5.58</v>
      </c>
      <c r="J141" s="62"/>
      <c r="K141" s="23"/>
      <c r="L141" s="48"/>
      <c r="M141" s="48"/>
      <c r="N141" s="49"/>
      <c r="O141" s="62"/>
      <c r="P141" s="64"/>
      <c r="Q141" s="66"/>
      <c r="R141" s="74"/>
      <c r="S141" s="66"/>
      <c r="T141" s="66"/>
      <c r="U141" s="66"/>
      <c r="V141" s="66"/>
      <c r="W141" s="66"/>
      <c r="X141" s="67"/>
      <c r="Y141" s="67"/>
      <c r="Z141" s="67"/>
      <c r="AA141" s="67"/>
      <c r="AB141" s="67"/>
      <c r="AC141" s="67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 customFormat="false" ht="16.85" hidden="false" customHeight="false" outlineLevel="0" collapsed="false">
      <c r="A142" s="69"/>
      <c r="B142" s="70" t="s">
        <v>23</v>
      </c>
      <c r="C142" s="62" t="s">
        <v>24</v>
      </c>
      <c r="D142" s="70" t="s">
        <v>195</v>
      </c>
      <c r="E142" s="43" t="n">
        <v>0.854166666666667</v>
      </c>
      <c r="F142" s="54" t="n">
        <v>10</v>
      </c>
      <c r="G142" s="45" t="n">
        <v>1.833</v>
      </c>
      <c r="H142" s="46" t="s">
        <v>6</v>
      </c>
      <c r="I142" s="47"/>
      <c r="J142" s="62"/>
      <c r="K142" s="23"/>
      <c r="L142" s="48"/>
      <c r="M142" s="48"/>
      <c r="N142" s="49"/>
      <c r="O142" s="62"/>
      <c r="P142" s="64"/>
      <c r="Q142" s="66"/>
      <c r="R142" s="74"/>
      <c r="S142" s="66"/>
      <c r="T142" s="66"/>
      <c r="U142" s="66"/>
      <c r="V142" s="66"/>
      <c r="W142" s="66"/>
      <c r="X142" s="67"/>
      <c r="Y142" s="67"/>
      <c r="Z142" s="67"/>
      <c r="AA142" s="67"/>
      <c r="AB142" s="67"/>
      <c r="AC142" s="67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 customFormat="false" ht="16.85" hidden="false" customHeight="false" outlineLevel="0" collapsed="false">
      <c r="A143" s="69"/>
      <c r="B143" s="70" t="s">
        <v>23</v>
      </c>
      <c r="C143" s="62" t="s">
        <v>24</v>
      </c>
      <c r="D143" s="70" t="s">
        <v>196</v>
      </c>
      <c r="E143" s="43" t="n">
        <v>0.854166666666667</v>
      </c>
      <c r="F143" s="54" t="n">
        <v>5</v>
      </c>
      <c r="G143" s="45" t="n">
        <v>2</v>
      </c>
      <c r="H143" s="46" t="s">
        <v>5</v>
      </c>
      <c r="I143" s="47" t="n">
        <f aca="false">IF(H143="W",F143*G143-F143,(IF(H143="L",-F143)))</f>
        <v>5</v>
      </c>
      <c r="J143" s="62"/>
      <c r="K143" s="23"/>
      <c r="L143" s="48"/>
      <c r="M143" s="48"/>
      <c r="N143" s="49"/>
      <c r="O143" s="62"/>
      <c r="P143" s="64"/>
      <c r="Q143" s="66"/>
      <c r="R143" s="74"/>
      <c r="S143" s="66"/>
      <c r="T143" s="66"/>
      <c r="U143" s="66"/>
      <c r="V143" s="66"/>
      <c r="W143" s="66"/>
      <c r="X143" s="67"/>
      <c r="Y143" s="67"/>
      <c r="Z143" s="67"/>
      <c r="AA143" s="67"/>
      <c r="AB143" s="67"/>
      <c r="AC143" s="67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 customFormat="false" ht="16.85" hidden="false" customHeight="false" outlineLevel="0" collapsed="false">
      <c r="A144" s="69"/>
      <c r="B144" s="70" t="s">
        <v>23</v>
      </c>
      <c r="C144" s="62" t="s">
        <v>24</v>
      </c>
      <c r="D144" s="70" t="s">
        <v>197</v>
      </c>
      <c r="E144" s="43" t="n">
        <v>0.854166666666667</v>
      </c>
      <c r="F144" s="54" t="n">
        <v>5</v>
      </c>
      <c r="G144" s="45" t="n">
        <v>2.05</v>
      </c>
      <c r="H144" s="46" t="s">
        <v>7</v>
      </c>
      <c r="I144" s="47" t="n">
        <f aca="false">IF(H144="W",F144*G144-F144,(IF(H144="L",-F144)))</f>
        <v>-5</v>
      </c>
      <c r="J144" s="62"/>
      <c r="K144" s="23"/>
      <c r="L144" s="48"/>
      <c r="M144" s="48"/>
      <c r="N144" s="49"/>
      <c r="O144" s="62"/>
      <c r="P144" s="64"/>
      <c r="Q144" s="66"/>
      <c r="R144" s="74"/>
      <c r="S144" s="66"/>
      <c r="T144" s="66"/>
      <c r="U144" s="66"/>
      <c r="V144" s="66"/>
      <c r="W144" s="66"/>
      <c r="X144" s="67"/>
      <c r="Y144" s="67"/>
      <c r="Z144" s="67"/>
      <c r="AA144" s="67"/>
      <c r="AB144" s="67"/>
      <c r="AC144" s="67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 customFormat="false" ht="16.85" hidden="false" customHeight="false" outlineLevel="0" collapsed="false">
      <c r="A145" s="69"/>
      <c r="B145" s="70" t="s">
        <v>23</v>
      </c>
      <c r="C145" s="62" t="s">
        <v>24</v>
      </c>
      <c r="D145" s="70" t="s">
        <v>198</v>
      </c>
      <c r="E145" s="43" t="n">
        <v>0.854166666666667</v>
      </c>
      <c r="F145" s="54" t="n">
        <v>5</v>
      </c>
      <c r="G145" s="45" t="n">
        <v>1.892</v>
      </c>
      <c r="H145" s="46" t="s">
        <v>6</v>
      </c>
      <c r="I145" s="47"/>
      <c r="J145" s="62"/>
      <c r="K145" s="23"/>
      <c r="L145" s="48"/>
      <c r="M145" s="48"/>
      <c r="N145" s="49"/>
      <c r="O145" s="62"/>
      <c r="P145" s="64"/>
      <c r="Q145" s="66"/>
      <c r="R145" s="74"/>
      <c r="S145" s="66"/>
      <c r="T145" s="66"/>
      <c r="U145" s="66"/>
      <c r="V145" s="66"/>
      <c r="W145" s="66"/>
      <c r="X145" s="67"/>
      <c r="Y145" s="67"/>
      <c r="Z145" s="67"/>
      <c r="AA145" s="67"/>
      <c r="AB145" s="67"/>
      <c r="AC145" s="67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 customFormat="false" ht="16.85" hidden="false" customHeight="false" outlineLevel="0" collapsed="false">
      <c r="A146" s="69"/>
      <c r="B146" s="70" t="s">
        <v>23</v>
      </c>
      <c r="C146" s="62" t="s">
        <v>95</v>
      </c>
      <c r="D146" s="70" t="s">
        <v>199</v>
      </c>
      <c r="E146" s="43" t="n">
        <v>0.854166666666667</v>
      </c>
      <c r="F146" s="54" t="n">
        <v>5</v>
      </c>
      <c r="G146" s="45" t="n">
        <v>3.1</v>
      </c>
      <c r="H146" s="46" t="s">
        <v>5</v>
      </c>
      <c r="I146" s="47" t="n">
        <f aca="false">IF(H146="W",F146*G146-F146,(IF(H146="L",-F146)))</f>
        <v>10.5</v>
      </c>
      <c r="J146" s="62"/>
      <c r="K146" s="23"/>
      <c r="L146" s="48"/>
      <c r="M146" s="48"/>
      <c r="N146" s="49"/>
      <c r="O146" s="62"/>
      <c r="P146" s="64"/>
      <c r="Q146" s="66"/>
      <c r="R146" s="74"/>
      <c r="S146" s="66"/>
      <c r="T146" s="66"/>
      <c r="U146" s="66"/>
      <c r="V146" s="66"/>
      <c r="W146" s="66"/>
      <c r="X146" s="67"/>
      <c r="Y146" s="67"/>
      <c r="Z146" s="67"/>
      <c r="AA146" s="67"/>
      <c r="AB146" s="67"/>
      <c r="AC146" s="67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 customFormat="false" ht="16.85" hidden="false" customHeight="false" outlineLevel="0" collapsed="false">
      <c r="A147" s="69"/>
      <c r="B147" s="70" t="s">
        <v>23</v>
      </c>
      <c r="C147" s="62" t="s">
        <v>95</v>
      </c>
      <c r="D147" s="70" t="s">
        <v>200</v>
      </c>
      <c r="E147" s="43" t="n">
        <v>0.854166666666667</v>
      </c>
      <c r="F147" s="54" t="n">
        <v>5</v>
      </c>
      <c r="G147" s="45" t="n">
        <v>1.75</v>
      </c>
      <c r="H147" s="46" t="s">
        <v>5</v>
      </c>
      <c r="I147" s="47" t="n">
        <f aca="false">IF(H147="W",F147*G147-F147,(IF(H147="L",-F147)))</f>
        <v>3.75</v>
      </c>
      <c r="J147" s="62"/>
      <c r="K147" s="23"/>
      <c r="L147" s="48"/>
      <c r="M147" s="48"/>
      <c r="N147" s="49"/>
      <c r="O147" s="62"/>
      <c r="P147" s="64"/>
      <c r="Q147" s="66"/>
      <c r="R147" s="74"/>
      <c r="S147" s="66"/>
      <c r="T147" s="66"/>
      <c r="U147" s="66"/>
      <c r="V147" s="66"/>
      <c r="W147" s="66"/>
      <c r="X147" s="67"/>
      <c r="Y147" s="67"/>
      <c r="Z147" s="67"/>
      <c r="AA147" s="67"/>
      <c r="AB147" s="67"/>
      <c r="AC147" s="67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 customFormat="false" ht="16.85" hidden="false" customHeight="false" outlineLevel="0" collapsed="false">
      <c r="A148" s="69"/>
      <c r="B148" s="70" t="s">
        <v>23</v>
      </c>
      <c r="C148" s="62" t="s">
        <v>95</v>
      </c>
      <c r="D148" s="70" t="s">
        <v>201</v>
      </c>
      <c r="E148" s="43" t="n">
        <v>0.854166666666667</v>
      </c>
      <c r="F148" s="54" t="n">
        <v>5</v>
      </c>
      <c r="G148" s="45" t="n">
        <v>1.75</v>
      </c>
      <c r="H148" s="46" t="s">
        <v>5</v>
      </c>
      <c r="I148" s="47" t="n">
        <f aca="false">IF(H148="W",F148*G148-F148,(IF(H148="L",-F148)))</f>
        <v>3.75</v>
      </c>
      <c r="J148" s="62"/>
      <c r="K148" s="23"/>
      <c r="L148" s="48"/>
      <c r="M148" s="48"/>
      <c r="N148" s="49"/>
      <c r="O148" s="62"/>
      <c r="P148" s="64"/>
      <c r="Q148" s="66"/>
      <c r="R148" s="74"/>
      <c r="S148" s="66"/>
      <c r="T148" s="66"/>
      <c r="U148" s="66"/>
      <c r="V148" s="66"/>
      <c r="W148" s="66"/>
      <c r="X148" s="67"/>
      <c r="Y148" s="67"/>
      <c r="Z148" s="67"/>
      <c r="AA148" s="67"/>
      <c r="AB148" s="67"/>
      <c r="AC148" s="67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 customFormat="false" ht="16.85" hidden="false" customHeight="false" outlineLevel="0" collapsed="false">
      <c r="A149" s="69"/>
      <c r="B149" s="70" t="s">
        <v>23</v>
      </c>
      <c r="C149" s="62" t="s">
        <v>95</v>
      </c>
      <c r="D149" s="70" t="s">
        <v>202</v>
      </c>
      <c r="E149" s="43" t="n">
        <v>0.854166666666667</v>
      </c>
      <c r="F149" s="54" t="n">
        <v>5</v>
      </c>
      <c r="G149" s="45" t="n">
        <v>1.45</v>
      </c>
      <c r="H149" s="46" t="s">
        <v>5</v>
      </c>
      <c r="I149" s="47" t="n">
        <f aca="false">IF(H149="W",F149*G149-F149,(IF(H149="L",-F149)))</f>
        <v>2.25</v>
      </c>
      <c r="J149" s="62"/>
      <c r="K149" s="23"/>
      <c r="L149" s="48"/>
      <c r="M149" s="48"/>
      <c r="N149" s="49"/>
      <c r="O149" s="62"/>
      <c r="P149" s="64"/>
      <c r="Q149" s="66"/>
      <c r="R149" s="74"/>
      <c r="S149" s="66"/>
      <c r="T149" s="66"/>
      <c r="U149" s="66"/>
      <c r="V149" s="66"/>
      <c r="W149" s="66"/>
      <c r="X149" s="67"/>
      <c r="Y149" s="67"/>
      <c r="Z149" s="67"/>
      <c r="AA149" s="67"/>
      <c r="AB149" s="67"/>
      <c r="AC149" s="67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 customFormat="false" ht="16.85" hidden="false" customHeight="false" outlineLevel="0" collapsed="false">
      <c r="A150" s="69"/>
      <c r="B150" s="70" t="s">
        <v>23</v>
      </c>
      <c r="C150" s="62" t="s">
        <v>95</v>
      </c>
      <c r="D150" s="70" t="s">
        <v>203</v>
      </c>
      <c r="E150" s="43" t="n">
        <v>0.854166666666667</v>
      </c>
      <c r="F150" s="54" t="n">
        <v>5</v>
      </c>
      <c r="G150" s="45" t="n">
        <v>2.4</v>
      </c>
      <c r="H150" s="46" t="s">
        <v>5</v>
      </c>
      <c r="I150" s="47" t="n">
        <f aca="false">IF(H150="W",F150*G150-F150,(IF(H150="L",-F150)))</f>
        <v>7</v>
      </c>
      <c r="J150" s="62"/>
      <c r="K150" s="23"/>
      <c r="L150" s="48"/>
      <c r="M150" s="48"/>
      <c r="N150" s="49"/>
      <c r="O150" s="62"/>
      <c r="P150" s="64"/>
      <c r="Q150" s="66"/>
      <c r="R150" s="74"/>
      <c r="S150" s="66"/>
      <c r="T150" s="66"/>
      <c r="U150" s="66"/>
      <c r="V150" s="66"/>
      <c r="W150" s="66"/>
      <c r="X150" s="67"/>
      <c r="Y150" s="67"/>
      <c r="Z150" s="67"/>
      <c r="AA150" s="67"/>
      <c r="AB150" s="67"/>
      <c r="AC150" s="67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 customFormat="false" ht="16.85" hidden="false" customHeight="false" outlineLevel="0" collapsed="false">
      <c r="A151" s="69" t="n">
        <v>43521</v>
      </c>
      <c r="B151" s="70" t="s">
        <v>67</v>
      </c>
      <c r="C151" s="62" t="s">
        <v>87</v>
      </c>
      <c r="D151" s="70" t="s">
        <v>204</v>
      </c>
      <c r="E151" s="43" t="n">
        <v>0.96875</v>
      </c>
      <c r="F151" s="54" t="n">
        <v>15</v>
      </c>
      <c r="G151" s="45" t="n">
        <v>1.71</v>
      </c>
      <c r="H151" s="46" t="s">
        <v>5</v>
      </c>
      <c r="I151" s="47" t="n">
        <f aca="false">IF(H151="W",F151*G151-F151,(IF(H151="L",-F151)))</f>
        <v>10.65</v>
      </c>
      <c r="J151" s="62"/>
      <c r="K151" s="75" t="s">
        <v>205</v>
      </c>
      <c r="L151" s="48" t="s">
        <v>206</v>
      </c>
      <c r="M151" s="48" t="s">
        <v>9</v>
      </c>
      <c r="N151" s="49" t="n">
        <f aca="false">SUM(I151:I259)</f>
        <v>-71.574568</v>
      </c>
      <c r="O151" s="62"/>
      <c r="P151" s="64"/>
      <c r="Q151" s="66"/>
      <c r="R151" s="74"/>
      <c r="S151" s="66"/>
      <c r="T151" s="66"/>
      <c r="U151" s="66"/>
      <c r="V151" s="66"/>
      <c r="W151" s="66"/>
      <c r="X151" s="67"/>
      <c r="Y151" s="67"/>
      <c r="Z151" s="67"/>
      <c r="AA151" s="67"/>
      <c r="AB151" s="67"/>
      <c r="AC151" s="67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 customFormat="false" ht="16.85" hidden="false" customHeight="false" outlineLevel="0" collapsed="false">
      <c r="A152" s="69"/>
      <c r="B152" s="70" t="s">
        <v>67</v>
      </c>
      <c r="C152" s="62" t="s">
        <v>87</v>
      </c>
      <c r="D152" s="70" t="s">
        <v>207</v>
      </c>
      <c r="E152" s="43" t="n">
        <v>0.833333333333333</v>
      </c>
      <c r="F152" s="54" t="n">
        <v>10</v>
      </c>
      <c r="G152" s="45" t="n">
        <v>1.84</v>
      </c>
      <c r="H152" s="46" t="s">
        <v>7</v>
      </c>
      <c r="I152" s="47" t="n">
        <f aca="false">IF(H152="W",F152*G152-F152,(IF(H152="L",-F152)))</f>
        <v>-10</v>
      </c>
      <c r="J152" s="62"/>
      <c r="K152" s="75" t="s">
        <v>208</v>
      </c>
      <c r="L152" s="48"/>
      <c r="M152" s="48"/>
      <c r="N152" s="49"/>
      <c r="O152" s="62"/>
      <c r="P152" s="64"/>
      <c r="Q152" s="66"/>
      <c r="R152" s="74"/>
      <c r="S152" s="66"/>
      <c r="T152" s="66"/>
      <c r="U152" s="66"/>
      <c r="V152" s="66"/>
      <c r="W152" s="66"/>
      <c r="X152" s="67"/>
      <c r="Y152" s="67"/>
      <c r="Z152" s="67"/>
      <c r="AA152" s="67"/>
      <c r="AB152" s="67"/>
      <c r="AC152" s="67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 customFormat="false" ht="16.85" hidden="false" customHeight="false" outlineLevel="0" collapsed="false">
      <c r="A153" s="69"/>
      <c r="B153" s="70" t="s">
        <v>67</v>
      </c>
      <c r="C153" s="62" t="s">
        <v>151</v>
      </c>
      <c r="D153" s="70" t="s">
        <v>209</v>
      </c>
      <c r="E153" s="43" t="n">
        <v>0.0416666666666667</v>
      </c>
      <c r="F153" s="54" t="n">
        <v>6</v>
      </c>
      <c r="G153" s="45" t="n">
        <v>1.5</v>
      </c>
      <c r="H153" s="46" t="s">
        <v>5</v>
      </c>
      <c r="I153" s="47" t="n">
        <f aca="false">IF(H153="W",F153*G153-F153,(IF(H153="L",-F153)))</f>
        <v>3</v>
      </c>
      <c r="J153" s="62"/>
      <c r="K153" s="75" t="s">
        <v>210</v>
      </c>
      <c r="L153" s="48"/>
      <c r="M153" s="48"/>
      <c r="N153" s="49"/>
      <c r="O153" s="62"/>
      <c r="P153" s="64"/>
      <c r="Q153" s="66"/>
      <c r="R153" s="74"/>
      <c r="S153" s="66"/>
      <c r="T153" s="66"/>
      <c r="U153" s="66"/>
      <c r="V153" s="66"/>
      <c r="W153" s="66"/>
      <c r="X153" s="67"/>
      <c r="Y153" s="67"/>
      <c r="Z153" s="67"/>
      <c r="AA153" s="67"/>
      <c r="AB153" s="67"/>
      <c r="AC153" s="67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customFormat="false" ht="16.85" hidden="false" customHeight="false" outlineLevel="0" collapsed="false">
      <c r="A154" s="69"/>
      <c r="B154" s="70" t="s">
        <v>67</v>
      </c>
      <c r="C154" s="62" t="s">
        <v>170</v>
      </c>
      <c r="D154" s="70" t="s">
        <v>211</v>
      </c>
      <c r="E154" s="43" t="n">
        <v>0.895833333333333</v>
      </c>
      <c r="F154" s="54" t="n">
        <v>15</v>
      </c>
      <c r="G154" s="45" t="n">
        <v>1.8</v>
      </c>
      <c r="H154" s="46" t="s">
        <v>7</v>
      </c>
      <c r="I154" s="47" t="n">
        <f aca="false">IF(H154="W",F154*G154-F154,(IF(H154="L",-F154)))</f>
        <v>-15</v>
      </c>
      <c r="J154" s="62"/>
      <c r="K154" s="75" t="s">
        <v>212</v>
      </c>
      <c r="L154" s="48"/>
      <c r="M154" s="48"/>
      <c r="N154" s="49"/>
      <c r="O154" s="62"/>
      <c r="P154" s="64"/>
      <c r="Q154" s="66"/>
      <c r="R154" s="74"/>
      <c r="S154" s="66"/>
      <c r="T154" s="66"/>
      <c r="U154" s="66"/>
      <c r="V154" s="66"/>
      <c r="W154" s="66"/>
      <c r="X154" s="67"/>
      <c r="Y154" s="67"/>
      <c r="Z154" s="67"/>
      <c r="AA154" s="67"/>
      <c r="AB154" s="67"/>
      <c r="AC154" s="67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 customFormat="false" ht="16.85" hidden="false" customHeight="false" outlineLevel="0" collapsed="false">
      <c r="A155" s="69"/>
      <c r="B155" s="70" t="s">
        <v>49</v>
      </c>
      <c r="C155" s="62" t="s">
        <v>24</v>
      </c>
      <c r="D155" s="70" t="s">
        <v>213</v>
      </c>
      <c r="E155" s="43" t="n">
        <v>0.0208333333333333</v>
      </c>
      <c r="F155" s="54" t="n">
        <v>5</v>
      </c>
      <c r="G155" s="45" t="n">
        <v>1.735</v>
      </c>
      <c r="H155" s="46" t="s">
        <v>7</v>
      </c>
      <c r="I155" s="47" t="n">
        <f aca="false">IF(H155="W",F155*G155-F155,(IF(H155="L",-F155)))</f>
        <v>-5</v>
      </c>
      <c r="J155" s="62"/>
      <c r="K155" s="75" t="s">
        <v>214</v>
      </c>
      <c r="L155" s="48"/>
      <c r="M155" s="48"/>
      <c r="N155" s="49"/>
      <c r="O155" s="62"/>
      <c r="P155" s="64"/>
      <c r="Q155" s="66"/>
      <c r="R155" s="74"/>
      <c r="S155" s="66"/>
      <c r="T155" s="66"/>
      <c r="U155" s="66"/>
      <c r="V155" s="66"/>
      <c r="W155" s="66"/>
      <c r="X155" s="67"/>
      <c r="Y155" s="67"/>
      <c r="Z155" s="67"/>
      <c r="AA155" s="67"/>
      <c r="AB155" s="67"/>
      <c r="AC155" s="67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 customFormat="false" ht="16.85" hidden="false" customHeight="false" outlineLevel="0" collapsed="false">
      <c r="A156" s="69"/>
      <c r="B156" s="70" t="s">
        <v>49</v>
      </c>
      <c r="C156" s="62" t="s">
        <v>24</v>
      </c>
      <c r="D156" s="70" t="s">
        <v>215</v>
      </c>
      <c r="E156" s="43" t="n">
        <v>0.715277777777778</v>
      </c>
      <c r="F156" s="54" t="n">
        <v>25</v>
      </c>
      <c r="G156" s="45" t="n">
        <v>1.427</v>
      </c>
      <c r="H156" s="46" t="s">
        <v>7</v>
      </c>
      <c r="I156" s="47" t="n">
        <f aca="false">IF(H156="W",F156*G156-F156,(IF(H156="L",-F156)))</f>
        <v>-25</v>
      </c>
      <c r="J156" s="62"/>
      <c r="K156" s="23"/>
      <c r="L156" s="48"/>
      <c r="M156" s="48"/>
      <c r="N156" s="49"/>
      <c r="O156" s="62"/>
      <c r="P156" s="64"/>
      <c r="Q156" s="66"/>
      <c r="R156" s="74"/>
      <c r="S156" s="66"/>
      <c r="T156" s="66"/>
      <c r="U156" s="66"/>
      <c r="V156" s="66"/>
      <c r="W156" s="66"/>
      <c r="X156" s="67"/>
      <c r="Y156" s="67"/>
      <c r="Z156" s="67"/>
      <c r="AA156" s="67"/>
      <c r="AB156" s="67"/>
      <c r="AC156" s="67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 customFormat="false" ht="16.85" hidden="false" customHeight="false" outlineLevel="0" collapsed="false">
      <c r="A157" s="69" t="n">
        <v>43522</v>
      </c>
      <c r="B157" s="70" t="s">
        <v>67</v>
      </c>
      <c r="C157" s="62" t="s">
        <v>216</v>
      </c>
      <c r="D157" s="70" t="s">
        <v>217</v>
      </c>
      <c r="E157" s="43" t="n">
        <v>0.0104166666666667</v>
      </c>
      <c r="F157" s="54" t="n">
        <v>10</v>
      </c>
      <c r="G157" s="45" t="n">
        <v>1.953</v>
      </c>
      <c r="H157" s="46" t="s">
        <v>7</v>
      </c>
      <c r="I157" s="47" t="n">
        <f aca="false">IF(H157="W",F157*G157-F157,(IF(H157="L",-F157)))</f>
        <v>-10</v>
      </c>
      <c r="J157" s="62"/>
      <c r="K157" s="23" t="s">
        <v>218</v>
      </c>
      <c r="L157" s="48"/>
      <c r="M157" s="48"/>
      <c r="N157" s="49"/>
      <c r="O157" s="62"/>
      <c r="P157" s="64"/>
      <c r="Q157" s="66"/>
      <c r="R157" s="74"/>
      <c r="S157" s="66"/>
      <c r="T157" s="66"/>
      <c r="U157" s="66"/>
      <c r="V157" s="66"/>
      <c r="W157" s="66"/>
      <c r="X157" s="67"/>
      <c r="Y157" s="67"/>
      <c r="Z157" s="67"/>
      <c r="AA157" s="67"/>
      <c r="AB157" s="67"/>
      <c r="AC157" s="67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 customFormat="false" ht="16.85" hidden="false" customHeight="false" outlineLevel="0" collapsed="false">
      <c r="A158" s="69"/>
      <c r="B158" s="70" t="s">
        <v>67</v>
      </c>
      <c r="C158" s="62" t="s">
        <v>87</v>
      </c>
      <c r="D158" s="70" t="s">
        <v>219</v>
      </c>
      <c r="E158" s="43" t="n">
        <v>0.90625</v>
      </c>
      <c r="F158" s="54" t="n">
        <v>20</v>
      </c>
      <c r="G158" s="45" t="n">
        <v>1.98</v>
      </c>
      <c r="H158" s="46" t="s">
        <v>7</v>
      </c>
      <c r="I158" s="47" t="n">
        <f aca="false">IF(H158="W",F158*G158-F158,(IF(H158="L",-F158)))</f>
        <v>-20</v>
      </c>
      <c r="J158" s="62"/>
      <c r="K158" s="23"/>
      <c r="L158" s="48"/>
      <c r="M158" s="48"/>
      <c r="N158" s="49"/>
      <c r="O158" s="62"/>
      <c r="P158" s="64"/>
      <c r="Q158" s="66"/>
      <c r="R158" s="74"/>
      <c r="S158" s="66"/>
      <c r="T158" s="66"/>
      <c r="U158" s="66"/>
      <c r="V158" s="66"/>
      <c r="W158" s="66"/>
      <c r="X158" s="67"/>
      <c r="Y158" s="67"/>
      <c r="Z158" s="67"/>
      <c r="AA158" s="67"/>
      <c r="AB158" s="67"/>
      <c r="AC158" s="67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 customFormat="false" ht="16.85" hidden="false" customHeight="false" outlineLevel="0" collapsed="false">
      <c r="A159" s="69"/>
      <c r="B159" s="70" t="s">
        <v>67</v>
      </c>
      <c r="C159" s="62" t="s">
        <v>220</v>
      </c>
      <c r="D159" s="70" t="s">
        <v>221</v>
      </c>
      <c r="E159" s="43" t="n">
        <v>0.90625</v>
      </c>
      <c r="F159" s="54" t="n">
        <v>10</v>
      </c>
      <c r="G159" s="45" t="n">
        <v>1.88</v>
      </c>
      <c r="H159" s="46" t="s">
        <v>7</v>
      </c>
      <c r="I159" s="47" t="n">
        <f aca="false">IF(H159="W",F159*G159-F159,(IF(H159="L",-F159)))</f>
        <v>-10</v>
      </c>
      <c r="J159" s="62"/>
      <c r="K159" s="23"/>
      <c r="L159" s="48"/>
      <c r="M159" s="48"/>
      <c r="N159" s="49"/>
      <c r="O159" s="62"/>
      <c r="P159" s="64"/>
      <c r="Q159" s="66"/>
      <c r="R159" s="74"/>
      <c r="S159" s="66"/>
      <c r="T159" s="66"/>
      <c r="U159" s="66"/>
      <c r="V159" s="66"/>
      <c r="W159" s="66"/>
      <c r="X159" s="67"/>
      <c r="Y159" s="67"/>
      <c r="Z159" s="67"/>
      <c r="AA159" s="67"/>
      <c r="AB159" s="67"/>
      <c r="AC159" s="67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 customFormat="false" ht="16.85" hidden="false" customHeight="false" outlineLevel="0" collapsed="false">
      <c r="A160" s="69"/>
      <c r="B160" s="70" t="s">
        <v>46</v>
      </c>
      <c r="C160" s="62" t="s">
        <v>170</v>
      </c>
      <c r="D160" s="70" t="s">
        <v>222</v>
      </c>
      <c r="E160" s="43" t="n">
        <v>0.0833333333333333</v>
      </c>
      <c r="F160" s="54" t="n">
        <v>10</v>
      </c>
      <c r="G160" s="45" t="n">
        <v>1.67</v>
      </c>
      <c r="H160" s="46" t="s">
        <v>7</v>
      </c>
      <c r="I160" s="47" t="n">
        <f aca="false">IF(H160="W",F160*G160-F160,(IF(H160="L",-F160)))</f>
        <v>-10</v>
      </c>
      <c r="J160" s="62"/>
      <c r="K160" s="23"/>
      <c r="L160" s="48"/>
      <c r="M160" s="48"/>
      <c r="N160" s="49"/>
      <c r="O160" s="62"/>
      <c r="P160" s="64"/>
      <c r="Q160" s="66"/>
      <c r="R160" s="74"/>
      <c r="S160" s="66"/>
      <c r="T160" s="66"/>
      <c r="U160" s="66"/>
      <c r="V160" s="66"/>
      <c r="W160" s="66"/>
      <c r="X160" s="67"/>
      <c r="Y160" s="67"/>
      <c r="Z160" s="67"/>
      <c r="AA160" s="67"/>
      <c r="AB160" s="67"/>
      <c r="AC160" s="67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6.85" hidden="false" customHeight="false" outlineLevel="0" collapsed="false">
      <c r="A161" s="69"/>
      <c r="B161" s="70" t="s">
        <v>67</v>
      </c>
      <c r="C161" s="62" t="s">
        <v>170</v>
      </c>
      <c r="D161" s="70" t="s">
        <v>223</v>
      </c>
      <c r="E161" s="43" t="n">
        <v>0.916666666666667</v>
      </c>
      <c r="F161" s="54" t="n">
        <v>20</v>
      </c>
      <c r="G161" s="45" t="n">
        <v>1.57</v>
      </c>
      <c r="H161" s="46" t="s">
        <v>7</v>
      </c>
      <c r="I161" s="47" t="n">
        <f aca="false">IF(H161="W",F161*G161-F161,(IF(H161="L",-F161)))</f>
        <v>-20</v>
      </c>
      <c r="J161" s="62"/>
      <c r="K161" s="23"/>
      <c r="L161" s="48"/>
      <c r="M161" s="48"/>
      <c r="N161" s="49"/>
      <c r="O161" s="62"/>
      <c r="P161" s="64"/>
      <c r="Q161" s="66"/>
      <c r="R161" s="74"/>
      <c r="S161" s="66"/>
      <c r="T161" s="66"/>
      <c r="U161" s="66"/>
      <c r="V161" s="66"/>
      <c r="W161" s="66"/>
      <c r="X161" s="67"/>
      <c r="Y161" s="67"/>
      <c r="Z161" s="67"/>
      <c r="AA161" s="67"/>
      <c r="AB161" s="67"/>
      <c r="AC161" s="67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6.85" hidden="false" customHeight="false" outlineLevel="0" collapsed="false">
      <c r="A162" s="69"/>
      <c r="B162" s="70" t="s">
        <v>49</v>
      </c>
      <c r="C162" s="62" t="s">
        <v>170</v>
      </c>
      <c r="D162" s="70" t="s">
        <v>224</v>
      </c>
      <c r="E162" s="43" t="n">
        <v>0.583333333333333</v>
      </c>
      <c r="F162" s="54" t="n">
        <v>5</v>
      </c>
      <c r="G162" s="45" t="n">
        <v>1.91</v>
      </c>
      <c r="H162" s="46" t="s">
        <v>7</v>
      </c>
      <c r="I162" s="47" t="n">
        <f aca="false">IF(H162="W",F162*G162-F162,(IF(H162="L",-F162)))</f>
        <v>-5</v>
      </c>
      <c r="J162" s="62"/>
      <c r="K162" s="23"/>
      <c r="L162" s="48"/>
      <c r="M162" s="48"/>
      <c r="N162" s="49"/>
      <c r="O162" s="62"/>
      <c r="P162" s="64"/>
      <c r="Q162" s="66"/>
      <c r="R162" s="74"/>
      <c r="S162" s="66"/>
      <c r="T162" s="66"/>
      <c r="U162" s="66"/>
      <c r="V162" s="66"/>
      <c r="W162" s="66"/>
      <c r="X162" s="67"/>
      <c r="Y162" s="67"/>
      <c r="Z162" s="67"/>
      <c r="AA162" s="67"/>
      <c r="AB162" s="67"/>
      <c r="AC162" s="67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 customFormat="false" ht="16.85" hidden="false" customHeight="false" outlineLevel="0" collapsed="false">
      <c r="A163" s="69" t="n">
        <v>43523</v>
      </c>
      <c r="B163" s="70" t="s">
        <v>67</v>
      </c>
      <c r="C163" s="62" t="s">
        <v>63</v>
      </c>
      <c r="D163" s="70" t="s">
        <v>225</v>
      </c>
      <c r="E163" s="43" t="n">
        <v>0.916666666666667</v>
      </c>
      <c r="F163" s="54" t="n">
        <v>5</v>
      </c>
      <c r="G163" s="45" t="n">
        <v>2.28</v>
      </c>
      <c r="H163" s="46" t="s">
        <v>5</v>
      </c>
      <c r="I163" s="47" t="n">
        <f aca="false">IF(H163="W",F163*G163-F163,(IF(H163="L",-F163)))</f>
        <v>6.4</v>
      </c>
      <c r="J163" s="62"/>
      <c r="K163" s="23"/>
      <c r="L163" s="48"/>
      <c r="M163" s="48"/>
      <c r="N163" s="49"/>
      <c r="O163" s="62"/>
      <c r="P163" s="64"/>
      <c r="Q163" s="66"/>
      <c r="R163" s="74"/>
      <c r="S163" s="66"/>
      <c r="T163" s="66"/>
      <c r="U163" s="66"/>
      <c r="V163" s="66"/>
      <c r="W163" s="66"/>
      <c r="X163" s="67"/>
      <c r="Y163" s="67"/>
      <c r="Z163" s="67"/>
      <c r="AA163" s="67"/>
      <c r="AB163" s="67"/>
      <c r="AC163" s="67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 customFormat="false" ht="16.85" hidden="false" customHeight="false" outlineLevel="0" collapsed="false">
      <c r="A164" s="69"/>
      <c r="B164" s="70" t="s">
        <v>67</v>
      </c>
      <c r="C164" s="62" t="s">
        <v>28</v>
      </c>
      <c r="D164" s="70" t="s">
        <v>226</v>
      </c>
      <c r="E164" s="43" t="n">
        <v>0.0625</v>
      </c>
      <c r="F164" s="54" t="n">
        <v>10</v>
      </c>
      <c r="G164" s="45" t="n">
        <v>2.1</v>
      </c>
      <c r="H164" s="46" t="s">
        <v>7</v>
      </c>
      <c r="I164" s="47" t="n">
        <f aca="false">IF(H164="W",F164*G164-F164,(IF(H164="L",-F164)))</f>
        <v>-10</v>
      </c>
      <c r="J164" s="62"/>
      <c r="K164" s="23"/>
      <c r="L164" s="48"/>
      <c r="M164" s="48"/>
      <c r="N164" s="49"/>
      <c r="O164" s="62"/>
      <c r="P164" s="64"/>
      <c r="Q164" s="66"/>
      <c r="R164" s="74"/>
      <c r="S164" s="66"/>
      <c r="T164" s="66"/>
      <c r="U164" s="66"/>
      <c r="V164" s="66"/>
      <c r="W164" s="66"/>
      <c r="X164" s="67"/>
      <c r="Y164" s="67"/>
      <c r="Z164" s="67"/>
      <c r="AA164" s="67"/>
      <c r="AB164" s="67"/>
      <c r="AC164" s="67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 customFormat="false" ht="16.85" hidden="false" customHeight="false" outlineLevel="0" collapsed="false">
      <c r="A165" s="69" t="n">
        <v>43524</v>
      </c>
      <c r="B165" s="70" t="s">
        <v>23</v>
      </c>
      <c r="C165" s="62" t="s">
        <v>95</v>
      </c>
      <c r="D165" s="70" t="s">
        <v>227</v>
      </c>
      <c r="E165" s="43" t="s">
        <v>228</v>
      </c>
      <c r="F165" s="54" t="n">
        <v>10</v>
      </c>
      <c r="G165" s="45" t="n">
        <v>5.475</v>
      </c>
      <c r="H165" s="46" t="s">
        <v>7</v>
      </c>
      <c r="I165" s="47" t="n">
        <f aca="false">IF(H165="W",F165*G165-F165,(IF(H165="L",-F165)))</f>
        <v>-10</v>
      </c>
      <c r="J165" s="62"/>
      <c r="K165" s="23"/>
      <c r="L165" s="48"/>
      <c r="M165" s="48"/>
      <c r="N165" s="49"/>
      <c r="O165" s="62"/>
      <c r="P165" s="64"/>
      <c r="Q165" s="66"/>
      <c r="R165" s="74"/>
      <c r="S165" s="66"/>
      <c r="T165" s="66"/>
      <c r="U165" s="66"/>
      <c r="V165" s="66"/>
      <c r="W165" s="66"/>
      <c r="X165" s="67"/>
      <c r="Y165" s="67"/>
      <c r="Z165" s="67"/>
      <c r="AA165" s="67"/>
      <c r="AB165" s="67"/>
      <c r="AC165" s="67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 customFormat="false" ht="16.85" hidden="false" customHeight="false" outlineLevel="0" collapsed="false">
      <c r="A166" s="69"/>
      <c r="B166" s="70" t="s">
        <v>23</v>
      </c>
      <c r="C166" s="62" t="s">
        <v>95</v>
      </c>
      <c r="D166" s="70" t="s">
        <v>229</v>
      </c>
      <c r="E166" s="43" t="s">
        <v>230</v>
      </c>
      <c r="F166" s="54" t="n">
        <v>20</v>
      </c>
      <c r="G166" s="45" t="n">
        <v>2.17</v>
      </c>
      <c r="H166" s="46" t="s">
        <v>7</v>
      </c>
      <c r="I166" s="47" t="n">
        <f aca="false">IF(H166="W",F166*G166-F166,(IF(H166="L",-F166)))</f>
        <v>-20</v>
      </c>
      <c r="J166" s="62"/>
      <c r="K166" s="23"/>
      <c r="L166" s="48"/>
      <c r="M166" s="48"/>
      <c r="N166" s="49"/>
      <c r="O166" s="62"/>
      <c r="P166" s="64"/>
      <c r="Q166" s="66"/>
      <c r="R166" s="74"/>
      <c r="S166" s="66"/>
      <c r="T166" s="66"/>
      <c r="U166" s="66"/>
      <c r="V166" s="66"/>
      <c r="W166" s="66"/>
      <c r="X166" s="67"/>
      <c r="Y166" s="67"/>
      <c r="Z166" s="67"/>
      <c r="AA166" s="67"/>
      <c r="AB166" s="67"/>
      <c r="AC166" s="67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 customFormat="false" ht="16.85" hidden="false" customHeight="false" outlineLevel="0" collapsed="false">
      <c r="A167" s="69"/>
      <c r="B167" s="70" t="s">
        <v>23</v>
      </c>
      <c r="C167" s="62" t="s">
        <v>95</v>
      </c>
      <c r="D167" s="70" t="s">
        <v>231</v>
      </c>
      <c r="E167" s="43" t="s">
        <v>230</v>
      </c>
      <c r="F167" s="54" t="n">
        <v>20</v>
      </c>
      <c r="G167" s="45" t="n">
        <v>2.24</v>
      </c>
      <c r="H167" s="46" t="s">
        <v>7</v>
      </c>
      <c r="I167" s="47" t="n">
        <f aca="false">IF(H167="W",F167*G167-F167,(IF(H167="L",-F167)))</f>
        <v>-20</v>
      </c>
      <c r="J167" s="62"/>
      <c r="K167" s="23"/>
      <c r="L167" s="48"/>
      <c r="M167" s="48"/>
      <c r="N167" s="49"/>
      <c r="O167" s="62"/>
      <c r="P167" s="64"/>
      <c r="Q167" s="66"/>
      <c r="R167" s="74"/>
      <c r="S167" s="66"/>
      <c r="T167" s="66"/>
      <c r="U167" s="66"/>
      <c r="V167" s="66"/>
      <c r="W167" s="66"/>
      <c r="X167" s="67"/>
      <c r="Y167" s="67"/>
      <c r="Z167" s="67"/>
      <c r="AA167" s="67"/>
      <c r="AB167" s="67"/>
      <c r="AC167" s="67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 customFormat="false" ht="16.85" hidden="false" customHeight="false" outlineLevel="0" collapsed="false">
      <c r="A168" s="69" t="s">
        <v>124</v>
      </c>
      <c r="B168" s="70" t="s">
        <v>23</v>
      </c>
      <c r="C168" s="62" t="s">
        <v>95</v>
      </c>
      <c r="D168" s="70" t="s">
        <v>232</v>
      </c>
      <c r="E168" s="43" t="s">
        <v>228</v>
      </c>
      <c r="F168" s="54" t="n">
        <v>5</v>
      </c>
      <c r="G168" s="45" t="n">
        <v>8.12</v>
      </c>
      <c r="H168" s="46" t="s">
        <v>7</v>
      </c>
      <c r="I168" s="47"/>
      <c r="J168" s="62"/>
      <c r="K168" s="23"/>
      <c r="L168" s="48"/>
      <c r="M168" s="48"/>
      <c r="N168" s="49"/>
      <c r="O168" s="62"/>
      <c r="P168" s="64"/>
      <c r="Q168" s="66"/>
      <c r="R168" s="74"/>
      <c r="S168" s="66"/>
      <c r="T168" s="66"/>
      <c r="U168" s="66"/>
      <c r="V168" s="66"/>
      <c r="W168" s="66"/>
      <c r="X168" s="67"/>
      <c r="Y168" s="67"/>
      <c r="Z168" s="67"/>
      <c r="AA168" s="67"/>
      <c r="AB168" s="67"/>
      <c r="AC168" s="67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 customFormat="false" ht="16.85" hidden="false" customHeight="false" outlineLevel="0" collapsed="false">
      <c r="A169" s="69" t="s">
        <v>124</v>
      </c>
      <c r="B169" s="70" t="s">
        <v>23</v>
      </c>
      <c r="C169" s="62" t="s">
        <v>95</v>
      </c>
      <c r="D169" s="70" t="s">
        <v>233</v>
      </c>
      <c r="E169" s="43" t="s">
        <v>230</v>
      </c>
      <c r="F169" s="54" t="n">
        <v>10</v>
      </c>
      <c r="G169" s="45" t="n">
        <v>3.06</v>
      </c>
      <c r="H169" s="46" t="s">
        <v>7</v>
      </c>
      <c r="I169" s="47"/>
      <c r="J169" s="62"/>
      <c r="K169" s="23"/>
      <c r="L169" s="48"/>
      <c r="M169" s="48"/>
      <c r="N169" s="49"/>
      <c r="O169" s="62"/>
      <c r="P169" s="64"/>
      <c r="Q169" s="66"/>
      <c r="R169" s="74"/>
      <c r="S169" s="66"/>
      <c r="T169" s="66"/>
      <c r="U169" s="66"/>
      <c r="V169" s="66"/>
      <c r="W169" s="66"/>
      <c r="X169" s="67"/>
      <c r="Y169" s="67"/>
      <c r="Z169" s="67"/>
      <c r="AA169" s="67"/>
      <c r="AB169" s="67"/>
      <c r="AC169" s="67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 customFormat="false" ht="16.85" hidden="false" customHeight="false" outlineLevel="0" collapsed="false">
      <c r="A170" s="69" t="s">
        <v>234</v>
      </c>
      <c r="B170" s="70" t="s">
        <v>23</v>
      </c>
      <c r="C170" s="62" t="s">
        <v>87</v>
      </c>
      <c r="D170" s="70" t="s">
        <v>235</v>
      </c>
      <c r="E170" s="43" t="s">
        <v>228</v>
      </c>
      <c r="F170" s="54" t="n">
        <v>10</v>
      </c>
      <c r="G170" s="45" t="n">
        <v>3.313</v>
      </c>
      <c r="H170" s="46" t="s">
        <v>7</v>
      </c>
      <c r="I170" s="47"/>
      <c r="J170" s="62"/>
      <c r="K170" s="75" t="s">
        <v>236</v>
      </c>
      <c r="L170" s="48"/>
      <c r="M170" s="48"/>
      <c r="N170" s="49"/>
      <c r="O170" s="62"/>
      <c r="P170" s="64"/>
      <c r="Q170" s="66"/>
      <c r="R170" s="74"/>
      <c r="S170" s="66"/>
      <c r="T170" s="66"/>
      <c r="U170" s="66"/>
      <c r="V170" s="66"/>
      <c r="W170" s="66"/>
      <c r="X170" s="67"/>
      <c r="Y170" s="67"/>
      <c r="Z170" s="67"/>
      <c r="AA170" s="67"/>
      <c r="AB170" s="67"/>
      <c r="AC170" s="67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 customFormat="false" ht="16.85" hidden="false" customHeight="false" outlineLevel="0" collapsed="false">
      <c r="A171" s="69" t="s">
        <v>124</v>
      </c>
      <c r="B171" s="70" t="s">
        <v>23</v>
      </c>
      <c r="C171" s="62" t="s">
        <v>170</v>
      </c>
      <c r="D171" s="70" t="s">
        <v>237</v>
      </c>
      <c r="E171" s="43" t="s">
        <v>228</v>
      </c>
      <c r="F171" s="54" t="n">
        <v>5</v>
      </c>
      <c r="G171" s="45" t="n">
        <v>7.23</v>
      </c>
      <c r="H171" s="46" t="s">
        <v>7</v>
      </c>
      <c r="I171" s="47"/>
      <c r="J171" s="62"/>
      <c r="K171" s="23"/>
      <c r="L171" s="48"/>
      <c r="M171" s="48"/>
      <c r="N171" s="49"/>
      <c r="O171" s="62"/>
      <c r="P171" s="64"/>
      <c r="Q171" s="66"/>
      <c r="R171" s="74"/>
      <c r="S171" s="66"/>
      <c r="T171" s="66"/>
      <c r="U171" s="66"/>
      <c r="V171" s="66"/>
      <c r="W171" s="66"/>
      <c r="X171" s="67"/>
      <c r="Y171" s="67"/>
      <c r="Z171" s="67"/>
      <c r="AA171" s="67"/>
      <c r="AB171" s="67"/>
      <c r="AC171" s="67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 customFormat="false" ht="16.85" hidden="false" customHeight="false" outlineLevel="0" collapsed="false">
      <c r="A172" s="69"/>
      <c r="B172" s="70" t="s">
        <v>23</v>
      </c>
      <c r="C172" s="62" t="s">
        <v>87</v>
      </c>
      <c r="D172" s="70" t="s">
        <v>238</v>
      </c>
      <c r="E172" s="43" t="n">
        <v>0.708333333333333</v>
      </c>
      <c r="F172" s="54" t="n">
        <v>10</v>
      </c>
      <c r="G172" s="45" t="n">
        <v>1.8</v>
      </c>
      <c r="H172" s="46" t="s">
        <v>5</v>
      </c>
      <c r="I172" s="47" t="n">
        <f aca="false">IF(H172="W",F172*G172-F172,(IF(H172="L",-F172)))</f>
        <v>8</v>
      </c>
      <c r="J172" s="62"/>
      <c r="K172" s="23"/>
      <c r="L172" s="48"/>
      <c r="M172" s="48"/>
      <c r="N172" s="49"/>
      <c r="O172" s="62"/>
      <c r="P172" s="64"/>
      <c r="Q172" s="66"/>
      <c r="R172" s="74"/>
      <c r="S172" s="66"/>
      <c r="T172" s="66"/>
      <c r="U172" s="66"/>
      <c r="V172" s="66"/>
      <c r="W172" s="66"/>
      <c r="X172" s="67"/>
      <c r="Y172" s="67"/>
      <c r="Z172" s="67"/>
      <c r="AA172" s="67"/>
      <c r="AB172" s="67"/>
      <c r="AC172" s="67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 customFormat="false" ht="16.85" hidden="false" customHeight="false" outlineLevel="0" collapsed="false">
      <c r="A173" s="69"/>
      <c r="B173" s="70" t="s">
        <v>23</v>
      </c>
      <c r="C173" s="62" t="s">
        <v>87</v>
      </c>
      <c r="D173" s="70" t="s">
        <v>239</v>
      </c>
      <c r="E173" s="43" t="s">
        <v>230</v>
      </c>
      <c r="F173" s="54" t="n">
        <v>5</v>
      </c>
      <c r="G173" s="45" t="n">
        <v>1.89</v>
      </c>
      <c r="H173" s="46" t="s">
        <v>7</v>
      </c>
      <c r="I173" s="47" t="n">
        <f aca="false">IF(H173="W",F173*G173-F173,(IF(H173="L",-F173)))</f>
        <v>-5</v>
      </c>
      <c r="J173" s="62"/>
      <c r="K173" s="23"/>
      <c r="L173" s="48"/>
      <c r="M173" s="48"/>
      <c r="N173" s="49"/>
      <c r="O173" s="62"/>
      <c r="P173" s="64"/>
      <c r="Q173" s="66"/>
      <c r="R173" s="74"/>
      <c r="S173" s="66"/>
      <c r="T173" s="66"/>
      <c r="U173" s="66"/>
      <c r="V173" s="66"/>
      <c r="W173" s="66"/>
      <c r="X173" s="67"/>
      <c r="Y173" s="67"/>
      <c r="Z173" s="67"/>
      <c r="AA173" s="67"/>
      <c r="AB173" s="67"/>
      <c r="AC173" s="67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 customFormat="false" ht="16.85" hidden="false" customHeight="false" outlineLevel="0" collapsed="false">
      <c r="A174" s="69"/>
      <c r="B174" s="70" t="s">
        <v>23</v>
      </c>
      <c r="C174" s="62" t="s">
        <v>170</v>
      </c>
      <c r="D174" s="70" t="s">
        <v>240</v>
      </c>
      <c r="E174" s="43" t="s">
        <v>230</v>
      </c>
      <c r="F174" s="54" t="n">
        <v>7</v>
      </c>
      <c r="G174" s="45" t="n">
        <v>2.79</v>
      </c>
      <c r="H174" s="46" t="s">
        <v>7</v>
      </c>
      <c r="I174" s="47" t="n">
        <f aca="false">IF(H174="W",F174*G174-F174,(IF(H174="L",-F174)))</f>
        <v>-7</v>
      </c>
      <c r="J174" s="62"/>
      <c r="K174" s="23"/>
      <c r="L174" s="48"/>
      <c r="M174" s="48"/>
      <c r="N174" s="49"/>
      <c r="O174" s="62"/>
      <c r="P174" s="64"/>
      <c r="Q174" s="66"/>
      <c r="R174" s="74"/>
      <c r="S174" s="66"/>
      <c r="T174" s="66"/>
      <c r="U174" s="66"/>
      <c r="V174" s="66"/>
      <c r="W174" s="66"/>
      <c r="X174" s="67"/>
      <c r="Y174" s="67"/>
      <c r="Z174" s="67"/>
      <c r="AA174" s="67"/>
      <c r="AB174" s="67"/>
      <c r="AC174" s="67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 customFormat="false" ht="16.85" hidden="false" customHeight="false" outlineLevel="0" collapsed="false">
      <c r="A175" s="69"/>
      <c r="B175" s="70" t="s">
        <v>23</v>
      </c>
      <c r="C175" s="62" t="s">
        <v>24</v>
      </c>
      <c r="D175" s="70" t="s">
        <v>238</v>
      </c>
      <c r="E175" s="43" t="n">
        <v>0.708333333333333</v>
      </c>
      <c r="F175" s="54" t="n">
        <v>5</v>
      </c>
      <c r="G175" s="45" t="n">
        <v>1.943</v>
      </c>
      <c r="H175" s="46" t="s">
        <v>5</v>
      </c>
      <c r="I175" s="47" t="n">
        <f aca="false">IF(H175="W",F175*G175-F175,(IF(H175="L",-F175)))</f>
        <v>4.715</v>
      </c>
      <c r="J175" s="62"/>
      <c r="K175" s="23"/>
      <c r="L175" s="48"/>
      <c r="M175" s="48"/>
      <c r="N175" s="49"/>
      <c r="O175" s="62"/>
      <c r="P175" s="64"/>
      <c r="Q175" s="66"/>
      <c r="R175" s="74"/>
      <c r="S175" s="66"/>
      <c r="T175" s="66"/>
      <c r="U175" s="66"/>
      <c r="V175" s="66"/>
      <c r="W175" s="66"/>
      <c r="X175" s="67"/>
      <c r="Y175" s="67"/>
      <c r="Z175" s="67"/>
      <c r="AA175" s="67"/>
      <c r="AB175" s="67"/>
      <c r="AC175" s="67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 customFormat="false" ht="16.85" hidden="false" customHeight="false" outlineLevel="0" collapsed="false">
      <c r="A176" s="69"/>
      <c r="B176" s="70" t="s">
        <v>23</v>
      </c>
      <c r="C176" s="62" t="s">
        <v>24</v>
      </c>
      <c r="D176" s="70" t="s">
        <v>238</v>
      </c>
      <c r="E176" s="43" t="n">
        <v>0.708333333333333</v>
      </c>
      <c r="F176" s="54" t="n">
        <v>5</v>
      </c>
      <c r="G176" s="45" t="n">
        <v>1.99</v>
      </c>
      <c r="H176" s="46" t="s">
        <v>7</v>
      </c>
      <c r="I176" s="47" t="n">
        <f aca="false">IF(H176="W",F176*G176-F176,(IF(H176="L",-F176)))</f>
        <v>-5</v>
      </c>
      <c r="J176" s="62"/>
      <c r="K176" s="23"/>
      <c r="L176" s="48"/>
      <c r="M176" s="48"/>
      <c r="N176" s="49"/>
      <c r="O176" s="62"/>
      <c r="P176" s="64"/>
      <c r="Q176" s="66"/>
      <c r="R176" s="74"/>
      <c r="S176" s="66"/>
      <c r="T176" s="66"/>
      <c r="U176" s="66"/>
      <c r="V176" s="66"/>
      <c r="W176" s="66"/>
      <c r="X176" s="67"/>
      <c r="Y176" s="67"/>
      <c r="Z176" s="67"/>
      <c r="AA176" s="67"/>
      <c r="AB176" s="67"/>
      <c r="AC176" s="67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 customFormat="false" ht="16.85" hidden="false" customHeight="false" outlineLevel="0" collapsed="false">
      <c r="A177" s="69"/>
      <c r="B177" s="70" t="s">
        <v>23</v>
      </c>
      <c r="C177" s="62" t="s">
        <v>24</v>
      </c>
      <c r="D177" s="70" t="s">
        <v>238</v>
      </c>
      <c r="E177" s="43" t="n">
        <v>0.708333333333333</v>
      </c>
      <c r="F177" s="54" t="n">
        <v>5</v>
      </c>
      <c r="G177" s="45" t="n">
        <v>1.952</v>
      </c>
      <c r="H177" s="46" t="s">
        <v>6</v>
      </c>
      <c r="I177" s="47"/>
      <c r="J177" s="62"/>
      <c r="K177" s="23"/>
      <c r="L177" s="48"/>
      <c r="M177" s="48"/>
      <c r="N177" s="49"/>
      <c r="O177" s="62"/>
      <c r="P177" s="64"/>
      <c r="Q177" s="66"/>
      <c r="R177" s="74"/>
      <c r="S177" s="66"/>
      <c r="T177" s="66"/>
      <c r="U177" s="66"/>
      <c r="V177" s="66"/>
      <c r="W177" s="66"/>
      <c r="X177" s="67"/>
      <c r="Y177" s="67"/>
      <c r="Z177" s="67"/>
      <c r="AA177" s="67"/>
      <c r="AB177" s="67"/>
      <c r="AC177" s="67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 customFormat="false" ht="16.85" hidden="false" customHeight="false" outlineLevel="0" collapsed="false">
      <c r="A178" s="69"/>
      <c r="B178" s="70" t="s">
        <v>23</v>
      </c>
      <c r="C178" s="62" t="s">
        <v>24</v>
      </c>
      <c r="D178" s="70" t="s">
        <v>188</v>
      </c>
      <c r="E178" s="43" t="n">
        <v>0.708333333333333</v>
      </c>
      <c r="F178" s="54" t="n">
        <v>5</v>
      </c>
      <c r="G178" s="45" t="n">
        <v>3.4</v>
      </c>
      <c r="H178" s="46" t="s">
        <v>7</v>
      </c>
      <c r="I178" s="47" t="n">
        <f aca="false">IF(H178="W",F178*G178-F178,(IF(H178="L",-F178)))</f>
        <v>-5</v>
      </c>
      <c r="J178" s="62"/>
      <c r="K178" s="23"/>
      <c r="L178" s="48"/>
      <c r="M178" s="48"/>
      <c r="N178" s="49"/>
      <c r="O178" s="62"/>
      <c r="P178" s="64"/>
      <c r="Q178" s="66"/>
      <c r="R178" s="74"/>
      <c r="S178" s="66"/>
      <c r="T178" s="66"/>
      <c r="U178" s="66"/>
      <c r="V178" s="66"/>
      <c r="W178" s="66"/>
      <c r="X178" s="67"/>
      <c r="Y178" s="67"/>
      <c r="Z178" s="67"/>
      <c r="AA178" s="67"/>
      <c r="AB178" s="67"/>
      <c r="AC178" s="67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 customFormat="false" ht="16.85" hidden="false" customHeight="false" outlineLevel="0" collapsed="false">
      <c r="A179" s="69"/>
      <c r="B179" s="70" t="s">
        <v>23</v>
      </c>
      <c r="C179" s="62" t="s">
        <v>24</v>
      </c>
      <c r="D179" s="70" t="s">
        <v>241</v>
      </c>
      <c r="E179" s="43" t="n">
        <v>0.708333333333333</v>
      </c>
      <c r="F179" s="54" t="n">
        <v>10</v>
      </c>
      <c r="G179" s="45" t="n">
        <v>1.689</v>
      </c>
      <c r="H179" s="46" t="s">
        <v>5</v>
      </c>
      <c r="I179" s="47" t="n">
        <f aca="false">IF(H179="W",F179*G179-F179,(IF(H179="L",-F179)))</f>
        <v>6.89</v>
      </c>
      <c r="J179" s="62"/>
      <c r="K179" s="23"/>
      <c r="L179" s="48"/>
      <c r="M179" s="48"/>
      <c r="N179" s="49"/>
      <c r="O179" s="62"/>
      <c r="P179" s="64"/>
      <c r="Q179" s="66"/>
      <c r="R179" s="74"/>
      <c r="S179" s="66"/>
      <c r="T179" s="66"/>
      <c r="U179" s="66"/>
      <c r="V179" s="66"/>
      <c r="W179" s="66"/>
      <c r="X179" s="67"/>
      <c r="Y179" s="67"/>
      <c r="Z179" s="67"/>
      <c r="AA179" s="67"/>
      <c r="AB179" s="67"/>
      <c r="AC179" s="67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 customFormat="false" ht="16.85" hidden="false" customHeight="false" outlineLevel="0" collapsed="false">
      <c r="A180" s="69"/>
      <c r="B180" s="70" t="s">
        <v>23</v>
      </c>
      <c r="C180" s="62" t="s">
        <v>24</v>
      </c>
      <c r="D180" s="70" t="s">
        <v>242</v>
      </c>
      <c r="E180" s="43" t="n">
        <v>0.708333333333333</v>
      </c>
      <c r="F180" s="54" t="n">
        <v>8</v>
      </c>
      <c r="G180" s="45" t="n">
        <v>1.917</v>
      </c>
      <c r="H180" s="46" t="s">
        <v>7</v>
      </c>
      <c r="I180" s="47" t="n">
        <f aca="false">IF(H180="W",F180*G180-F180,(IF(H180="L",-F180)))</f>
        <v>-8</v>
      </c>
      <c r="J180" s="62"/>
      <c r="K180" s="23"/>
      <c r="L180" s="48"/>
      <c r="M180" s="48"/>
      <c r="N180" s="49"/>
      <c r="O180" s="62"/>
      <c r="P180" s="64"/>
      <c r="Q180" s="66"/>
      <c r="R180" s="74"/>
      <c r="S180" s="66"/>
      <c r="T180" s="66"/>
      <c r="U180" s="66"/>
      <c r="V180" s="66"/>
      <c r="W180" s="66"/>
      <c r="X180" s="67"/>
      <c r="Y180" s="67"/>
      <c r="Z180" s="67"/>
      <c r="AA180" s="67"/>
      <c r="AB180" s="67"/>
      <c r="AC180" s="67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 customFormat="false" ht="16.85" hidden="false" customHeight="false" outlineLevel="0" collapsed="false">
      <c r="A181" s="69"/>
      <c r="B181" s="70" t="s">
        <v>23</v>
      </c>
      <c r="C181" s="62" t="s">
        <v>95</v>
      </c>
      <c r="D181" s="70" t="s">
        <v>243</v>
      </c>
      <c r="E181" s="43" t="n">
        <v>0.708333333333333</v>
      </c>
      <c r="F181" s="54" t="n">
        <v>10</v>
      </c>
      <c r="G181" s="45" t="n">
        <v>1.45</v>
      </c>
      <c r="H181" s="46" t="s">
        <v>5</v>
      </c>
      <c r="I181" s="47" t="n">
        <f aca="false">IF(H181="W",F181*G181-F181,(IF(H181="L",-F181)))</f>
        <v>4.5</v>
      </c>
      <c r="J181" s="62"/>
      <c r="K181" s="23"/>
      <c r="L181" s="48"/>
      <c r="M181" s="48"/>
      <c r="N181" s="49"/>
      <c r="O181" s="62"/>
      <c r="P181" s="64"/>
      <c r="Q181" s="66"/>
      <c r="R181" s="74"/>
      <c r="S181" s="66"/>
      <c r="T181" s="66"/>
      <c r="U181" s="66"/>
      <c r="V181" s="66"/>
      <c r="W181" s="66"/>
      <c r="X181" s="67"/>
      <c r="Y181" s="67"/>
      <c r="Z181" s="67"/>
      <c r="AA181" s="67"/>
      <c r="AB181" s="67"/>
      <c r="AC181" s="67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customFormat="false" ht="16.85" hidden="false" customHeight="false" outlineLevel="0" collapsed="false">
      <c r="A182" s="69"/>
      <c r="B182" s="70" t="s">
        <v>23</v>
      </c>
      <c r="C182" s="62" t="s">
        <v>95</v>
      </c>
      <c r="D182" s="70" t="s">
        <v>244</v>
      </c>
      <c r="E182" s="43" t="n">
        <v>0.708333333333333</v>
      </c>
      <c r="F182" s="54" t="n">
        <v>5</v>
      </c>
      <c r="G182" s="45" t="n">
        <v>1.85</v>
      </c>
      <c r="H182" s="46" t="s">
        <v>5</v>
      </c>
      <c r="I182" s="47" t="n">
        <f aca="false">IF(H182="W",F182*G182-F182,(IF(H182="L",-F182)))</f>
        <v>4.25</v>
      </c>
      <c r="J182" s="62"/>
      <c r="K182" s="23"/>
      <c r="L182" s="48"/>
      <c r="M182" s="48"/>
      <c r="N182" s="49"/>
      <c r="O182" s="62"/>
      <c r="P182" s="64"/>
      <c r="Q182" s="66"/>
      <c r="R182" s="74"/>
      <c r="S182" s="66"/>
      <c r="T182" s="66"/>
      <c r="U182" s="66"/>
      <c r="V182" s="66"/>
      <c r="W182" s="66"/>
      <c r="X182" s="67"/>
      <c r="Y182" s="67"/>
      <c r="Z182" s="67"/>
      <c r="AA182" s="67"/>
      <c r="AB182" s="67"/>
      <c r="AC182" s="67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customFormat="false" ht="16.85" hidden="false" customHeight="false" outlineLevel="0" collapsed="false">
      <c r="A183" s="69"/>
      <c r="B183" s="70" t="s">
        <v>23</v>
      </c>
      <c r="C183" s="62" t="s">
        <v>95</v>
      </c>
      <c r="D183" s="70" t="s">
        <v>245</v>
      </c>
      <c r="E183" s="43" t="n">
        <v>0.708333333333333</v>
      </c>
      <c r="F183" s="54" t="n">
        <v>10</v>
      </c>
      <c r="G183" s="45" t="n">
        <v>1.7</v>
      </c>
      <c r="H183" s="46" t="s">
        <v>5</v>
      </c>
      <c r="I183" s="47" t="n">
        <f aca="false">IF(H183="W",F183*G183-F183,(IF(H183="L",-F183)))</f>
        <v>7</v>
      </c>
      <c r="J183" s="62"/>
      <c r="K183" s="23"/>
      <c r="L183" s="48"/>
      <c r="M183" s="48"/>
      <c r="N183" s="49"/>
      <c r="O183" s="62"/>
      <c r="P183" s="64"/>
      <c r="Q183" s="66"/>
      <c r="R183" s="74"/>
      <c r="S183" s="66"/>
      <c r="T183" s="66"/>
      <c r="U183" s="66"/>
      <c r="V183" s="66"/>
      <c r="W183" s="66"/>
      <c r="X183" s="67"/>
      <c r="Y183" s="67"/>
      <c r="Z183" s="67"/>
      <c r="AA183" s="67"/>
      <c r="AB183" s="67"/>
      <c r="AC183" s="67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 customFormat="false" ht="16.85" hidden="false" customHeight="false" outlineLevel="0" collapsed="false">
      <c r="A184" s="69"/>
      <c r="B184" s="70" t="s">
        <v>23</v>
      </c>
      <c r="C184" s="62" t="s">
        <v>95</v>
      </c>
      <c r="D184" s="70" t="s">
        <v>246</v>
      </c>
      <c r="E184" s="43" t="n">
        <v>0.708333333333333</v>
      </c>
      <c r="F184" s="54" t="n">
        <v>5</v>
      </c>
      <c r="G184" s="45" t="n">
        <v>1.75</v>
      </c>
      <c r="H184" s="46" t="s">
        <v>7</v>
      </c>
      <c r="I184" s="47" t="n">
        <f aca="false">IF(H184="W",F184*G184-F184,(IF(H184="L",-F184)))</f>
        <v>-5</v>
      </c>
      <c r="J184" s="62"/>
      <c r="K184" s="23"/>
      <c r="L184" s="48"/>
      <c r="M184" s="48"/>
      <c r="N184" s="49"/>
      <c r="O184" s="62"/>
      <c r="P184" s="64"/>
      <c r="Q184" s="66"/>
      <c r="R184" s="74"/>
      <c r="S184" s="66"/>
      <c r="T184" s="66"/>
      <c r="U184" s="66"/>
      <c r="V184" s="66"/>
      <c r="W184" s="66"/>
      <c r="X184" s="67"/>
      <c r="Y184" s="67"/>
      <c r="Z184" s="67"/>
      <c r="AA184" s="67"/>
      <c r="AB184" s="67"/>
      <c r="AC184" s="67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 customFormat="false" ht="16.85" hidden="false" customHeight="false" outlineLevel="0" collapsed="false">
      <c r="A185" s="69"/>
      <c r="B185" s="70" t="s">
        <v>23</v>
      </c>
      <c r="C185" s="62" t="s">
        <v>95</v>
      </c>
      <c r="D185" s="70" t="s">
        <v>247</v>
      </c>
      <c r="E185" s="43" t="n">
        <v>0.708333333333333</v>
      </c>
      <c r="F185" s="54" t="n">
        <v>13</v>
      </c>
      <c r="G185" s="45" t="n">
        <v>1.45</v>
      </c>
      <c r="H185" s="46" t="s">
        <v>7</v>
      </c>
      <c r="I185" s="47" t="n">
        <f aca="false">IF(H185="W",F185*G185-F185,(IF(H185="L",-F185)))</f>
        <v>-13</v>
      </c>
      <c r="J185" s="62"/>
      <c r="K185" s="23"/>
      <c r="L185" s="48"/>
      <c r="M185" s="48"/>
      <c r="N185" s="49"/>
      <c r="O185" s="62"/>
      <c r="P185" s="64"/>
      <c r="Q185" s="66"/>
      <c r="R185" s="74"/>
      <c r="S185" s="66"/>
      <c r="T185" s="66"/>
      <c r="U185" s="66"/>
      <c r="V185" s="66"/>
      <c r="W185" s="66"/>
      <c r="X185" s="67"/>
      <c r="Y185" s="67"/>
      <c r="Z185" s="67"/>
      <c r="AA185" s="67"/>
      <c r="AB185" s="67"/>
      <c r="AC185" s="67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 customFormat="false" ht="16.85" hidden="false" customHeight="false" outlineLevel="0" collapsed="false">
      <c r="A186" s="69"/>
      <c r="B186" s="70" t="s">
        <v>23</v>
      </c>
      <c r="C186" s="62" t="s">
        <v>95</v>
      </c>
      <c r="D186" s="70" t="s">
        <v>248</v>
      </c>
      <c r="E186" s="43" t="n">
        <v>0.868055555555555</v>
      </c>
      <c r="F186" s="54" t="n">
        <v>5</v>
      </c>
      <c r="G186" s="45" t="n">
        <v>2.55</v>
      </c>
      <c r="H186" s="46" t="s">
        <v>7</v>
      </c>
      <c r="I186" s="47" t="n">
        <f aca="false">IF(H186="W",F186*G186-F186,(IF(H186="L",-F186)))</f>
        <v>-5</v>
      </c>
      <c r="J186" s="62"/>
      <c r="K186" s="23"/>
      <c r="L186" s="48"/>
      <c r="M186" s="48"/>
      <c r="N186" s="49"/>
      <c r="O186" s="62"/>
      <c r="P186" s="64"/>
      <c r="Q186" s="66"/>
      <c r="R186" s="74"/>
      <c r="S186" s="66"/>
      <c r="T186" s="66"/>
      <c r="U186" s="66"/>
      <c r="V186" s="66"/>
      <c r="W186" s="66"/>
      <c r="X186" s="67"/>
      <c r="Y186" s="67"/>
      <c r="Z186" s="67"/>
      <c r="AA186" s="67"/>
      <c r="AB186" s="67"/>
      <c r="AC186" s="67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 customFormat="false" ht="16.85" hidden="false" customHeight="false" outlineLevel="0" collapsed="false">
      <c r="A187" s="69"/>
      <c r="B187" s="70" t="s">
        <v>23</v>
      </c>
      <c r="C187" s="62" t="s">
        <v>170</v>
      </c>
      <c r="D187" s="70" t="s">
        <v>249</v>
      </c>
      <c r="E187" s="43" t="n">
        <v>0.868055555555555</v>
      </c>
      <c r="F187" s="54" t="n">
        <v>10</v>
      </c>
      <c r="G187" s="45" t="n">
        <v>1.95</v>
      </c>
      <c r="H187" s="46" t="s">
        <v>7</v>
      </c>
      <c r="I187" s="47" t="n">
        <f aca="false">IF(H187="W",F187*G187-F187,(IF(H187="L",-F187)))</f>
        <v>-10</v>
      </c>
      <c r="J187" s="62"/>
      <c r="K187" s="23"/>
      <c r="L187" s="48"/>
      <c r="M187" s="48"/>
      <c r="N187" s="49"/>
      <c r="O187" s="62"/>
      <c r="P187" s="64"/>
      <c r="Q187" s="66"/>
      <c r="R187" s="74"/>
      <c r="S187" s="66"/>
      <c r="T187" s="66"/>
      <c r="U187" s="66"/>
      <c r="V187" s="66"/>
      <c r="W187" s="66"/>
      <c r="X187" s="67"/>
      <c r="Y187" s="67"/>
      <c r="Z187" s="67"/>
      <c r="AA187" s="67"/>
      <c r="AB187" s="67"/>
      <c r="AC187" s="67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 customFormat="false" ht="16.85" hidden="false" customHeight="false" outlineLevel="0" collapsed="false">
      <c r="A188" s="69"/>
      <c r="B188" s="70" t="s">
        <v>23</v>
      </c>
      <c r="C188" s="62" t="s">
        <v>170</v>
      </c>
      <c r="D188" s="70" t="s">
        <v>250</v>
      </c>
      <c r="E188" s="43" t="n">
        <v>0.868055555555555</v>
      </c>
      <c r="F188" s="54" t="n">
        <v>10</v>
      </c>
      <c r="G188" s="45" t="n">
        <v>1.76</v>
      </c>
      <c r="H188" s="46" t="s">
        <v>7</v>
      </c>
      <c r="I188" s="47" t="n">
        <f aca="false">IF(H188="W",F188*G188-F188,(IF(H188="L",-F188)))</f>
        <v>-10</v>
      </c>
      <c r="J188" s="62"/>
      <c r="K188" s="23"/>
      <c r="L188" s="48"/>
      <c r="M188" s="48"/>
      <c r="N188" s="49"/>
      <c r="O188" s="62"/>
      <c r="P188" s="64"/>
      <c r="Q188" s="66"/>
      <c r="R188" s="74"/>
      <c r="S188" s="66"/>
      <c r="T188" s="66"/>
      <c r="U188" s="66"/>
      <c r="V188" s="66"/>
      <c r="W188" s="66"/>
      <c r="X188" s="67"/>
      <c r="Y188" s="67"/>
      <c r="Z188" s="67"/>
      <c r="AA188" s="67"/>
      <c r="AB188" s="67"/>
      <c r="AC188" s="67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customFormat="false" ht="16.85" hidden="false" customHeight="false" outlineLevel="0" collapsed="false">
      <c r="A189" s="69"/>
      <c r="B189" s="70" t="s">
        <v>23</v>
      </c>
      <c r="C189" s="62" t="s">
        <v>95</v>
      </c>
      <c r="D189" s="70" t="s">
        <v>251</v>
      </c>
      <c r="E189" s="43" t="n">
        <v>0.868055555555555</v>
      </c>
      <c r="F189" s="54" t="n">
        <v>12</v>
      </c>
      <c r="G189" s="45" t="n">
        <v>1.45</v>
      </c>
      <c r="H189" s="46" t="s">
        <v>5</v>
      </c>
      <c r="I189" s="47" t="n">
        <f aca="false">IF(H189="W",F189*G189-F189,(IF(H189="L",-F189)))</f>
        <v>5.4</v>
      </c>
      <c r="J189" s="62"/>
      <c r="K189" s="23"/>
      <c r="L189" s="48"/>
      <c r="M189" s="48"/>
      <c r="N189" s="49"/>
      <c r="O189" s="62"/>
      <c r="P189" s="64"/>
      <c r="Q189" s="66"/>
      <c r="R189" s="74"/>
      <c r="S189" s="66"/>
      <c r="T189" s="66"/>
      <c r="U189" s="66"/>
      <c r="V189" s="66"/>
      <c r="W189" s="66"/>
      <c r="X189" s="67"/>
      <c r="Y189" s="67"/>
      <c r="Z189" s="67"/>
      <c r="AA189" s="67"/>
      <c r="AB189" s="67"/>
      <c r="AC189" s="67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customFormat="false" ht="16.85" hidden="false" customHeight="false" outlineLevel="0" collapsed="false">
      <c r="A190" s="69"/>
      <c r="B190" s="70" t="s">
        <v>23</v>
      </c>
      <c r="C190" s="62" t="s">
        <v>24</v>
      </c>
      <c r="D190" s="70" t="s">
        <v>25</v>
      </c>
      <c r="E190" s="43" t="n">
        <v>0.868055555555555</v>
      </c>
      <c r="F190" s="54" t="n">
        <v>5</v>
      </c>
      <c r="G190" s="45" t="n">
        <v>4.23</v>
      </c>
      <c r="H190" s="46" t="s">
        <v>5</v>
      </c>
      <c r="I190" s="47" t="n">
        <f aca="false">IF(H190="W",F190*G190-F190,(IF(H190="L",-F190)))</f>
        <v>16.15</v>
      </c>
      <c r="J190" s="62"/>
      <c r="K190" s="23"/>
      <c r="L190" s="48"/>
      <c r="M190" s="48"/>
      <c r="N190" s="49"/>
      <c r="O190" s="62"/>
      <c r="P190" s="64"/>
      <c r="Q190" s="66"/>
      <c r="R190" s="74"/>
      <c r="S190" s="66"/>
      <c r="T190" s="66"/>
      <c r="U190" s="66"/>
      <c r="V190" s="66"/>
      <c r="W190" s="66"/>
      <c r="X190" s="67"/>
      <c r="Y190" s="67"/>
      <c r="Z190" s="67"/>
      <c r="AA190" s="67"/>
      <c r="AB190" s="67"/>
      <c r="AC190" s="67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 customFormat="false" ht="16.85" hidden="false" customHeight="false" outlineLevel="0" collapsed="false">
      <c r="A191" s="69" t="s">
        <v>124</v>
      </c>
      <c r="B191" s="70" t="s">
        <v>23</v>
      </c>
      <c r="C191" s="62" t="s">
        <v>87</v>
      </c>
      <c r="D191" s="70" t="s">
        <v>252</v>
      </c>
      <c r="E191" s="43" t="n">
        <v>0.868055555555555</v>
      </c>
      <c r="F191" s="54" t="n">
        <v>10</v>
      </c>
      <c r="G191" s="45" t="n">
        <v>2.63</v>
      </c>
      <c r="H191" s="46" t="s">
        <v>5</v>
      </c>
      <c r="I191" s="47" t="n">
        <f aca="false">IF(H191="W",F191*G191-F191,(IF(H191="L",-F191)))</f>
        <v>16.3</v>
      </c>
      <c r="J191" s="62"/>
      <c r="K191" s="23"/>
      <c r="L191" s="48"/>
      <c r="M191" s="48"/>
      <c r="N191" s="49"/>
      <c r="O191" s="62"/>
      <c r="P191" s="64"/>
      <c r="Q191" s="66"/>
      <c r="R191" s="74"/>
      <c r="S191" s="66"/>
      <c r="T191" s="66"/>
      <c r="U191" s="66"/>
      <c r="V191" s="66"/>
      <c r="W191" s="66"/>
      <c r="X191" s="67"/>
      <c r="Y191" s="67"/>
      <c r="Z191" s="67"/>
      <c r="AA191" s="67"/>
      <c r="AB191" s="67"/>
      <c r="AC191" s="67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 customFormat="false" ht="16.85" hidden="false" customHeight="false" outlineLevel="0" collapsed="false">
      <c r="A192" s="69"/>
      <c r="B192" s="70" t="s">
        <v>23</v>
      </c>
      <c r="C192" s="62" t="s">
        <v>95</v>
      </c>
      <c r="D192" s="70" t="s">
        <v>253</v>
      </c>
      <c r="E192" s="43" t="n">
        <v>0.868055555555555</v>
      </c>
      <c r="F192" s="54" t="n">
        <v>10</v>
      </c>
      <c r="G192" s="45" t="n">
        <v>1.45</v>
      </c>
      <c r="H192" s="46" t="s">
        <v>5</v>
      </c>
      <c r="I192" s="47" t="n">
        <f aca="false">IF(H192="W",F192*G192-F192,(IF(H192="L",-F192)))</f>
        <v>4.5</v>
      </c>
      <c r="J192" s="62"/>
      <c r="K192" s="23"/>
      <c r="L192" s="48"/>
      <c r="M192" s="48"/>
      <c r="N192" s="49"/>
      <c r="O192" s="62"/>
      <c r="P192" s="64"/>
      <c r="Q192" s="66"/>
      <c r="R192" s="74"/>
      <c r="S192" s="66"/>
      <c r="T192" s="66"/>
      <c r="U192" s="66"/>
      <c r="V192" s="66"/>
      <c r="W192" s="66"/>
      <c r="X192" s="67"/>
      <c r="Y192" s="67"/>
      <c r="Z192" s="67"/>
      <c r="AA192" s="67"/>
      <c r="AB192" s="67"/>
      <c r="AC192" s="67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 customFormat="false" ht="16.85" hidden="false" customHeight="false" outlineLevel="0" collapsed="false">
      <c r="A193" s="69"/>
      <c r="B193" s="70" t="s">
        <v>23</v>
      </c>
      <c r="C193" s="62" t="s">
        <v>95</v>
      </c>
      <c r="D193" s="70" t="s">
        <v>254</v>
      </c>
      <c r="E193" s="43" t="n">
        <v>0.868055555555555</v>
      </c>
      <c r="F193" s="54" t="n">
        <v>7</v>
      </c>
      <c r="G193" s="45" t="n">
        <v>1.5</v>
      </c>
      <c r="H193" s="46" t="s">
        <v>5</v>
      </c>
      <c r="I193" s="47" t="n">
        <f aca="false">IF(H193="W",F193*G193-F193,(IF(H193="L",-F193)))</f>
        <v>3.5</v>
      </c>
      <c r="J193" s="62"/>
      <c r="K193" s="23"/>
      <c r="L193" s="48"/>
      <c r="M193" s="48"/>
      <c r="N193" s="49"/>
      <c r="O193" s="62"/>
      <c r="P193" s="64"/>
      <c r="Q193" s="66"/>
      <c r="R193" s="74"/>
      <c r="S193" s="66"/>
      <c r="T193" s="66"/>
      <c r="U193" s="66"/>
      <c r="V193" s="66"/>
      <c r="W193" s="66"/>
      <c r="X193" s="67"/>
      <c r="Y193" s="67"/>
      <c r="Z193" s="67"/>
      <c r="AA193" s="67"/>
      <c r="AB193" s="67"/>
      <c r="AC193" s="67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 customFormat="false" ht="16.85" hidden="false" customHeight="false" outlineLevel="0" collapsed="false">
      <c r="A194" s="69"/>
      <c r="B194" s="70" t="s">
        <v>23</v>
      </c>
      <c r="C194" s="62" t="s">
        <v>170</v>
      </c>
      <c r="D194" s="70" t="s">
        <v>255</v>
      </c>
      <c r="E194" s="43" t="n">
        <v>0.868055555555555</v>
      </c>
      <c r="F194" s="54" t="n">
        <v>10</v>
      </c>
      <c r="G194" s="45" t="n">
        <v>1.73</v>
      </c>
      <c r="H194" s="46" t="s">
        <v>5</v>
      </c>
      <c r="I194" s="47" t="n">
        <f aca="false">IF(H194="W",F194*G194-F194,(IF(H194="L",-F194)))</f>
        <v>7.3</v>
      </c>
      <c r="J194" s="62"/>
      <c r="K194" s="23"/>
      <c r="L194" s="48"/>
      <c r="M194" s="48"/>
      <c r="N194" s="49"/>
      <c r="O194" s="62"/>
      <c r="P194" s="64"/>
      <c r="Q194" s="66"/>
      <c r="R194" s="74"/>
      <c r="S194" s="66"/>
      <c r="T194" s="66"/>
      <c r="U194" s="66"/>
      <c r="V194" s="66"/>
      <c r="W194" s="66"/>
      <c r="X194" s="67"/>
      <c r="Y194" s="67"/>
      <c r="Z194" s="67"/>
      <c r="AA194" s="67"/>
      <c r="AB194" s="67"/>
      <c r="AC194" s="67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 customFormat="false" ht="16.85" hidden="false" customHeight="false" outlineLevel="0" collapsed="false">
      <c r="A195" s="69"/>
      <c r="B195" s="70" t="s">
        <v>23</v>
      </c>
      <c r="C195" s="62" t="s">
        <v>28</v>
      </c>
      <c r="D195" s="70" t="s">
        <v>256</v>
      </c>
      <c r="E195" s="43" t="n">
        <v>0.868055555555555</v>
      </c>
      <c r="F195" s="54" t="n">
        <v>5</v>
      </c>
      <c r="G195" s="45" t="n">
        <v>3.25</v>
      </c>
      <c r="H195" s="46" t="s">
        <v>5</v>
      </c>
      <c r="I195" s="47" t="n">
        <f aca="false">IF(H195="W",F195*G195-F195,(IF(H195="L",-F195)))</f>
        <v>11.25</v>
      </c>
      <c r="J195" s="62"/>
      <c r="K195" s="23"/>
      <c r="L195" s="48"/>
      <c r="M195" s="48"/>
      <c r="N195" s="49"/>
      <c r="O195" s="62"/>
      <c r="P195" s="64"/>
      <c r="Q195" s="66"/>
      <c r="R195" s="74"/>
      <c r="S195" s="66"/>
      <c r="T195" s="66"/>
      <c r="U195" s="66"/>
      <c r="V195" s="66"/>
      <c r="W195" s="66"/>
      <c r="X195" s="67"/>
      <c r="Y195" s="67"/>
      <c r="Z195" s="67"/>
      <c r="AA195" s="67"/>
      <c r="AB195" s="67"/>
      <c r="AC195" s="67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 customFormat="false" ht="16.85" hidden="false" customHeight="false" outlineLevel="0" collapsed="false">
      <c r="A196" s="69"/>
      <c r="B196" s="70" t="s">
        <v>137</v>
      </c>
      <c r="C196" s="62" t="s">
        <v>28</v>
      </c>
      <c r="D196" s="70" t="s">
        <v>256</v>
      </c>
      <c r="E196" s="43" t="n">
        <v>0.868055555555555</v>
      </c>
      <c r="F196" s="54" t="n">
        <v>10</v>
      </c>
      <c r="G196" s="45" t="n">
        <v>2.5</v>
      </c>
      <c r="H196" s="46" t="s">
        <v>5</v>
      </c>
      <c r="I196" s="47" t="n">
        <f aca="false">IF(H196="W",F196*G196-F196,(IF(H196="L",-F196)))</f>
        <v>15</v>
      </c>
      <c r="J196" s="62"/>
      <c r="K196" s="23"/>
      <c r="L196" s="48"/>
      <c r="M196" s="48"/>
      <c r="N196" s="49"/>
      <c r="O196" s="62"/>
      <c r="P196" s="64"/>
      <c r="Q196" s="66"/>
      <c r="R196" s="74"/>
      <c r="S196" s="66"/>
      <c r="T196" s="66"/>
      <c r="U196" s="66"/>
      <c r="V196" s="66"/>
      <c r="W196" s="66"/>
      <c r="X196" s="67"/>
      <c r="Y196" s="67"/>
      <c r="Z196" s="67"/>
      <c r="AA196" s="67"/>
      <c r="AB196" s="67"/>
      <c r="AC196" s="67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 customFormat="false" ht="16.85" hidden="false" customHeight="false" outlineLevel="0" collapsed="false">
      <c r="A197" s="69" t="n">
        <v>43525</v>
      </c>
      <c r="B197" s="70" t="s">
        <v>23</v>
      </c>
      <c r="C197" s="62" t="s">
        <v>95</v>
      </c>
      <c r="D197" s="70" t="s">
        <v>257</v>
      </c>
      <c r="E197" s="43" t="n">
        <v>0.708333333333333</v>
      </c>
      <c r="F197" s="54" t="n">
        <v>20</v>
      </c>
      <c r="G197" s="45" t="n">
        <v>2.645</v>
      </c>
      <c r="H197" s="46" t="s">
        <v>7</v>
      </c>
      <c r="I197" s="47" t="n">
        <f aca="false">IF(H197="W",F197*G197-F197,(IF(H197="L",-F197)))</f>
        <v>-20</v>
      </c>
      <c r="J197" s="62"/>
      <c r="K197" s="23"/>
      <c r="L197" s="48"/>
      <c r="M197" s="48"/>
      <c r="N197" s="49"/>
      <c r="O197" s="62"/>
      <c r="P197" s="64"/>
      <c r="Q197" s="66"/>
      <c r="R197" s="74"/>
      <c r="S197" s="66"/>
      <c r="T197" s="66"/>
      <c r="U197" s="66"/>
      <c r="V197" s="66"/>
      <c r="W197" s="66"/>
      <c r="X197" s="67"/>
      <c r="Y197" s="67"/>
      <c r="Z197" s="67"/>
      <c r="AA197" s="67"/>
      <c r="AB197" s="67"/>
      <c r="AC197" s="67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 customFormat="false" ht="16.85" hidden="false" customHeight="false" outlineLevel="0" collapsed="false">
      <c r="A198" s="69"/>
      <c r="B198" s="70" t="s">
        <v>23</v>
      </c>
      <c r="C198" s="62" t="s">
        <v>95</v>
      </c>
      <c r="D198" s="70" t="s">
        <v>258</v>
      </c>
      <c r="E198" s="43" t="n">
        <v>0.708333333333333</v>
      </c>
      <c r="F198" s="54" t="n">
        <v>5</v>
      </c>
      <c r="G198" s="45" t="n">
        <v>4</v>
      </c>
      <c r="H198" s="46" t="s">
        <v>7</v>
      </c>
      <c r="I198" s="47" t="n">
        <f aca="false">IF(H198="W",F198*G198-F198,(IF(H198="L",-F198)))</f>
        <v>-5</v>
      </c>
      <c r="J198" s="62"/>
      <c r="K198" s="23"/>
      <c r="L198" s="48"/>
      <c r="M198" s="48"/>
      <c r="N198" s="49"/>
      <c r="O198" s="62"/>
      <c r="P198" s="64"/>
      <c r="Q198" s="66"/>
      <c r="R198" s="74"/>
      <c r="S198" s="66"/>
      <c r="T198" s="66"/>
      <c r="U198" s="66"/>
      <c r="V198" s="66"/>
      <c r="W198" s="66"/>
      <c r="X198" s="67"/>
      <c r="Y198" s="67"/>
      <c r="Z198" s="67"/>
      <c r="AA198" s="67"/>
      <c r="AB198" s="67"/>
      <c r="AC198" s="67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 customFormat="false" ht="16.85" hidden="false" customHeight="false" outlineLevel="0" collapsed="false">
      <c r="A199" s="69"/>
      <c r="B199" s="70" t="s">
        <v>23</v>
      </c>
      <c r="C199" s="62" t="s">
        <v>95</v>
      </c>
      <c r="D199" s="70" t="s">
        <v>259</v>
      </c>
      <c r="E199" s="43" t="n">
        <v>0.708333333333333</v>
      </c>
      <c r="F199" s="54" t="n">
        <v>20</v>
      </c>
      <c r="G199" s="45" t="n">
        <v>2</v>
      </c>
      <c r="H199" s="46" t="s">
        <v>7</v>
      </c>
      <c r="I199" s="47" t="n">
        <f aca="false">IF(H199="W",F199*G199-F199,(IF(H199="L",-F199)))</f>
        <v>-20</v>
      </c>
      <c r="J199" s="62"/>
      <c r="K199" s="23"/>
      <c r="L199" s="48"/>
      <c r="M199" s="48"/>
      <c r="N199" s="49"/>
      <c r="O199" s="62"/>
      <c r="P199" s="64"/>
      <c r="Q199" s="66"/>
      <c r="R199" s="74"/>
      <c r="S199" s="66"/>
      <c r="T199" s="66"/>
      <c r="U199" s="66"/>
      <c r="V199" s="66"/>
      <c r="W199" s="66"/>
      <c r="X199" s="67"/>
      <c r="Y199" s="67"/>
      <c r="Z199" s="67"/>
      <c r="AA199" s="67"/>
      <c r="AB199" s="67"/>
      <c r="AC199" s="67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 customFormat="false" ht="16.85" hidden="false" customHeight="false" outlineLevel="0" collapsed="false">
      <c r="A200" s="69"/>
      <c r="B200" s="70" t="s">
        <v>23</v>
      </c>
      <c r="C200" s="62" t="s">
        <v>95</v>
      </c>
      <c r="D200" s="70" t="s">
        <v>260</v>
      </c>
      <c r="E200" s="43" t="n">
        <v>0.708333333333333</v>
      </c>
      <c r="F200" s="54" t="n">
        <v>10</v>
      </c>
      <c r="G200" s="45" t="n">
        <v>1.75</v>
      </c>
      <c r="H200" s="46" t="s">
        <v>5</v>
      </c>
      <c r="I200" s="47" t="n">
        <f aca="false">IF(H200="W",F200*G200-F200,(IF(H200="L",-F200)))</f>
        <v>7.5</v>
      </c>
      <c r="J200" s="62"/>
      <c r="K200" s="23"/>
      <c r="L200" s="48"/>
      <c r="M200" s="48"/>
      <c r="N200" s="49"/>
      <c r="O200" s="62"/>
      <c r="P200" s="64"/>
      <c r="Q200" s="66"/>
      <c r="R200" s="74"/>
      <c r="S200" s="66"/>
      <c r="T200" s="66"/>
      <c r="U200" s="66"/>
      <c r="V200" s="66"/>
      <c r="W200" s="66"/>
      <c r="X200" s="67"/>
      <c r="Y200" s="67"/>
      <c r="Z200" s="67"/>
      <c r="AA200" s="67"/>
      <c r="AB200" s="67"/>
      <c r="AC200" s="67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 customFormat="false" ht="16.85" hidden="false" customHeight="false" outlineLevel="0" collapsed="false">
      <c r="A201" s="69"/>
      <c r="B201" s="70" t="s">
        <v>23</v>
      </c>
      <c r="C201" s="62" t="s">
        <v>95</v>
      </c>
      <c r="D201" s="70" t="s">
        <v>261</v>
      </c>
      <c r="E201" s="43" t="n">
        <v>0.708333333333333</v>
      </c>
      <c r="F201" s="54" t="n">
        <v>10</v>
      </c>
      <c r="G201" s="45" t="n">
        <v>1.45</v>
      </c>
      <c r="H201" s="46" t="s">
        <v>5</v>
      </c>
      <c r="I201" s="47" t="n">
        <f aca="false">IF(H201="W",F201*G201-F201,(IF(H201="L",-F201)))</f>
        <v>4.5</v>
      </c>
      <c r="J201" s="62"/>
      <c r="K201" s="23"/>
      <c r="L201" s="48"/>
      <c r="M201" s="48"/>
      <c r="N201" s="49"/>
      <c r="O201" s="62"/>
      <c r="P201" s="64"/>
      <c r="Q201" s="66"/>
      <c r="R201" s="74"/>
      <c r="S201" s="66"/>
      <c r="T201" s="66"/>
      <c r="U201" s="66"/>
      <c r="V201" s="66"/>
      <c r="W201" s="66"/>
      <c r="X201" s="67"/>
      <c r="Y201" s="67"/>
      <c r="Z201" s="67"/>
      <c r="AA201" s="67"/>
      <c r="AB201" s="67"/>
      <c r="AC201" s="67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 customFormat="false" ht="16.85" hidden="false" customHeight="false" outlineLevel="0" collapsed="false">
      <c r="A202" s="69" t="s">
        <v>124</v>
      </c>
      <c r="B202" s="70" t="s">
        <v>23</v>
      </c>
      <c r="C202" s="62" t="s">
        <v>95</v>
      </c>
      <c r="D202" s="70" t="s">
        <v>136</v>
      </c>
      <c r="E202" s="43" t="n">
        <v>0.708333333333333</v>
      </c>
      <c r="F202" s="54" t="n">
        <v>10</v>
      </c>
      <c r="G202" s="45" t="n">
        <v>3.8</v>
      </c>
      <c r="H202" s="46" t="s">
        <v>7</v>
      </c>
      <c r="I202" s="47"/>
      <c r="J202" s="62"/>
      <c r="K202" s="23"/>
      <c r="L202" s="48"/>
      <c r="M202" s="48"/>
      <c r="N202" s="49"/>
      <c r="O202" s="62"/>
      <c r="P202" s="64"/>
      <c r="Q202" s="66"/>
      <c r="R202" s="74"/>
      <c r="S202" s="66"/>
      <c r="T202" s="66"/>
      <c r="U202" s="66"/>
      <c r="V202" s="66"/>
      <c r="W202" s="66"/>
      <c r="X202" s="67"/>
      <c r="Y202" s="67"/>
      <c r="Z202" s="67"/>
      <c r="AA202" s="67"/>
      <c r="AB202" s="67"/>
      <c r="AC202" s="67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 customFormat="false" ht="16.85" hidden="false" customHeight="false" outlineLevel="0" collapsed="false">
      <c r="A203" s="69"/>
      <c r="B203" s="70" t="s">
        <v>23</v>
      </c>
      <c r="C203" s="62" t="s">
        <v>170</v>
      </c>
      <c r="D203" s="70" t="s">
        <v>262</v>
      </c>
      <c r="E203" s="43" t="n">
        <v>0.708333333333333</v>
      </c>
      <c r="F203" s="54" t="n">
        <v>5</v>
      </c>
      <c r="G203" s="45" t="n">
        <v>4.35</v>
      </c>
      <c r="H203" s="46" t="s">
        <v>7</v>
      </c>
      <c r="I203" s="47" t="n">
        <f aca="false">IF(H203="W",F203*G203-F203,(IF(H203="L",-F203)))</f>
        <v>-5</v>
      </c>
      <c r="J203" s="62"/>
      <c r="K203" s="23"/>
      <c r="L203" s="48"/>
      <c r="M203" s="48"/>
      <c r="N203" s="49"/>
      <c r="O203" s="62"/>
      <c r="P203" s="64"/>
      <c r="Q203" s="66"/>
      <c r="R203" s="74"/>
      <c r="S203" s="66"/>
      <c r="T203" s="66"/>
      <c r="U203" s="66"/>
      <c r="V203" s="66"/>
      <c r="W203" s="66"/>
      <c r="X203" s="67"/>
      <c r="Y203" s="67"/>
      <c r="Z203" s="67"/>
      <c r="AA203" s="67"/>
      <c r="AB203" s="67"/>
      <c r="AC203" s="67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 customFormat="false" ht="16.85" hidden="false" customHeight="false" outlineLevel="0" collapsed="false">
      <c r="A204" s="69"/>
      <c r="B204" s="70" t="s">
        <v>23</v>
      </c>
      <c r="C204" s="62" t="s">
        <v>170</v>
      </c>
      <c r="D204" s="70" t="s">
        <v>263</v>
      </c>
      <c r="E204" s="43" t="s">
        <v>230</v>
      </c>
      <c r="F204" s="54" t="n">
        <v>5</v>
      </c>
      <c r="G204" s="45" t="n">
        <v>2.29</v>
      </c>
      <c r="H204" s="46" t="s">
        <v>7</v>
      </c>
      <c r="I204" s="47" t="n">
        <f aca="false">IF(H204="W",F204*G204-F204,(IF(H204="L",-F204)))</f>
        <v>-5</v>
      </c>
      <c r="J204" s="62"/>
      <c r="K204" s="23"/>
      <c r="L204" s="48"/>
      <c r="M204" s="48"/>
      <c r="N204" s="49"/>
      <c r="O204" s="62"/>
      <c r="P204" s="64"/>
      <c r="Q204" s="66"/>
      <c r="R204" s="74"/>
      <c r="S204" s="66"/>
      <c r="T204" s="66"/>
      <c r="U204" s="66"/>
      <c r="V204" s="66"/>
      <c r="W204" s="66"/>
      <c r="X204" s="67"/>
      <c r="Y204" s="67"/>
      <c r="Z204" s="67"/>
      <c r="AA204" s="67"/>
      <c r="AB204" s="67"/>
      <c r="AC204" s="67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 customFormat="false" ht="16.85" hidden="false" customHeight="false" outlineLevel="0" collapsed="false">
      <c r="A205" s="69"/>
      <c r="B205" s="70" t="s">
        <v>23</v>
      </c>
      <c r="C205" s="62" t="s">
        <v>24</v>
      </c>
      <c r="D205" s="70" t="s">
        <v>264</v>
      </c>
      <c r="E205" s="43" t="n">
        <v>0.708333333333333</v>
      </c>
      <c r="F205" s="54" t="n">
        <v>5</v>
      </c>
      <c r="G205" s="45" t="n">
        <v>2.17</v>
      </c>
      <c r="H205" s="46" t="s">
        <v>7</v>
      </c>
      <c r="I205" s="47" t="n">
        <f aca="false">IF(H205="W",F205*G205-F205,(IF(H205="L",-F205)))</f>
        <v>-5</v>
      </c>
      <c r="J205" s="62"/>
      <c r="K205" s="23"/>
      <c r="L205" s="48"/>
      <c r="M205" s="48"/>
      <c r="N205" s="49"/>
      <c r="O205" s="62"/>
      <c r="P205" s="64"/>
      <c r="Q205" s="66"/>
      <c r="R205" s="74"/>
      <c r="S205" s="66"/>
      <c r="T205" s="66"/>
      <c r="U205" s="66"/>
      <c r="V205" s="66"/>
      <c r="W205" s="66"/>
      <c r="X205" s="67"/>
      <c r="Y205" s="67"/>
      <c r="Z205" s="67"/>
      <c r="AA205" s="67"/>
      <c r="AB205" s="67"/>
      <c r="AC205" s="67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 customFormat="false" ht="16.85" hidden="false" customHeight="false" outlineLevel="0" collapsed="false">
      <c r="A206" s="69"/>
      <c r="B206" s="70" t="s">
        <v>23</v>
      </c>
      <c r="C206" s="62" t="s">
        <v>24</v>
      </c>
      <c r="D206" s="70" t="s">
        <v>265</v>
      </c>
      <c r="E206" s="43" t="n">
        <v>0.708333333333333</v>
      </c>
      <c r="F206" s="54" t="n">
        <v>5</v>
      </c>
      <c r="G206" s="45" t="n">
        <v>2.56</v>
      </c>
      <c r="H206" s="46" t="s">
        <v>7</v>
      </c>
      <c r="I206" s="47" t="n">
        <f aca="false">IF(H206="W",F206*G206-F206,(IF(H206="L",-F206)))</f>
        <v>-5</v>
      </c>
      <c r="J206" s="62"/>
      <c r="K206" s="23"/>
      <c r="L206" s="48"/>
      <c r="M206" s="48"/>
      <c r="N206" s="49"/>
      <c r="O206" s="62"/>
      <c r="P206" s="64"/>
      <c r="Q206" s="66"/>
      <c r="R206" s="74"/>
      <c r="S206" s="66"/>
      <c r="T206" s="66"/>
      <c r="U206" s="66"/>
      <c r="V206" s="66"/>
      <c r="W206" s="66"/>
      <c r="X206" s="67"/>
      <c r="Y206" s="67"/>
      <c r="Z206" s="67"/>
      <c r="AA206" s="67"/>
      <c r="AB206" s="67"/>
      <c r="AC206" s="67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 customFormat="false" ht="16.85" hidden="false" customHeight="false" outlineLevel="0" collapsed="false">
      <c r="A207" s="69"/>
      <c r="B207" s="70" t="s">
        <v>23</v>
      </c>
      <c r="C207" s="62" t="s">
        <v>24</v>
      </c>
      <c r="D207" s="70" t="s">
        <v>266</v>
      </c>
      <c r="E207" s="43" t="n">
        <v>0.708333333333333</v>
      </c>
      <c r="F207" s="54" t="n">
        <v>5</v>
      </c>
      <c r="G207" s="45" t="n">
        <v>2.37</v>
      </c>
      <c r="H207" s="46" t="s">
        <v>7</v>
      </c>
      <c r="I207" s="47" t="n">
        <f aca="false">IF(H207="W",F207*G207-F207,(IF(H207="L",-F207)))</f>
        <v>-5</v>
      </c>
      <c r="J207" s="62"/>
      <c r="K207" s="23"/>
      <c r="L207" s="48"/>
      <c r="M207" s="48"/>
      <c r="N207" s="49"/>
      <c r="O207" s="62"/>
      <c r="P207" s="64"/>
      <c r="Q207" s="66"/>
      <c r="R207" s="74"/>
      <c r="S207" s="66"/>
      <c r="T207" s="66"/>
      <c r="U207" s="66"/>
      <c r="V207" s="66"/>
      <c r="W207" s="66"/>
      <c r="X207" s="67"/>
      <c r="Y207" s="67"/>
      <c r="Z207" s="67"/>
      <c r="AA207" s="67"/>
      <c r="AB207" s="67"/>
      <c r="AC207" s="67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 customFormat="false" ht="16.85" hidden="false" customHeight="false" outlineLevel="0" collapsed="false">
      <c r="A208" s="69"/>
      <c r="B208" s="70" t="s">
        <v>23</v>
      </c>
      <c r="C208" s="62" t="s">
        <v>24</v>
      </c>
      <c r="D208" s="70" t="s">
        <v>267</v>
      </c>
      <c r="E208" s="43" t="n">
        <v>0.708333333333333</v>
      </c>
      <c r="F208" s="54" t="n">
        <v>5</v>
      </c>
      <c r="G208" s="45" t="n">
        <v>2.5</v>
      </c>
      <c r="H208" s="46" t="s">
        <v>6</v>
      </c>
      <c r="I208" s="47"/>
      <c r="J208" s="62"/>
      <c r="K208" s="23"/>
      <c r="L208" s="48"/>
      <c r="M208" s="48"/>
      <c r="N208" s="49"/>
      <c r="O208" s="62"/>
      <c r="P208" s="64"/>
      <c r="Q208" s="66"/>
      <c r="R208" s="74"/>
      <c r="S208" s="66"/>
      <c r="T208" s="66"/>
      <c r="U208" s="66"/>
      <c r="V208" s="66"/>
      <c r="W208" s="66"/>
      <c r="X208" s="67"/>
      <c r="Y208" s="67"/>
      <c r="Z208" s="67"/>
      <c r="AA208" s="67"/>
      <c r="AB208" s="67"/>
      <c r="AC208" s="67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 customFormat="false" ht="16.85" hidden="false" customHeight="false" outlineLevel="0" collapsed="false">
      <c r="A209" s="69" t="s">
        <v>268</v>
      </c>
      <c r="B209" s="70" t="s">
        <v>23</v>
      </c>
      <c r="C209" s="62" t="s">
        <v>24</v>
      </c>
      <c r="D209" s="70" t="s">
        <v>197</v>
      </c>
      <c r="E209" s="43" t="n">
        <v>0.708333333333333</v>
      </c>
      <c r="F209" s="54" t="n">
        <v>5</v>
      </c>
      <c r="G209" s="45" t="n">
        <v>1.97</v>
      </c>
      <c r="H209" s="46" t="s">
        <v>5</v>
      </c>
      <c r="I209" s="47" t="n">
        <f aca="false">IF(H209="W",F209*G209-F209,(IF(H209="L",-F209)))</f>
        <v>4.85</v>
      </c>
      <c r="J209" s="62"/>
      <c r="K209" s="23"/>
      <c r="L209" s="48"/>
      <c r="M209" s="48"/>
      <c r="N209" s="49"/>
      <c r="O209" s="62"/>
      <c r="P209" s="64"/>
      <c r="Q209" s="66"/>
      <c r="R209" s="74"/>
      <c r="S209" s="66"/>
      <c r="T209" s="66"/>
      <c r="U209" s="66"/>
      <c r="V209" s="66"/>
      <c r="W209" s="66"/>
      <c r="X209" s="67"/>
      <c r="Y209" s="67"/>
      <c r="Z209" s="67"/>
      <c r="AA209" s="67"/>
      <c r="AB209" s="67"/>
      <c r="AC209" s="67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 customFormat="false" ht="16.85" hidden="false" customHeight="false" outlineLevel="0" collapsed="false">
      <c r="A210" s="69"/>
      <c r="B210" s="70" t="s">
        <v>23</v>
      </c>
      <c r="C210" s="62" t="s">
        <v>87</v>
      </c>
      <c r="D210" s="70" t="s">
        <v>269</v>
      </c>
      <c r="E210" s="43" t="s">
        <v>230</v>
      </c>
      <c r="F210" s="54" t="n">
        <v>10</v>
      </c>
      <c r="G210" s="45" t="n">
        <v>1.676</v>
      </c>
      <c r="H210" s="46" t="s">
        <v>7</v>
      </c>
      <c r="I210" s="47" t="n">
        <f aca="false">IF(H210="W",F210*G210-F210,(IF(H210="L",-F210)))</f>
        <v>-10</v>
      </c>
      <c r="J210" s="62"/>
      <c r="K210" s="23"/>
      <c r="L210" s="48"/>
      <c r="M210" s="48"/>
      <c r="N210" s="49"/>
      <c r="O210" s="62"/>
      <c r="P210" s="64"/>
      <c r="Q210" s="66"/>
      <c r="R210" s="74"/>
      <c r="S210" s="66"/>
      <c r="T210" s="66"/>
      <c r="U210" s="66"/>
      <c r="V210" s="66"/>
      <c r="W210" s="66"/>
      <c r="X210" s="67"/>
      <c r="Y210" s="67"/>
      <c r="Z210" s="67"/>
      <c r="AA210" s="67"/>
      <c r="AB210" s="67"/>
      <c r="AC210" s="67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 customFormat="false" ht="16.85" hidden="false" customHeight="false" outlineLevel="0" collapsed="false">
      <c r="A211" s="69"/>
      <c r="B211" s="70" t="s">
        <v>23</v>
      </c>
      <c r="C211" s="62" t="s">
        <v>95</v>
      </c>
      <c r="D211" s="70" t="s">
        <v>270</v>
      </c>
      <c r="E211" s="43" t="n">
        <v>0.708333333333333</v>
      </c>
      <c r="F211" s="54" t="n">
        <v>15</v>
      </c>
      <c r="G211" s="45" t="n">
        <v>1.75</v>
      </c>
      <c r="H211" s="46" t="s">
        <v>5</v>
      </c>
      <c r="I211" s="47" t="n">
        <f aca="false">IF(H211="W",F211*G211-F211,(IF(H211="L",-F211)))</f>
        <v>11.25</v>
      </c>
      <c r="J211" s="62"/>
      <c r="K211" s="23"/>
      <c r="L211" s="48"/>
      <c r="M211" s="48"/>
      <c r="N211" s="49"/>
      <c r="O211" s="62"/>
      <c r="P211" s="64"/>
      <c r="Q211" s="66"/>
      <c r="R211" s="74"/>
      <c r="S211" s="66"/>
      <c r="T211" s="66"/>
      <c r="U211" s="66"/>
      <c r="V211" s="66"/>
      <c r="W211" s="66"/>
      <c r="X211" s="67"/>
      <c r="Y211" s="67"/>
      <c r="Z211" s="67"/>
      <c r="AA211" s="67"/>
      <c r="AB211" s="67"/>
      <c r="AC211" s="67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 customFormat="false" ht="16.85" hidden="false" customHeight="false" outlineLevel="0" collapsed="false">
      <c r="A212" s="69"/>
      <c r="B212" s="70" t="s">
        <v>23</v>
      </c>
      <c r="C212" s="62" t="s">
        <v>95</v>
      </c>
      <c r="D212" s="70" t="s">
        <v>271</v>
      </c>
      <c r="E212" s="43" t="n">
        <v>0.708333333333333</v>
      </c>
      <c r="F212" s="54" t="n">
        <v>15</v>
      </c>
      <c r="G212" s="45" t="n">
        <v>1.45</v>
      </c>
      <c r="H212" s="46" t="s">
        <v>5</v>
      </c>
      <c r="I212" s="47" t="n">
        <f aca="false">IF(H212="W",F212*G212-F212,(IF(H212="L",-F212)))</f>
        <v>6.75</v>
      </c>
      <c r="J212" s="62"/>
      <c r="K212" s="23"/>
      <c r="L212" s="48"/>
      <c r="M212" s="48"/>
      <c r="N212" s="49"/>
      <c r="O212" s="62"/>
      <c r="P212" s="64"/>
      <c r="Q212" s="66"/>
      <c r="R212" s="74"/>
      <c r="S212" s="66"/>
      <c r="T212" s="66"/>
      <c r="U212" s="66"/>
      <c r="V212" s="66"/>
      <c r="W212" s="66"/>
      <c r="X212" s="67"/>
      <c r="Y212" s="67"/>
      <c r="Z212" s="67"/>
      <c r="AA212" s="67"/>
      <c r="AB212" s="67"/>
      <c r="AC212" s="67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 customFormat="false" ht="16.85" hidden="false" customHeight="false" outlineLevel="0" collapsed="false">
      <c r="A213" s="69"/>
      <c r="B213" s="70" t="s">
        <v>23</v>
      </c>
      <c r="C213" s="62" t="s">
        <v>95</v>
      </c>
      <c r="D213" s="70" t="s">
        <v>272</v>
      </c>
      <c r="E213" s="43" t="n">
        <v>0.708333333333333</v>
      </c>
      <c r="F213" s="54" t="n">
        <v>10</v>
      </c>
      <c r="G213" s="45" t="n">
        <v>1.75</v>
      </c>
      <c r="H213" s="46" t="s">
        <v>7</v>
      </c>
      <c r="I213" s="47" t="n">
        <f aca="false">IF(H213="W",F213*G213-F213,(IF(H213="L",-F213)))</f>
        <v>-10</v>
      </c>
      <c r="J213" s="62"/>
      <c r="K213" s="23"/>
      <c r="L213" s="48"/>
      <c r="M213" s="48"/>
      <c r="N213" s="49"/>
      <c r="O213" s="62"/>
      <c r="P213" s="64"/>
      <c r="Q213" s="66"/>
      <c r="R213" s="74"/>
      <c r="S213" s="66"/>
      <c r="T213" s="66"/>
      <c r="U213" s="66"/>
      <c r="V213" s="66"/>
      <c r="W213" s="66"/>
      <c r="X213" s="67"/>
      <c r="Y213" s="67"/>
      <c r="Z213" s="67"/>
      <c r="AA213" s="67"/>
      <c r="AB213" s="67"/>
      <c r="AC213" s="67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 customFormat="false" ht="16.85" hidden="false" customHeight="false" outlineLevel="0" collapsed="false">
      <c r="A214" s="69"/>
      <c r="B214" s="70" t="s">
        <v>46</v>
      </c>
      <c r="C214" s="62" t="s">
        <v>170</v>
      </c>
      <c r="D214" s="70" t="s">
        <v>273</v>
      </c>
      <c r="E214" s="43" t="n">
        <v>0.75</v>
      </c>
      <c r="F214" s="54" t="n">
        <v>7.38</v>
      </c>
      <c r="G214" s="45" t="n">
        <v>2.05</v>
      </c>
      <c r="H214" s="46" t="s">
        <v>5</v>
      </c>
      <c r="I214" s="47" t="n">
        <f aca="false">IF(H214="W",F214*G214-F214,(IF(H214="L",-F214)))</f>
        <v>7.749</v>
      </c>
      <c r="J214" s="62"/>
      <c r="K214" s="23"/>
      <c r="L214" s="48"/>
      <c r="M214" s="48"/>
      <c r="N214" s="49"/>
      <c r="O214" s="62"/>
      <c r="P214" s="64"/>
      <c r="Q214" s="66"/>
      <c r="R214" s="74"/>
      <c r="S214" s="66"/>
      <c r="T214" s="66"/>
      <c r="U214" s="66"/>
      <c r="V214" s="66"/>
      <c r="W214" s="66"/>
      <c r="X214" s="67"/>
      <c r="Y214" s="67"/>
      <c r="Z214" s="67"/>
      <c r="AA214" s="67"/>
      <c r="AB214" s="67"/>
      <c r="AC214" s="67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 customFormat="false" ht="16.85" hidden="false" customHeight="false" outlineLevel="0" collapsed="false">
      <c r="A215" s="69"/>
      <c r="B215" s="70" t="s">
        <v>23</v>
      </c>
      <c r="C215" s="62" t="s">
        <v>95</v>
      </c>
      <c r="D215" s="70" t="s">
        <v>274</v>
      </c>
      <c r="E215" s="43" t="n">
        <v>0.875</v>
      </c>
      <c r="F215" s="54" t="n">
        <v>5</v>
      </c>
      <c r="G215" s="45" t="n">
        <v>2.55</v>
      </c>
      <c r="H215" s="46" t="s">
        <v>7</v>
      </c>
      <c r="I215" s="47" t="n">
        <f aca="false">IF(H215="W",F215*G215-F215,(IF(H215="L",-F215)))</f>
        <v>-5</v>
      </c>
      <c r="J215" s="62"/>
      <c r="K215" s="23"/>
      <c r="L215" s="48"/>
      <c r="M215" s="48"/>
      <c r="N215" s="49"/>
      <c r="O215" s="62"/>
      <c r="P215" s="64"/>
      <c r="Q215" s="66"/>
      <c r="R215" s="74"/>
      <c r="S215" s="66"/>
      <c r="T215" s="66"/>
      <c r="U215" s="66"/>
      <c r="V215" s="66"/>
      <c r="W215" s="66"/>
      <c r="X215" s="67"/>
      <c r="Y215" s="67"/>
      <c r="Z215" s="67"/>
      <c r="AA215" s="67"/>
      <c r="AB215" s="67"/>
      <c r="AC215" s="67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 customFormat="false" ht="16.85" hidden="false" customHeight="false" outlineLevel="0" collapsed="false">
      <c r="A216" s="69"/>
      <c r="B216" s="70" t="s">
        <v>23</v>
      </c>
      <c r="C216" s="62" t="s">
        <v>95</v>
      </c>
      <c r="D216" s="70" t="s">
        <v>275</v>
      </c>
      <c r="E216" s="43" t="n">
        <v>0.875</v>
      </c>
      <c r="F216" s="54" t="n">
        <v>10</v>
      </c>
      <c r="G216" s="45" t="n">
        <v>1.75</v>
      </c>
      <c r="H216" s="46" t="s">
        <v>7</v>
      </c>
      <c r="I216" s="47" t="n">
        <f aca="false">IF(H216="W",F216*G216-F216,(IF(H216="L",-F216)))</f>
        <v>-10</v>
      </c>
      <c r="J216" s="62"/>
      <c r="K216" s="23"/>
      <c r="L216" s="48"/>
      <c r="M216" s="48"/>
      <c r="N216" s="49"/>
      <c r="O216" s="62"/>
      <c r="P216" s="64"/>
      <c r="Q216" s="66"/>
      <c r="R216" s="74"/>
      <c r="S216" s="66"/>
      <c r="T216" s="66"/>
      <c r="U216" s="66"/>
      <c r="V216" s="66"/>
      <c r="W216" s="66"/>
      <c r="X216" s="67"/>
      <c r="Y216" s="67"/>
      <c r="Z216" s="67"/>
      <c r="AA216" s="67"/>
      <c r="AB216" s="67"/>
      <c r="AC216" s="67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 customFormat="false" ht="16.85" hidden="false" customHeight="false" outlineLevel="0" collapsed="false">
      <c r="A217" s="69"/>
      <c r="B217" s="70" t="s">
        <v>23</v>
      </c>
      <c r="C217" s="62" t="s">
        <v>95</v>
      </c>
      <c r="D217" s="70" t="s">
        <v>276</v>
      </c>
      <c r="E217" s="43" t="n">
        <v>0.875</v>
      </c>
      <c r="F217" s="54" t="n">
        <v>15</v>
      </c>
      <c r="G217" s="45" t="n">
        <v>1.45</v>
      </c>
      <c r="H217" s="46" t="s">
        <v>5</v>
      </c>
      <c r="I217" s="47" t="n">
        <f aca="false">IF(H217="W",F217*G217-F217,(IF(H217="L",-F217)))</f>
        <v>6.75</v>
      </c>
      <c r="J217" s="62"/>
      <c r="K217" s="23"/>
      <c r="L217" s="48"/>
      <c r="M217" s="48"/>
      <c r="N217" s="49"/>
      <c r="O217" s="62"/>
      <c r="P217" s="64"/>
      <c r="Q217" s="66"/>
      <c r="R217" s="74"/>
      <c r="S217" s="66"/>
      <c r="T217" s="66"/>
      <c r="U217" s="66"/>
      <c r="V217" s="66"/>
      <c r="W217" s="66"/>
      <c r="X217" s="67"/>
      <c r="Y217" s="67"/>
      <c r="Z217" s="67"/>
      <c r="AA217" s="67"/>
      <c r="AB217" s="67"/>
      <c r="AC217" s="67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 customFormat="false" ht="16.85" hidden="false" customHeight="false" outlineLevel="0" collapsed="false">
      <c r="A218" s="69" t="n">
        <v>43526</v>
      </c>
      <c r="B218" s="70" t="s">
        <v>23</v>
      </c>
      <c r="C218" s="62" t="s">
        <v>95</v>
      </c>
      <c r="D218" s="70" t="s">
        <v>277</v>
      </c>
      <c r="E218" s="43" t="s">
        <v>230</v>
      </c>
      <c r="F218" s="54" t="n">
        <v>20</v>
      </c>
      <c r="G218" s="45" t="n">
        <v>2.176</v>
      </c>
      <c r="H218" s="46" t="s">
        <v>5</v>
      </c>
      <c r="I218" s="47" t="n">
        <f aca="false">IF(H218="W",F218*G218-F218,(IF(H218="L",-F218)))</f>
        <v>23.52</v>
      </c>
      <c r="J218" s="62"/>
      <c r="K218" s="23"/>
      <c r="L218" s="48"/>
      <c r="M218" s="48"/>
      <c r="N218" s="49"/>
      <c r="O218" s="62"/>
      <c r="P218" s="64"/>
      <c r="Q218" s="66"/>
      <c r="R218" s="74"/>
      <c r="S218" s="66"/>
      <c r="T218" s="66"/>
      <c r="U218" s="66"/>
      <c r="V218" s="66"/>
      <c r="W218" s="66"/>
      <c r="X218" s="67"/>
      <c r="Y218" s="67"/>
      <c r="Z218" s="67"/>
      <c r="AA218" s="67"/>
      <c r="AB218" s="67"/>
      <c r="AC218" s="67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 customFormat="false" ht="16.85" hidden="false" customHeight="false" outlineLevel="0" collapsed="false">
      <c r="A219" s="69"/>
      <c r="B219" s="70" t="s">
        <v>23</v>
      </c>
      <c r="C219" s="62" t="s">
        <v>95</v>
      </c>
      <c r="D219" s="70" t="s">
        <v>278</v>
      </c>
      <c r="E219" s="43" t="s">
        <v>230</v>
      </c>
      <c r="F219" s="54" t="n">
        <v>20</v>
      </c>
      <c r="G219" s="45" t="n">
        <v>1.856</v>
      </c>
      <c r="H219" s="46" t="s">
        <v>7</v>
      </c>
      <c r="I219" s="47" t="n">
        <f aca="false">IF(H219="W",F219*G219-F219,(IF(H219="L",-F219)))</f>
        <v>-20</v>
      </c>
      <c r="J219" s="62"/>
      <c r="K219" s="23"/>
      <c r="L219" s="48"/>
      <c r="M219" s="48"/>
      <c r="N219" s="49"/>
      <c r="O219" s="62"/>
      <c r="P219" s="64"/>
      <c r="Q219" s="66"/>
      <c r="R219" s="74"/>
      <c r="S219" s="66"/>
      <c r="T219" s="66"/>
      <c r="U219" s="66"/>
      <c r="V219" s="66"/>
      <c r="W219" s="66"/>
      <c r="X219" s="67"/>
      <c r="Y219" s="67"/>
      <c r="Z219" s="67"/>
      <c r="AA219" s="67"/>
      <c r="AB219" s="67"/>
      <c r="AC219" s="67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 customFormat="false" ht="16.85" hidden="false" customHeight="false" outlineLevel="0" collapsed="false">
      <c r="A220" s="69" t="s">
        <v>124</v>
      </c>
      <c r="B220" s="70" t="s">
        <v>23</v>
      </c>
      <c r="C220" s="62" t="s">
        <v>95</v>
      </c>
      <c r="D220" s="70" t="s">
        <v>279</v>
      </c>
      <c r="E220" s="43" t="s">
        <v>230</v>
      </c>
      <c r="F220" s="54" t="n">
        <v>10</v>
      </c>
      <c r="G220" s="45" t="n">
        <v>3.52</v>
      </c>
      <c r="H220" s="46" t="s">
        <v>5</v>
      </c>
      <c r="I220" s="47" t="n">
        <f aca="false">IF(H220="W",F220*G220-F220,(IF(H220="L",-F220)))</f>
        <v>25.2</v>
      </c>
      <c r="J220" s="62"/>
      <c r="K220" s="23"/>
      <c r="L220" s="48"/>
      <c r="M220" s="48"/>
      <c r="N220" s="49"/>
      <c r="O220" s="62"/>
      <c r="P220" s="64"/>
      <c r="Q220" s="66"/>
      <c r="R220" s="74"/>
      <c r="S220" s="66"/>
      <c r="T220" s="66"/>
      <c r="U220" s="66"/>
      <c r="V220" s="66"/>
      <c r="W220" s="66"/>
      <c r="X220" s="67"/>
      <c r="Y220" s="67"/>
      <c r="Z220" s="67"/>
      <c r="AA220" s="67"/>
      <c r="AB220" s="67"/>
      <c r="AC220" s="67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 customFormat="false" ht="16.85" hidden="false" customHeight="false" outlineLevel="0" collapsed="false">
      <c r="A221" s="69" t="s">
        <v>124</v>
      </c>
      <c r="B221" s="70" t="s">
        <v>23</v>
      </c>
      <c r="C221" s="62" t="s">
        <v>87</v>
      </c>
      <c r="D221" s="70" t="s">
        <v>280</v>
      </c>
      <c r="E221" s="43" t="s">
        <v>230</v>
      </c>
      <c r="F221" s="54" t="n">
        <v>10</v>
      </c>
      <c r="G221" s="45" t="n">
        <v>2.772</v>
      </c>
      <c r="H221" s="46" t="s">
        <v>7</v>
      </c>
      <c r="I221" s="47"/>
      <c r="J221" s="62"/>
      <c r="K221" s="23"/>
      <c r="L221" s="48"/>
      <c r="M221" s="48"/>
      <c r="N221" s="49"/>
      <c r="O221" s="62"/>
      <c r="P221" s="64"/>
      <c r="Q221" s="66"/>
      <c r="R221" s="74"/>
      <c r="S221" s="66"/>
      <c r="T221" s="66"/>
      <c r="U221" s="66"/>
      <c r="V221" s="66"/>
      <c r="W221" s="66"/>
      <c r="X221" s="67"/>
      <c r="Y221" s="67"/>
      <c r="Z221" s="67"/>
      <c r="AA221" s="67"/>
      <c r="AB221" s="67"/>
      <c r="AC221" s="67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 customFormat="false" ht="16.85" hidden="false" customHeight="false" outlineLevel="0" collapsed="false">
      <c r="A222" s="69"/>
      <c r="B222" s="70" t="s">
        <v>23</v>
      </c>
      <c r="C222" s="62" t="s">
        <v>24</v>
      </c>
      <c r="D222" s="70" t="s">
        <v>281</v>
      </c>
      <c r="E222" s="43" t="n">
        <v>0.708333333333333</v>
      </c>
      <c r="F222" s="54" t="n">
        <v>5</v>
      </c>
      <c r="G222" s="45" t="n">
        <v>2.09</v>
      </c>
      <c r="H222" s="46" t="s">
        <v>5</v>
      </c>
      <c r="I222" s="47" t="n">
        <f aca="false">IF(H222="W",F222*G222-F222,(IF(H222="L",-F222)))</f>
        <v>5.45</v>
      </c>
      <c r="J222" s="62"/>
      <c r="K222" s="23"/>
      <c r="L222" s="48"/>
      <c r="M222" s="48"/>
      <c r="N222" s="49"/>
      <c r="O222" s="62"/>
      <c r="P222" s="64"/>
      <c r="Q222" s="66"/>
      <c r="R222" s="74"/>
      <c r="S222" s="66"/>
      <c r="T222" s="66"/>
      <c r="U222" s="66"/>
      <c r="V222" s="66"/>
      <c r="W222" s="66"/>
      <c r="X222" s="67"/>
      <c r="Y222" s="67"/>
      <c r="Z222" s="67"/>
      <c r="AA222" s="67"/>
      <c r="AB222" s="67"/>
      <c r="AC222" s="67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 customFormat="false" ht="16.85" hidden="false" customHeight="false" outlineLevel="0" collapsed="false">
      <c r="A223" s="69"/>
      <c r="B223" s="70" t="s">
        <v>23</v>
      </c>
      <c r="C223" s="62" t="s">
        <v>87</v>
      </c>
      <c r="D223" s="70" t="s">
        <v>282</v>
      </c>
      <c r="E223" s="43" t="n">
        <v>0.708333333333333</v>
      </c>
      <c r="F223" s="54" t="n">
        <v>5</v>
      </c>
      <c r="G223" s="45" t="n">
        <v>1.8</v>
      </c>
      <c r="H223" s="46" t="s">
        <v>5</v>
      </c>
      <c r="I223" s="47" t="n">
        <f aca="false">IF(H223="W",F223*G223-F223,(IF(H223="L",-F223)))</f>
        <v>4</v>
      </c>
      <c r="J223" s="62"/>
      <c r="K223" s="23"/>
      <c r="L223" s="48"/>
      <c r="M223" s="48"/>
      <c r="N223" s="49"/>
      <c r="O223" s="62"/>
      <c r="P223" s="64"/>
      <c r="Q223" s="66"/>
      <c r="R223" s="74"/>
      <c r="S223" s="66"/>
      <c r="T223" s="66"/>
      <c r="U223" s="66"/>
      <c r="V223" s="66"/>
      <c r="W223" s="66"/>
      <c r="X223" s="67"/>
      <c r="Y223" s="67"/>
      <c r="Z223" s="67"/>
      <c r="AA223" s="67"/>
      <c r="AB223" s="67"/>
      <c r="AC223" s="67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 customFormat="false" ht="16.85" hidden="false" customHeight="false" outlineLevel="0" collapsed="false">
      <c r="A224" s="69"/>
      <c r="B224" s="70" t="s">
        <v>23</v>
      </c>
      <c r="C224" s="62" t="s">
        <v>24</v>
      </c>
      <c r="D224" s="70" t="s">
        <v>283</v>
      </c>
      <c r="E224" s="43" t="n">
        <v>0.708333333333333</v>
      </c>
      <c r="F224" s="54" t="n">
        <v>10</v>
      </c>
      <c r="G224" s="45" t="n">
        <v>1.9</v>
      </c>
      <c r="H224" s="46" t="s">
        <v>5</v>
      </c>
      <c r="I224" s="47" t="n">
        <f aca="false">IF(H224="W",F224*G224-F224,(IF(H224="L",-F224)))</f>
        <v>9</v>
      </c>
      <c r="J224" s="62"/>
      <c r="K224" s="23"/>
      <c r="L224" s="48"/>
      <c r="M224" s="48"/>
      <c r="N224" s="49"/>
      <c r="O224" s="62"/>
      <c r="P224" s="64"/>
      <c r="Q224" s="66"/>
      <c r="R224" s="74"/>
      <c r="S224" s="66"/>
      <c r="T224" s="66"/>
      <c r="U224" s="66"/>
      <c r="V224" s="66"/>
      <c r="W224" s="66"/>
      <c r="X224" s="67"/>
      <c r="Y224" s="67"/>
      <c r="Z224" s="67"/>
      <c r="AA224" s="67"/>
      <c r="AB224" s="67"/>
      <c r="AC224" s="67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 customFormat="false" ht="16.85" hidden="false" customHeight="false" outlineLevel="0" collapsed="false">
      <c r="A225" s="69"/>
      <c r="B225" s="70" t="s">
        <v>23</v>
      </c>
      <c r="C225" s="62" t="s">
        <v>24</v>
      </c>
      <c r="D225" s="70" t="s">
        <v>284</v>
      </c>
      <c r="E225" s="43" t="n">
        <v>0.708333333333333</v>
      </c>
      <c r="F225" s="54" t="n">
        <v>10</v>
      </c>
      <c r="G225" s="45" t="n">
        <v>1.99</v>
      </c>
      <c r="H225" s="46" t="s">
        <v>5</v>
      </c>
      <c r="I225" s="47" t="n">
        <f aca="false">IF(H225="W",F225*G225-F225,(IF(H225="L",-F225)))</f>
        <v>9.9</v>
      </c>
      <c r="J225" s="62"/>
      <c r="K225" s="23"/>
      <c r="L225" s="48"/>
      <c r="M225" s="48"/>
      <c r="N225" s="49"/>
      <c r="O225" s="62"/>
      <c r="P225" s="64"/>
      <c r="Q225" s="66"/>
      <c r="R225" s="74"/>
      <c r="S225" s="66"/>
      <c r="T225" s="66"/>
      <c r="U225" s="66"/>
      <c r="V225" s="66"/>
      <c r="W225" s="66"/>
      <c r="X225" s="67"/>
      <c r="Y225" s="67"/>
      <c r="Z225" s="67"/>
      <c r="AA225" s="67"/>
      <c r="AB225" s="67"/>
      <c r="AC225" s="67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 customFormat="false" ht="16.85" hidden="false" customHeight="false" outlineLevel="0" collapsed="false">
      <c r="A226" s="69"/>
      <c r="B226" s="70" t="s">
        <v>23</v>
      </c>
      <c r="C226" s="62" t="s">
        <v>24</v>
      </c>
      <c r="D226" s="70" t="s">
        <v>285</v>
      </c>
      <c r="E226" s="43" t="n">
        <v>0.708333333333333</v>
      </c>
      <c r="F226" s="54" t="n">
        <v>10</v>
      </c>
      <c r="G226" s="45" t="n">
        <v>1.724</v>
      </c>
      <c r="H226" s="46" t="s">
        <v>5</v>
      </c>
      <c r="I226" s="47" t="n">
        <f aca="false">IF(H226="W",F226*G226-F226,(IF(H226="L",-F226)))</f>
        <v>7.24</v>
      </c>
      <c r="J226" s="62"/>
      <c r="K226" s="23"/>
      <c r="L226" s="48"/>
      <c r="M226" s="48"/>
      <c r="N226" s="49"/>
      <c r="O226" s="62"/>
      <c r="P226" s="64"/>
      <c r="Q226" s="66"/>
      <c r="R226" s="74"/>
      <c r="S226" s="66"/>
      <c r="T226" s="66"/>
      <c r="U226" s="66"/>
      <c r="V226" s="66"/>
      <c r="W226" s="66"/>
      <c r="X226" s="67"/>
      <c r="Y226" s="67"/>
      <c r="Z226" s="67"/>
      <c r="AA226" s="67"/>
      <c r="AB226" s="67"/>
      <c r="AC226" s="67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 customFormat="false" ht="16.85" hidden="false" customHeight="false" outlineLevel="0" collapsed="false">
      <c r="A227" s="69"/>
      <c r="B227" s="70" t="s">
        <v>23</v>
      </c>
      <c r="C227" s="62" t="s">
        <v>95</v>
      </c>
      <c r="D227" s="70" t="s">
        <v>286</v>
      </c>
      <c r="E227" s="43" t="n">
        <v>0.875</v>
      </c>
      <c r="F227" s="54" t="n">
        <v>10</v>
      </c>
      <c r="G227" s="45" t="n">
        <v>1.45</v>
      </c>
      <c r="H227" s="46" t="s">
        <v>5</v>
      </c>
      <c r="I227" s="47" t="n">
        <f aca="false">IF(H227="W",F227*G227-F227,(IF(H227="L",-F227)))</f>
        <v>4.5</v>
      </c>
      <c r="J227" s="62"/>
      <c r="K227" s="23"/>
      <c r="L227" s="48"/>
      <c r="M227" s="48"/>
      <c r="N227" s="49"/>
      <c r="O227" s="62"/>
      <c r="P227" s="64"/>
      <c r="Q227" s="66"/>
      <c r="R227" s="74"/>
      <c r="S227" s="66"/>
      <c r="T227" s="66"/>
      <c r="U227" s="66"/>
      <c r="V227" s="66"/>
      <c r="W227" s="66"/>
      <c r="X227" s="67"/>
      <c r="Y227" s="67"/>
      <c r="Z227" s="67"/>
      <c r="AA227" s="67"/>
      <c r="AB227" s="67"/>
      <c r="AC227" s="67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 customFormat="false" ht="16.85" hidden="false" customHeight="false" outlineLevel="0" collapsed="false">
      <c r="A228" s="69"/>
      <c r="B228" s="70" t="s">
        <v>23</v>
      </c>
      <c r="C228" s="62" t="s">
        <v>95</v>
      </c>
      <c r="D228" s="70" t="s">
        <v>287</v>
      </c>
      <c r="E228" s="43" t="n">
        <v>0.875</v>
      </c>
      <c r="F228" s="54" t="n">
        <v>7</v>
      </c>
      <c r="G228" s="45" t="n">
        <v>2.6</v>
      </c>
      <c r="H228" s="46" t="s">
        <v>7</v>
      </c>
      <c r="I228" s="47" t="n">
        <f aca="false">IF(H228="W",F228*G228-F228,(IF(H228="L",-F228)))</f>
        <v>-7</v>
      </c>
      <c r="J228" s="62"/>
      <c r="K228" s="23"/>
      <c r="L228" s="48"/>
      <c r="M228" s="48"/>
      <c r="N228" s="49"/>
      <c r="O228" s="62"/>
      <c r="P228" s="64"/>
      <c r="Q228" s="66"/>
      <c r="R228" s="74"/>
      <c r="S228" s="66"/>
      <c r="T228" s="66"/>
      <c r="U228" s="66"/>
      <c r="V228" s="66"/>
      <c r="W228" s="66"/>
      <c r="X228" s="67"/>
      <c r="Y228" s="67"/>
      <c r="Z228" s="67"/>
      <c r="AA228" s="67"/>
      <c r="AB228" s="67"/>
      <c r="AC228" s="67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 customFormat="false" ht="16.85" hidden="false" customHeight="false" outlineLevel="0" collapsed="false">
      <c r="A229" s="69"/>
      <c r="B229" s="70" t="s">
        <v>23</v>
      </c>
      <c r="C229" s="62" t="s">
        <v>95</v>
      </c>
      <c r="D229" s="70" t="s">
        <v>288</v>
      </c>
      <c r="E229" s="43" t="n">
        <v>0.875</v>
      </c>
      <c r="F229" s="54" t="n">
        <v>5</v>
      </c>
      <c r="G229" s="45" t="n">
        <v>1.7</v>
      </c>
      <c r="H229" s="46" t="s">
        <v>5</v>
      </c>
      <c r="I229" s="47" t="n">
        <f aca="false">IF(H229="W",F229*G229-F229,(IF(H229="L",-F229)))</f>
        <v>3.5</v>
      </c>
      <c r="J229" s="62"/>
      <c r="K229" s="23"/>
      <c r="L229" s="48"/>
      <c r="M229" s="48"/>
      <c r="N229" s="49"/>
      <c r="O229" s="62"/>
      <c r="P229" s="64"/>
      <c r="Q229" s="66"/>
      <c r="R229" s="74"/>
      <c r="S229" s="66"/>
      <c r="T229" s="66"/>
      <c r="U229" s="66"/>
      <c r="V229" s="66"/>
      <c r="W229" s="66"/>
      <c r="X229" s="67"/>
      <c r="Y229" s="67"/>
      <c r="Z229" s="67"/>
      <c r="AA229" s="67"/>
      <c r="AB229" s="67"/>
      <c r="AC229" s="67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 customFormat="false" ht="16.85" hidden="false" customHeight="false" outlineLevel="0" collapsed="false">
      <c r="A230" s="69" t="n">
        <v>43527</v>
      </c>
      <c r="B230" s="70" t="s">
        <v>23</v>
      </c>
      <c r="C230" s="62" t="s">
        <v>95</v>
      </c>
      <c r="D230" s="70" t="s">
        <v>289</v>
      </c>
      <c r="E230" s="43" t="n">
        <v>0.833333333333333</v>
      </c>
      <c r="F230" s="54" t="n">
        <v>10</v>
      </c>
      <c r="G230" s="45" t="n">
        <v>1.45</v>
      </c>
      <c r="H230" s="46" t="s">
        <v>5</v>
      </c>
      <c r="I230" s="47" t="n">
        <f aca="false">IF(H230="W",F230*G230-F230,(IF(H230="L",-F230)))</f>
        <v>4.5</v>
      </c>
      <c r="J230" s="62"/>
      <c r="K230" s="23"/>
      <c r="L230" s="48"/>
      <c r="M230" s="48"/>
      <c r="N230" s="49"/>
      <c r="O230" s="62"/>
      <c r="P230" s="64"/>
      <c r="Q230" s="66"/>
      <c r="R230" s="74"/>
      <c r="S230" s="66"/>
      <c r="T230" s="66"/>
      <c r="U230" s="66"/>
      <c r="V230" s="66"/>
      <c r="W230" s="66"/>
      <c r="X230" s="67"/>
      <c r="Y230" s="67"/>
      <c r="Z230" s="67"/>
      <c r="AA230" s="67"/>
      <c r="AB230" s="67"/>
      <c r="AC230" s="67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 customFormat="false" ht="16.85" hidden="false" customHeight="false" outlineLevel="0" collapsed="false">
      <c r="A231" s="69"/>
      <c r="B231" s="70" t="s">
        <v>23</v>
      </c>
      <c r="C231" s="62" t="s">
        <v>95</v>
      </c>
      <c r="D231" s="70" t="s">
        <v>290</v>
      </c>
      <c r="E231" s="43" t="n">
        <v>0.833333333333333</v>
      </c>
      <c r="F231" s="54" t="n">
        <v>10</v>
      </c>
      <c r="G231" s="45" t="n">
        <v>1.45</v>
      </c>
      <c r="H231" s="46" t="s">
        <v>5</v>
      </c>
      <c r="I231" s="47" t="n">
        <f aca="false">IF(H231="W",F231*G231-F231,(IF(H231="L",-F231)))</f>
        <v>4.5</v>
      </c>
      <c r="J231" s="62"/>
      <c r="K231" s="23"/>
      <c r="L231" s="48"/>
      <c r="M231" s="48"/>
      <c r="N231" s="49"/>
      <c r="O231" s="62"/>
      <c r="P231" s="64"/>
      <c r="Q231" s="66"/>
      <c r="R231" s="74"/>
      <c r="S231" s="66"/>
      <c r="T231" s="66"/>
      <c r="U231" s="66"/>
      <c r="V231" s="66"/>
      <c r="W231" s="66"/>
      <c r="X231" s="67"/>
      <c r="Y231" s="67"/>
      <c r="Z231" s="67"/>
      <c r="AA231" s="67"/>
      <c r="AB231" s="67"/>
      <c r="AC231" s="67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 customFormat="false" ht="16.85" hidden="false" customHeight="false" outlineLevel="0" collapsed="false">
      <c r="A232" s="69"/>
      <c r="B232" s="70" t="s">
        <v>23</v>
      </c>
      <c r="C232" s="62" t="s">
        <v>95</v>
      </c>
      <c r="D232" s="70" t="s">
        <v>291</v>
      </c>
      <c r="E232" s="43" t="n">
        <v>0.833333333333333</v>
      </c>
      <c r="F232" s="54" t="n">
        <v>5</v>
      </c>
      <c r="G232" s="45" t="n">
        <v>1.75</v>
      </c>
      <c r="H232" s="46" t="s">
        <v>5</v>
      </c>
      <c r="I232" s="47" t="n">
        <f aca="false">IF(H232="W",F232*G232-F232,(IF(H232="L",-F232)))</f>
        <v>3.75</v>
      </c>
      <c r="J232" s="62"/>
      <c r="K232" s="23"/>
      <c r="L232" s="48"/>
      <c r="M232" s="48"/>
      <c r="N232" s="49"/>
      <c r="O232" s="62"/>
      <c r="P232" s="64"/>
      <c r="Q232" s="66"/>
      <c r="R232" s="74"/>
      <c r="S232" s="66"/>
      <c r="T232" s="66"/>
      <c r="U232" s="66"/>
      <c r="V232" s="66"/>
      <c r="W232" s="66"/>
      <c r="X232" s="67"/>
      <c r="Y232" s="67"/>
      <c r="Z232" s="67"/>
      <c r="AA232" s="67"/>
      <c r="AB232" s="67"/>
      <c r="AC232" s="67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 customFormat="false" ht="16.85" hidden="false" customHeight="false" outlineLevel="0" collapsed="false">
      <c r="A233" s="69"/>
      <c r="B233" s="70" t="s">
        <v>23</v>
      </c>
      <c r="C233" s="62" t="s">
        <v>95</v>
      </c>
      <c r="D233" s="70" t="s">
        <v>292</v>
      </c>
      <c r="E233" s="43" t="n">
        <v>0.833333333333333</v>
      </c>
      <c r="F233" s="54" t="n">
        <v>5</v>
      </c>
      <c r="G233" s="45" t="n">
        <v>1.75</v>
      </c>
      <c r="H233" s="46" t="s">
        <v>7</v>
      </c>
      <c r="I233" s="47" t="n">
        <f aca="false">IF(H233="W",F233*G233-F233,(IF(H233="L",-F233)))</f>
        <v>-5</v>
      </c>
      <c r="J233" s="62"/>
      <c r="K233" s="23"/>
      <c r="L233" s="48"/>
      <c r="M233" s="48"/>
      <c r="N233" s="49"/>
      <c r="O233" s="62"/>
      <c r="P233" s="64"/>
      <c r="Q233" s="66"/>
      <c r="R233" s="74"/>
      <c r="S233" s="66"/>
      <c r="T233" s="66"/>
      <c r="U233" s="66"/>
      <c r="V233" s="66"/>
      <c r="W233" s="66"/>
      <c r="X233" s="67"/>
      <c r="Y233" s="67"/>
      <c r="Z233" s="67"/>
      <c r="AA233" s="67"/>
      <c r="AB233" s="67"/>
      <c r="AC233" s="67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 customFormat="false" ht="16.85" hidden="false" customHeight="false" outlineLevel="0" collapsed="false">
      <c r="A234" s="69" t="s">
        <v>124</v>
      </c>
      <c r="B234" s="70" t="s">
        <v>23</v>
      </c>
      <c r="C234" s="62" t="s">
        <v>95</v>
      </c>
      <c r="D234" s="70" t="s">
        <v>293</v>
      </c>
      <c r="E234" s="43" t="n">
        <v>0.833333333333333</v>
      </c>
      <c r="F234" s="54" t="n">
        <v>10</v>
      </c>
      <c r="G234" s="45" t="n">
        <v>3.15</v>
      </c>
      <c r="H234" s="46" t="s">
        <v>7</v>
      </c>
      <c r="I234" s="47"/>
      <c r="J234" s="62"/>
      <c r="K234" s="23"/>
      <c r="L234" s="48"/>
      <c r="M234" s="48"/>
      <c r="N234" s="49"/>
      <c r="O234" s="62"/>
      <c r="P234" s="64"/>
      <c r="Q234" s="66"/>
      <c r="R234" s="74"/>
      <c r="S234" s="66"/>
      <c r="T234" s="66"/>
      <c r="U234" s="66"/>
      <c r="V234" s="66"/>
      <c r="W234" s="66"/>
      <c r="X234" s="67"/>
      <c r="Y234" s="67"/>
      <c r="Z234" s="67"/>
      <c r="AA234" s="67"/>
      <c r="AB234" s="67"/>
      <c r="AC234" s="67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 customFormat="false" ht="16.85" hidden="false" customHeight="false" outlineLevel="0" collapsed="false">
      <c r="A235" s="69"/>
      <c r="B235" s="70" t="s">
        <v>23</v>
      </c>
      <c r="C235" s="62" t="s">
        <v>95</v>
      </c>
      <c r="D235" s="70" t="s">
        <v>294</v>
      </c>
      <c r="E235" s="43" t="n">
        <v>0.833333333333333</v>
      </c>
      <c r="F235" s="54" t="n">
        <v>5</v>
      </c>
      <c r="G235" s="45" t="n">
        <v>1.75</v>
      </c>
      <c r="H235" s="46" t="s">
        <v>7</v>
      </c>
      <c r="I235" s="47" t="n">
        <f aca="false">IF(H235="W",F235*G235-F235,(IF(H235="L",-F235)))</f>
        <v>-5</v>
      </c>
      <c r="J235" s="62"/>
      <c r="K235" s="23"/>
      <c r="L235" s="48"/>
      <c r="M235" s="48"/>
      <c r="N235" s="49"/>
      <c r="O235" s="62"/>
      <c r="P235" s="64"/>
      <c r="Q235" s="66"/>
      <c r="R235" s="74"/>
      <c r="S235" s="66"/>
      <c r="T235" s="66"/>
      <c r="U235" s="66"/>
      <c r="V235" s="66"/>
      <c r="W235" s="66"/>
      <c r="X235" s="67"/>
      <c r="Y235" s="67"/>
      <c r="Z235" s="67"/>
      <c r="AA235" s="67"/>
      <c r="AB235" s="67"/>
      <c r="AC235" s="67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 customFormat="false" ht="16.85" hidden="false" customHeight="false" outlineLevel="0" collapsed="false">
      <c r="A236" s="69"/>
      <c r="B236" s="70" t="s">
        <v>23</v>
      </c>
      <c r="C236" s="62" t="s">
        <v>95</v>
      </c>
      <c r="D236" s="70" t="s">
        <v>272</v>
      </c>
      <c r="E236" s="43" t="n">
        <v>0.833333333333333</v>
      </c>
      <c r="F236" s="54" t="n">
        <v>5</v>
      </c>
      <c r="G236" s="45" t="n">
        <v>1.75</v>
      </c>
      <c r="H236" s="46" t="s">
        <v>5</v>
      </c>
      <c r="I236" s="47" t="n">
        <f aca="false">IF(H236="W",F236*G236-F236,(IF(H236="L",-F236)))</f>
        <v>3.75</v>
      </c>
      <c r="J236" s="62"/>
      <c r="K236" s="23"/>
      <c r="L236" s="48"/>
      <c r="M236" s="48"/>
      <c r="N236" s="49"/>
      <c r="O236" s="62"/>
      <c r="P236" s="64"/>
      <c r="Q236" s="66"/>
      <c r="R236" s="74"/>
      <c r="S236" s="66"/>
      <c r="T236" s="66"/>
      <c r="U236" s="66"/>
      <c r="V236" s="66"/>
      <c r="W236" s="66"/>
      <c r="X236" s="67"/>
      <c r="Y236" s="67"/>
      <c r="Z236" s="67"/>
      <c r="AA236" s="67"/>
      <c r="AB236" s="67"/>
      <c r="AC236" s="67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 customFormat="false" ht="16.85" hidden="false" customHeight="false" outlineLevel="0" collapsed="false">
      <c r="A237" s="69"/>
      <c r="B237" s="70" t="s">
        <v>23</v>
      </c>
      <c r="C237" s="62" t="s">
        <v>95</v>
      </c>
      <c r="D237" s="70" t="s">
        <v>295</v>
      </c>
      <c r="E237" s="43" t="n">
        <v>0.833333333333333</v>
      </c>
      <c r="F237" s="54" t="n">
        <v>10</v>
      </c>
      <c r="G237" s="45" t="n">
        <v>1.45</v>
      </c>
      <c r="H237" s="46" t="s">
        <v>6</v>
      </c>
      <c r="I237" s="47"/>
      <c r="J237" s="62"/>
      <c r="K237" s="23"/>
      <c r="L237" s="48"/>
      <c r="M237" s="48"/>
      <c r="N237" s="49"/>
      <c r="O237" s="62"/>
      <c r="P237" s="64"/>
      <c r="Q237" s="66"/>
      <c r="R237" s="74"/>
      <c r="S237" s="66"/>
      <c r="T237" s="66"/>
      <c r="U237" s="66"/>
      <c r="V237" s="66"/>
      <c r="W237" s="66"/>
      <c r="X237" s="67"/>
      <c r="Y237" s="67"/>
      <c r="Z237" s="67"/>
      <c r="AA237" s="67"/>
      <c r="AB237" s="67"/>
      <c r="AC237" s="67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customFormat="false" ht="16.85" hidden="false" customHeight="false" outlineLevel="0" collapsed="false">
      <c r="A238" s="69"/>
      <c r="B238" s="70" t="s">
        <v>23</v>
      </c>
      <c r="C238" s="62" t="s">
        <v>28</v>
      </c>
      <c r="D238" s="70" t="s">
        <v>296</v>
      </c>
      <c r="E238" s="43" t="n">
        <v>0.833333333333333</v>
      </c>
      <c r="F238" s="54" t="n">
        <v>10</v>
      </c>
      <c r="G238" s="45" t="n">
        <v>1.67</v>
      </c>
      <c r="H238" s="46" t="s">
        <v>7</v>
      </c>
      <c r="I238" s="47" t="n">
        <f aca="false">IF(H238="W",F238*G238-F238,(IF(H238="L",-F238)))</f>
        <v>-10</v>
      </c>
      <c r="J238" s="62"/>
      <c r="K238" s="23"/>
      <c r="L238" s="48"/>
      <c r="M238" s="48"/>
      <c r="N238" s="49"/>
      <c r="O238" s="62"/>
      <c r="P238" s="64"/>
      <c r="Q238" s="66"/>
      <c r="R238" s="74"/>
      <c r="S238" s="66"/>
      <c r="T238" s="66"/>
      <c r="U238" s="66"/>
      <c r="V238" s="66"/>
      <c r="W238" s="66"/>
      <c r="X238" s="67"/>
      <c r="Y238" s="67"/>
      <c r="Z238" s="67"/>
      <c r="AA238" s="67"/>
      <c r="AB238" s="67"/>
      <c r="AC238" s="67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 customFormat="false" ht="16.85" hidden="false" customHeight="false" outlineLevel="0" collapsed="false">
      <c r="A239" s="69"/>
      <c r="B239" s="70" t="s">
        <v>23</v>
      </c>
      <c r="C239" s="62" t="s">
        <v>28</v>
      </c>
      <c r="D239" s="70" t="s">
        <v>297</v>
      </c>
      <c r="E239" s="43" t="n">
        <v>0.833333333333333</v>
      </c>
      <c r="F239" s="54" t="n">
        <v>10</v>
      </c>
      <c r="G239" s="45" t="n">
        <v>1.67</v>
      </c>
      <c r="H239" s="46" t="s">
        <v>5</v>
      </c>
      <c r="I239" s="47" t="n">
        <f aca="false">IF(H239="W",F239*G239-F239,(IF(H239="L",-F239)))</f>
        <v>6.7</v>
      </c>
      <c r="J239" s="62"/>
      <c r="K239" s="23"/>
      <c r="L239" s="48"/>
      <c r="M239" s="48"/>
      <c r="N239" s="49"/>
      <c r="O239" s="62"/>
      <c r="P239" s="64"/>
      <c r="Q239" s="66"/>
      <c r="R239" s="74"/>
      <c r="S239" s="66"/>
      <c r="T239" s="66"/>
      <c r="U239" s="66"/>
      <c r="V239" s="66"/>
      <c r="W239" s="66"/>
      <c r="X239" s="67"/>
      <c r="Y239" s="67"/>
      <c r="Z239" s="67"/>
      <c r="AA239" s="67"/>
      <c r="AB239" s="67"/>
      <c r="AC239" s="67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 customFormat="false" ht="16.85" hidden="false" customHeight="false" outlineLevel="0" collapsed="false">
      <c r="A240" s="69"/>
      <c r="B240" s="70" t="s">
        <v>23</v>
      </c>
      <c r="C240" s="62" t="s">
        <v>170</v>
      </c>
      <c r="D240" s="70" t="s">
        <v>298</v>
      </c>
      <c r="E240" s="43" t="n">
        <v>0.833333333333333</v>
      </c>
      <c r="F240" s="54" t="n">
        <v>10</v>
      </c>
      <c r="G240" s="45" t="n">
        <v>1.65</v>
      </c>
      <c r="H240" s="46" t="s">
        <v>7</v>
      </c>
      <c r="I240" s="47" t="n">
        <f aca="false">IF(H240="W",F240*G240-F240,(IF(H240="L",-F240)))</f>
        <v>-10</v>
      </c>
      <c r="J240" s="62"/>
      <c r="K240" s="23"/>
      <c r="L240" s="48"/>
      <c r="M240" s="48"/>
      <c r="N240" s="49"/>
      <c r="O240" s="62"/>
      <c r="P240" s="64"/>
      <c r="Q240" s="66"/>
      <c r="R240" s="74"/>
      <c r="S240" s="66"/>
      <c r="T240" s="66"/>
      <c r="U240" s="66"/>
      <c r="V240" s="66"/>
      <c r="W240" s="66"/>
      <c r="X240" s="67"/>
      <c r="Y240" s="67"/>
      <c r="Z240" s="67"/>
      <c r="AA240" s="67"/>
      <c r="AB240" s="67"/>
      <c r="AC240" s="67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 customFormat="false" ht="16.85" hidden="false" customHeight="false" outlineLevel="0" collapsed="false">
      <c r="A241" s="69"/>
      <c r="B241" s="70" t="s">
        <v>23</v>
      </c>
      <c r="C241" s="62" t="s">
        <v>28</v>
      </c>
      <c r="D241" s="70" t="s">
        <v>299</v>
      </c>
      <c r="E241" s="43" t="n">
        <v>0.833333333333333</v>
      </c>
      <c r="F241" s="54" t="n">
        <v>10</v>
      </c>
      <c r="G241" s="45" t="n">
        <v>1.67</v>
      </c>
      <c r="H241" s="46" t="s">
        <v>7</v>
      </c>
      <c r="I241" s="47" t="n">
        <f aca="false">IF(H241="W",F241*G241-F241,(IF(H241="L",-F241)))</f>
        <v>-10</v>
      </c>
      <c r="J241" s="62"/>
      <c r="K241" s="23"/>
      <c r="L241" s="48"/>
      <c r="M241" s="48"/>
      <c r="N241" s="49"/>
      <c r="O241" s="62"/>
      <c r="P241" s="64"/>
      <c r="Q241" s="66"/>
      <c r="R241" s="74"/>
      <c r="S241" s="66"/>
      <c r="T241" s="66"/>
      <c r="U241" s="66"/>
      <c r="V241" s="66"/>
      <c r="W241" s="66"/>
      <c r="X241" s="67"/>
      <c r="Y241" s="67"/>
      <c r="Z241" s="67"/>
      <c r="AA241" s="67"/>
      <c r="AB241" s="67"/>
      <c r="AC241" s="67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 customFormat="false" ht="16.85" hidden="false" customHeight="false" outlineLevel="0" collapsed="false">
      <c r="A242" s="69"/>
      <c r="B242" s="70" t="s">
        <v>23</v>
      </c>
      <c r="C242" s="62" t="s">
        <v>95</v>
      </c>
      <c r="D242" s="70" t="s">
        <v>300</v>
      </c>
      <c r="E242" s="43" t="n">
        <v>0.833333333333333</v>
      </c>
      <c r="F242" s="54" t="n">
        <v>10</v>
      </c>
      <c r="G242" s="45" t="n">
        <v>1.7</v>
      </c>
      <c r="H242" s="46" t="s">
        <v>6</v>
      </c>
      <c r="I242" s="47"/>
      <c r="J242" s="62"/>
      <c r="K242" s="23"/>
      <c r="L242" s="48"/>
      <c r="M242" s="48"/>
      <c r="N242" s="49"/>
      <c r="O242" s="62"/>
      <c r="P242" s="64"/>
      <c r="Q242" s="66"/>
      <c r="R242" s="74"/>
      <c r="S242" s="66"/>
      <c r="T242" s="66"/>
      <c r="U242" s="66"/>
      <c r="V242" s="66"/>
      <c r="W242" s="66"/>
      <c r="X242" s="67"/>
      <c r="Y242" s="67"/>
      <c r="Z242" s="67"/>
      <c r="AA242" s="67"/>
      <c r="AB242" s="67"/>
      <c r="AC242" s="67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 customFormat="false" ht="16.85" hidden="false" customHeight="false" outlineLevel="0" collapsed="false">
      <c r="A243" s="69"/>
      <c r="B243" s="70" t="s">
        <v>23</v>
      </c>
      <c r="C243" s="62" t="s">
        <v>95</v>
      </c>
      <c r="D243" s="70" t="s">
        <v>301</v>
      </c>
      <c r="E243" s="43" t="n">
        <v>0.833333333333333</v>
      </c>
      <c r="F243" s="54" t="n">
        <v>10</v>
      </c>
      <c r="G243" s="45" t="n">
        <v>1.7</v>
      </c>
      <c r="H243" s="46" t="s">
        <v>6</v>
      </c>
      <c r="I243" s="47"/>
      <c r="J243" s="62"/>
      <c r="K243" s="23"/>
      <c r="L243" s="48"/>
      <c r="M243" s="48"/>
      <c r="N243" s="49"/>
      <c r="O243" s="62"/>
      <c r="P243" s="64"/>
      <c r="Q243" s="66"/>
      <c r="R243" s="74"/>
      <c r="S243" s="66"/>
      <c r="T243" s="66"/>
      <c r="U243" s="66"/>
      <c r="V243" s="66"/>
      <c r="W243" s="66"/>
      <c r="X243" s="67"/>
      <c r="Y243" s="67"/>
      <c r="Z243" s="67"/>
      <c r="AA243" s="67"/>
      <c r="AB243" s="67"/>
      <c r="AC243" s="67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 customFormat="false" ht="16.85" hidden="false" customHeight="false" outlineLevel="0" collapsed="false">
      <c r="A244" s="69"/>
      <c r="B244" s="70" t="s">
        <v>23</v>
      </c>
      <c r="C244" s="62" t="s">
        <v>24</v>
      </c>
      <c r="D244" s="70" t="s">
        <v>302</v>
      </c>
      <c r="E244" s="43" t="n">
        <v>0.833333333333333</v>
      </c>
      <c r="F244" s="54" t="n">
        <v>20</v>
      </c>
      <c r="G244" s="45" t="n">
        <v>1.353</v>
      </c>
      <c r="H244" s="46" t="s">
        <v>5</v>
      </c>
      <c r="I244" s="47" t="n">
        <f aca="false">IF(H244="W",F244*G244-F244,(IF(H244="L",-F244)))</f>
        <v>7.06</v>
      </c>
      <c r="J244" s="62"/>
      <c r="K244" s="23"/>
      <c r="L244" s="48"/>
      <c r="M244" s="48"/>
      <c r="N244" s="49"/>
      <c r="O244" s="62"/>
      <c r="P244" s="64"/>
      <c r="Q244" s="66"/>
      <c r="R244" s="74"/>
      <c r="S244" s="66"/>
      <c r="T244" s="66"/>
      <c r="U244" s="66"/>
      <c r="V244" s="66"/>
      <c r="W244" s="66"/>
      <c r="X244" s="67"/>
      <c r="Y244" s="67"/>
      <c r="Z244" s="67"/>
      <c r="AA244" s="67"/>
      <c r="AB244" s="67"/>
      <c r="AC244" s="67"/>
      <c r="AD244" s="32"/>
      <c r="AE244" s="32"/>
      <c r="AF244" s="32"/>
      <c r="AG244" s="32"/>
      <c r="AH244" s="32"/>
      <c r="AI244" s="32"/>
      <c r="AJ244" s="32"/>
      <c r="AK244" s="32"/>
      <c r="AL244" s="32"/>
    </row>
    <row r="245" customFormat="false" ht="16.85" hidden="false" customHeight="false" outlineLevel="0" collapsed="false">
      <c r="A245" s="69"/>
      <c r="B245" s="70" t="s">
        <v>23</v>
      </c>
      <c r="C245" s="62" t="s">
        <v>24</v>
      </c>
      <c r="D245" s="70" t="s">
        <v>303</v>
      </c>
      <c r="E245" s="43" t="n">
        <v>0.833333333333333</v>
      </c>
      <c r="F245" s="54" t="n">
        <v>10</v>
      </c>
      <c r="G245" s="45" t="n">
        <v>1.462</v>
      </c>
      <c r="H245" s="46" t="s">
        <v>5</v>
      </c>
      <c r="I245" s="47" t="n">
        <f aca="false">IF(H245="W",F245*G245-F245,(IF(H245="L",-F245)))</f>
        <v>4.62</v>
      </c>
      <c r="J245" s="62"/>
      <c r="K245" s="23"/>
      <c r="L245" s="48"/>
      <c r="M245" s="48"/>
      <c r="N245" s="49"/>
      <c r="O245" s="62"/>
      <c r="P245" s="64"/>
      <c r="Q245" s="66"/>
      <c r="R245" s="74"/>
      <c r="S245" s="66"/>
      <c r="T245" s="66"/>
      <c r="U245" s="66"/>
      <c r="V245" s="66"/>
      <c r="W245" s="66"/>
      <c r="X245" s="67"/>
      <c r="Y245" s="67"/>
      <c r="Z245" s="67"/>
      <c r="AA245" s="67"/>
      <c r="AB245" s="67"/>
      <c r="AC245" s="67"/>
      <c r="AD245" s="32"/>
      <c r="AE245" s="32"/>
      <c r="AF245" s="32"/>
      <c r="AG245" s="32"/>
      <c r="AH245" s="32"/>
      <c r="AI245" s="32"/>
      <c r="AJ245" s="32"/>
      <c r="AK245" s="32"/>
      <c r="AL245" s="32"/>
    </row>
    <row r="246" customFormat="false" ht="16.85" hidden="false" customHeight="false" outlineLevel="0" collapsed="false">
      <c r="A246" s="69"/>
      <c r="B246" s="70" t="s">
        <v>23</v>
      </c>
      <c r="C246" s="62" t="s">
        <v>24</v>
      </c>
      <c r="D246" s="70" t="s">
        <v>304</v>
      </c>
      <c r="E246" s="43" t="n">
        <v>0.833333333333333</v>
      </c>
      <c r="F246" s="54" t="n">
        <v>5</v>
      </c>
      <c r="G246" s="45" t="n">
        <v>1.657</v>
      </c>
      <c r="H246" s="46" t="s">
        <v>5</v>
      </c>
      <c r="I246" s="47" t="n">
        <f aca="false">IF(H246="W",F246*G246-F246,(IF(H246="L",-F246)))</f>
        <v>3.285</v>
      </c>
      <c r="J246" s="62"/>
      <c r="K246" s="23"/>
      <c r="L246" s="48"/>
      <c r="M246" s="48"/>
      <c r="N246" s="49"/>
      <c r="O246" s="62"/>
      <c r="P246" s="64"/>
      <c r="Q246" s="66"/>
      <c r="R246" s="74"/>
      <c r="S246" s="66"/>
      <c r="T246" s="66"/>
      <c r="U246" s="66"/>
      <c r="V246" s="66"/>
      <c r="W246" s="66"/>
      <c r="X246" s="67"/>
      <c r="Y246" s="67"/>
      <c r="Z246" s="67"/>
      <c r="AA246" s="67"/>
      <c r="AB246" s="67"/>
      <c r="AC246" s="67"/>
      <c r="AD246" s="32"/>
      <c r="AE246" s="32"/>
      <c r="AF246" s="32"/>
      <c r="AG246" s="32"/>
      <c r="AH246" s="32"/>
      <c r="AI246" s="32"/>
      <c r="AJ246" s="32"/>
      <c r="AK246" s="32"/>
      <c r="AL246" s="32"/>
    </row>
    <row r="247" customFormat="false" ht="16.85" hidden="false" customHeight="false" outlineLevel="0" collapsed="false">
      <c r="A247" s="69"/>
      <c r="B247" s="70" t="s">
        <v>23</v>
      </c>
      <c r="C247" s="62" t="s">
        <v>24</v>
      </c>
      <c r="D247" s="70" t="s">
        <v>305</v>
      </c>
      <c r="E247" s="43" t="n">
        <v>0.833333333333333</v>
      </c>
      <c r="F247" s="54" t="n">
        <v>10</v>
      </c>
      <c r="G247" s="45" t="n">
        <v>1.8655</v>
      </c>
      <c r="H247" s="46" t="s">
        <v>5</v>
      </c>
      <c r="I247" s="47" t="n">
        <f aca="false">IF(H247="W",F247*G247-F247,(IF(H247="L",-F247)))</f>
        <v>8.655</v>
      </c>
      <c r="J247" s="62"/>
      <c r="K247" s="23"/>
      <c r="L247" s="48"/>
      <c r="M247" s="48"/>
      <c r="N247" s="49"/>
      <c r="O247" s="62"/>
      <c r="P247" s="64"/>
      <c r="Q247" s="66"/>
      <c r="R247" s="74"/>
      <c r="S247" s="66"/>
      <c r="T247" s="66"/>
      <c r="U247" s="66"/>
      <c r="V247" s="66"/>
      <c r="W247" s="66"/>
      <c r="X247" s="67"/>
      <c r="Y247" s="67"/>
      <c r="Z247" s="67"/>
      <c r="AA247" s="67"/>
      <c r="AB247" s="67"/>
      <c r="AC247" s="67"/>
      <c r="AD247" s="32"/>
      <c r="AE247" s="32"/>
      <c r="AF247" s="32"/>
      <c r="AG247" s="32"/>
      <c r="AH247" s="32"/>
      <c r="AI247" s="32"/>
      <c r="AJ247" s="32"/>
      <c r="AK247" s="32"/>
      <c r="AL247" s="32"/>
    </row>
    <row r="248" customFormat="false" ht="16.85" hidden="false" customHeight="false" outlineLevel="0" collapsed="false">
      <c r="A248" s="69"/>
      <c r="B248" s="70" t="s">
        <v>23</v>
      </c>
      <c r="C248" s="62" t="s">
        <v>24</v>
      </c>
      <c r="D248" s="70" t="s">
        <v>306</v>
      </c>
      <c r="E248" s="43" t="n">
        <v>0.833333333333333</v>
      </c>
      <c r="F248" s="54" t="n">
        <v>5</v>
      </c>
      <c r="G248" s="45" t="n">
        <v>2.13</v>
      </c>
      <c r="H248" s="46" t="s">
        <v>7</v>
      </c>
      <c r="I248" s="76" t="n">
        <f aca="false">IF(H248="W",F248*G248-F248,(IF(H248="L",-F248)))</f>
        <v>-5</v>
      </c>
      <c r="J248" s="62"/>
      <c r="K248" s="23"/>
      <c r="L248" s="48"/>
      <c r="M248" s="48"/>
      <c r="N248" s="49"/>
      <c r="O248" s="62"/>
      <c r="P248" s="64"/>
      <c r="Q248" s="66"/>
      <c r="R248" s="74"/>
      <c r="S248" s="66"/>
      <c r="T248" s="66"/>
      <c r="U248" s="66"/>
      <c r="V248" s="66"/>
      <c r="W248" s="66"/>
      <c r="X248" s="67"/>
      <c r="Y248" s="67"/>
      <c r="Z248" s="67"/>
      <c r="AA248" s="67"/>
      <c r="AB248" s="67"/>
      <c r="AC248" s="67"/>
      <c r="AD248" s="32"/>
      <c r="AE248" s="32"/>
      <c r="AF248" s="32"/>
      <c r="AG248" s="32"/>
      <c r="AH248" s="32"/>
      <c r="AI248" s="32"/>
      <c r="AJ248" s="32"/>
      <c r="AK248" s="32"/>
      <c r="AL248" s="32"/>
    </row>
    <row r="249" customFormat="false" ht="16.85" hidden="false" customHeight="false" outlineLevel="0" collapsed="false">
      <c r="A249" s="69"/>
      <c r="B249" s="70" t="s">
        <v>23</v>
      </c>
      <c r="C249" s="62" t="s">
        <v>24</v>
      </c>
      <c r="D249" s="70" t="s">
        <v>307</v>
      </c>
      <c r="E249" s="43" t="n">
        <v>0.833333333333333</v>
      </c>
      <c r="F249" s="54" t="n">
        <v>5</v>
      </c>
      <c r="G249" s="45" t="n">
        <v>2.45</v>
      </c>
      <c r="H249" s="46" t="s">
        <v>7</v>
      </c>
      <c r="I249" s="47" t="n">
        <f aca="false">IF(H249="W",F249*G249-F249,(IF(H249="L",-F249)))</f>
        <v>-5</v>
      </c>
      <c r="J249" s="62"/>
      <c r="K249" s="23"/>
      <c r="L249" s="48"/>
      <c r="M249" s="48"/>
      <c r="N249" s="49"/>
      <c r="O249" s="62"/>
      <c r="P249" s="64"/>
      <c r="Q249" s="66"/>
      <c r="R249" s="74"/>
      <c r="S249" s="66"/>
      <c r="T249" s="66"/>
      <c r="U249" s="66"/>
      <c r="V249" s="66"/>
      <c r="W249" s="66"/>
      <c r="X249" s="67"/>
      <c r="Y249" s="67"/>
      <c r="Z249" s="67"/>
      <c r="AA249" s="67"/>
      <c r="AB249" s="67"/>
      <c r="AC249" s="67"/>
      <c r="AD249" s="32"/>
      <c r="AE249" s="32"/>
      <c r="AF249" s="32"/>
      <c r="AG249" s="32"/>
      <c r="AH249" s="32"/>
      <c r="AI249" s="32"/>
      <c r="AJ249" s="32"/>
      <c r="AK249" s="32"/>
      <c r="AL249" s="32"/>
    </row>
    <row r="250" customFormat="false" ht="16.85" hidden="false" customHeight="false" outlineLevel="0" collapsed="false">
      <c r="A250" s="69"/>
      <c r="B250" s="70" t="s">
        <v>23</v>
      </c>
      <c r="C250" s="62" t="s">
        <v>24</v>
      </c>
      <c r="D250" s="70" t="s">
        <v>308</v>
      </c>
      <c r="E250" s="43" t="n">
        <v>0.833333333333333</v>
      </c>
      <c r="F250" s="54" t="n">
        <v>10</v>
      </c>
      <c r="G250" s="45" t="n">
        <v>1.9</v>
      </c>
      <c r="H250" s="46" t="s">
        <v>5</v>
      </c>
      <c r="I250" s="47" t="n">
        <f aca="false">IF(H250="W",F250*G250-F250,(IF(H250="L",-F250)))</f>
        <v>9</v>
      </c>
      <c r="J250" s="62"/>
      <c r="K250" s="23"/>
      <c r="L250" s="48"/>
      <c r="M250" s="48"/>
      <c r="N250" s="49"/>
      <c r="O250" s="62"/>
      <c r="P250" s="64"/>
      <c r="Q250" s="66"/>
      <c r="R250" s="74"/>
      <c r="S250" s="66"/>
      <c r="T250" s="66"/>
      <c r="U250" s="66"/>
      <c r="V250" s="66"/>
      <c r="W250" s="66"/>
      <c r="X250" s="67"/>
      <c r="Y250" s="67"/>
      <c r="Z250" s="67"/>
      <c r="AA250" s="67"/>
      <c r="AB250" s="67"/>
      <c r="AC250" s="67"/>
      <c r="AD250" s="32"/>
      <c r="AE250" s="32"/>
      <c r="AF250" s="32"/>
      <c r="AG250" s="32"/>
      <c r="AH250" s="32"/>
      <c r="AI250" s="32"/>
      <c r="AJ250" s="32"/>
      <c r="AK250" s="32"/>
      <c r="AL250" s="32"/>
    </row>
    <row r="251" customFormat="false" ht="16.85" hidden="false" customHeight="false" outlineLevel="0" collapsed="false">
      <c r="A251" s="69" t="s">
        <v>309</v>
      </c>
      <c r="B251" s="70" t="s">
        <v>23</v>
      </c>
      <c r="C251" s="62" t="s">
        <v>310</v>
      </c>
      <c r="D251" s="70" t="s">
        <v>311</v>
      </c>
      <c r="E251" s="43" t="n">
        <v>0.833333333333333</v>
      </c>
      <c r="F251" s="54" t="n">
        <v>69.3</v>
      </c>
      <c r="G251" s="45" t="n">
        <v>1.0101</v>
      </c>
      <c r="H251" s="46" t="s">
        <v>5</v>
      </c>
      <c r="I251" s="47" t="n">
        <f aca="false">IF(H251="W",F251*G251-F251,(IF(H251="L",-F251)))</f>
        <v>0.699930000000009</v>
      </c>
      <c r="J251" s="62"/>
      <c r="K251" s="23"/>
      <c r="L251" s="48"/>
      <c r="M251" s="48"/>
      <c r="N251" s="49"/>
      <c r="O251" s="62"/>
      <c r="P251" s="64"/>
      <c r="Q251" s="66"/>
      <c r="R251" s="74"/>
      <c r="S251" s="66"/>
      <c r="T251" s="66"/>
      <c r="U251" s="66"/>
      <c r="V251" s="66"/>
      <c r="W251" s="66"/>
      <c r="X251" s="67"/>
      <c r="Y251" s="67"/>
      <c r="Z251" s="67"/>
      <c r="AA251" s="67"/>
      <c r="AB251" s="67"/>
      <c r="AC251" s="67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6.85" hidden="false" customHeight="false" outlineLevel="0" collapsed="false">
      <c r="A252" s="69"/>
      <c r="B252" s="70" t="s">
        <v>23</v>
      </c>
      <c r="C252" s="62" t="s">
        <v>24</v>
      </c>
      <c r="D252" s="70" t="s">
        <v>312</v>
      </c>
      <c r="E252" s="43" t="n">
        <v>0.833333333333333</v>
      </c>
      <c r="F252" s="54" t="n">
        <v>15.13</v>
      </c>
      <c r="G252" s="45" t="n">
        <v>1.2154</v>
      </c>
      <c r="H252" s="46" t="s">
        <v>5</v>
      </c>
      <c r="I252" s="47" t="n">
        <f aca="false">IF(H252="W",F252*G252-F252,(IF(H252="L",-F252)))</f>
        <v>3.259002</v>
      </c>
      <c r="J252" s="62"/>
      <c r="K252" s="23"/>
      <c r="L252" s="48"/>
      <c r="M252" s="48"/>
      <c r="N252" s="49"/>
      <c r="O252" s="62"/>
      <c r="P252" s="64"/>
      <c r="Q252" s="66"/>
      <c r="R252" s="74"/>
      <c r="S252" s="66"/>
      <c r="T252" s="66"/>
      <c r="U252" s="66"/>
      <c r="V252" s="66"/>
      <c r="W252" s="66"/>
      <c r="X252" s="67"/>
      <c r="Y252" s="67"/>
      <c r="Z252" s="67"/>
      <c r="AA252" s="67"/>
      <c r="AB252" s="67"/>
      <c r="AC252" s="67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6.85" hidden="false" customHeight="false" outlineLevel="0" collapsed="false">
      <c r="A253" s="69"/>
      <c r="B253" s="70" t="s">
        <v>23</v>
      </c>
      <c r="C253" s="62" t="s">
        <v>95</v>
      </c>
      <c r="D253" s="70" t="s">
        <v>313</v>
      </c>
      <c r="E253" s="43" t="n">
        <v>0.833333333333333</v>
      </c>
      <c r="F253" s="54" t="n">
        <v>2.12</v>
      </c>
      <c r="G253" s="45" t="n">
        <v>2.95</v>
      </c>
      <c r="H253" s="46" t="s">
        <v>7</v>
      </c>
      <c r="I253" s="47" t="n">
        <f aca="false">IF(H253="W",F253*G253-F253,(IF(H253="L",-F253)))</f>
        <v>-2.12</v>
      </c>
      <c r="J253" s="62"/>
      <c r="K253" s="23"/>
      <c r="L253" s="48"/>
      <c r="M253" s="48"/>
      <c r="N253" s="49"/>
      <c r="O253" s="62"/>
      <c r="P253" s="64"/>
      <c r="Q253" s="66"/>
      <c r="R253" s="74"/>
      <c r="S253" s="66"/>
      <c r="T253" s="66"/>
      <c r="U253" s="66"/>
      <c r="V253" s="66"/>
      <c r="W253" s="66"/>
      <c r="X253" s="67"/>
      <c r="Y253" s="67"/>
      <c r="Z253" s="67"/>
      <c r="AA253" s="67"/>
      <c r="AB253" s="67"/>
      <c r="AC253" s="67"/>
      <c r="AD253" s="32"/>
      <c r="AE253" s="32"/>
      <c r="AF253" s="32"/>
      <c r="AG253" s="32"/>
      <c r="AH253" s="32"/>
      <c r="AI253" s="32"/>
      <c r="AJ253" s="32"/>
      <c r="AK253" s="32"/>
      <c r="AL253" s="32"/>
    </row>
    <row r="254" customFormat="false" ht="16.85" hidden="false" customHeight="false" outlineLevel="0" collapsed="false">
      <c r="A254" s="69"/>
      <c r="B254" s="70" t="s">
        <v>23</v>
      </c>
      <c r="C254" s="62" t="s">
        <v>24</v>
      </c>
      <c r="D254" s="70" t="s">
        <v>314</v>
      </c>
      <c r="E254" s="43" t="n">
        <v>0.833333333333333</v>
      </c>
      <c r="F254" s="54" t="n">
        <v>10</v>
      </c>
      <c r="G254" s="45" t="n">
        <v>1.561</v>
      </c>
      <c r="H254" s="46" t="s">
        <v>5</v>
      </c>
      <c r="I254" s="47" t="n">
        <f aca="false">IF(H254="W",F254*G254-F254,(IF(H254="L",-F254)))</f>
        <v>5.61</v>
      </c>
      <c r="J254" s="62"/>
      <c r="K254" s="23"/>
      <c r="L254" s="48"/>
      <c r="M254" s="48"/>
      <c r="N254" s="49"/>
      <c r="O254" s="62"/>
      <c r="P254" s="64"/>
      <c r="Q254" s="66"/>
      <c r="R254" s="74"/>
      <c r="S254" s="66"/>
      <c r="T254" s="66"/>
      <c r="U254" s="66"/>
      <c r="V254" s="66"/>
      <c r="W254" s="66"/>
      <c r="X254" s="67"/>
      <c r="Y254" s="67"/>
      <c r="Z254" s="67"/>
      <c r="AA254" s="67"/>
      <c r="AB254" s="67"/>
      <c r="AC254" s="67"/>
      <c r="AD254" s="32"/>
      <c r="AE254" s="32"/>
      <c r="AF254" s="32"/>
      <c r="AG254" s="32"/>
      <c r="AH254" s="32"/>
      <c r="AI254" s="32"/>
      <c r="AJ254" s="32"/>
      <c r="AK254" s="32"/>
      <c r="AL254" s="32"/>
    </row>
    <row r="255" customFormat="false" ht="16.85" hidden="false" customHeight="false" outlineLevel="0" collapsed="false">
      <c r="A255" s="69"/>
      <c r="B255" s="70" t="s">
        <v>23</v>
      </c>
      <c r="C255" s="62" t="s">
        <v>24</v>
      </c>
      <c r="D255" s="70" t="s">
        <v>315</v>
      </c>
      <c r="E255" s="43" t="n">
        <v>0.833333333333333</v>
      </c>
      <c r="F255" s="54" t="n">
        <v>5</v>
      </c>
      <c r="G255" s="45" t="n">
        <v>1.869</v>
      </c>
      <c r="H255" s="46" t="s">
        <v>5</v>
      </c>
      <c r="I255" s="47" t="n">
        <f aca="false">IF(H255="W",F255*G255-F255,(IF(H255="L",-F255)))</f>
        <v>4.345</v>
      </c>
      <c r="J255" s="62"/>
      <c r="K255" s="23"/>
      <c r="L255" s="48"/>
      <c r="M255" s="48"/>
      <c r="N255" s="49"/>
      <c r="O255" s="62"/>
      <c r="P255" s="64"/>
      <c r="Q255" s="66"/>
      <c r="R255" s="74"/>
      <c r="S255" s="66"/>
      <c r="T255" s="66"/>
      <c r="U255" s="66"/>
      <c r="V255" s="66"/>
      <c r="W255" s="66"/>
      <c r="X255" s="67"/>
      <c r="Y255" s="67"/>
      <c r="Z255" s="67"/>
      <c r="AA255" s="67"/>
      <c r="AB255" s="67"/>
      <c r="AC255" s="67"/>
      <c r="AD255" s="32"/>
      <c r="AE255" s="32"/>
      <c r="AF255" s="32"/>
      <c r="AG255" s="32"/>
      <c r="AH255" s="32"/>
      <c r="AI255" s="32"/>
      <c r="AJ255" s="32"/>
      <c r="AK255" s="32"/>
      <c r="AL255" s="32"/>
    </row>
    <row r="256" customFormat="false" ht="16.85" hidden="false" customHeight="false" outlineLevel="0" collapsed="false">
      <c r="A256" s="69"/>
      <c r="B256" s="70" t="s">
        <v>23</v>
      </c>
      <c r="C256" s="62" t="s">
        <v>24</v>
      </c>
      <c r="D256" s="70" t="s">
        <v>316</v>
      </c>
      <c r="E256" s="43" t="n">
        <v>0.833333333333333</v>
      </c>
      <c r="F256" s="54" t="n">
        <v>5</v>
      </c>
      <c r="G256" s="45" t="n">
        <v>1.99</v>
      </c>
      <c r="H256" s="46" t="s">
        <v>5</v>
      </c>
      <c r="I256" s="47" t="n">
        <f aca="false">IF(H256="W",F256*G256-F256,(IF(H256="L",-F256)))</f>
        <v>4.95</v>
      </c>
      <c r="J256" s="62"/>
      <c r="K256" s="23"/>
      <c r="L256" s="48"/>
      <c r="M256" s="48"/>
      <c r="N256" s="49"/>
      <c r="O256" s="62"/>
      <c r="P256" s="64"/>
      <c r="Q256" s="66"/>
      <c r="R256" s="74"/>
      <c r="S256" s="66"/>
      <c r="T256" s="66"/>
      <c r="U256" s="66"/>
      <c r="V256" s="66"/>
      <c r="W256" s="66"/>
      <c r="X256" s="67"/>
      <c r="Y256" s="67"/>
      <c r="Z256" s="67"/>
      <c r="AA256" s="67"/>
      <c r="AB256" s="67"/>
      <c r="AC256" s="67"/>
      <c r="AD256" s="32"/>
      <c r="AE256" s="32"/>
      <c r="AF256" s="32"/>
      <c r="AG256" s="32"/>
      <c r="AH256" s="32"/>
      <c r="AI256" s="32"/>
      <c r="AJ256" s="32"/>
      <c r="AK256" s="32"/>
      <c r="AL256" s="32"/>
    </row>
    <row r="257" customFormat="false" ht="16.85" hidden="false" customHeight="false" outlineLevel="0" collapsed="false">
      <c r="A257" s="69"/>
      <c r="B257" s="70" t="s">
        <v>23</v>
      </c>
      <c r="C257" s="62" t="s">
        <v>151</v>
      </c>
      <c r="D257" s="70" t="s">
        <v>305</v>
      </c>
      <c r="E257" s="43" t="n">
        <v>0.833333333333333</v>
      </c>
      <c r="F257" s="54" t="n">
        <v>2</v>
      </c>
      <c r="G257" s="45" t="n">
        <v>2.2</v>
      </c>
      <c r="H257" s="46" t="s">
        <v>5</v>
      </c>
      <c r="I257" s="47" t="n">
        <f aca="false">IF(H257="W",F257*G257-F257,(IF(H257="L",-F257)))</f>
        <v>2.4</v>
      </c>
      <c r="J257" s="62"/>
      <c r="K257" s="23"/>
      <c r="L257" s="48"/>
      <c r="M257" s="48"/>
      <c r="N257" s="49"/>
      <c r="O257" s="62"/>
      <c r="P257" s="64"/>
      <c r="Q257" s="66"/>
      <c r="R257" s="74"/>
      <c r="S257" s="66"/>
      <c r="T257" s="66"/>
      <c r="U257" s="66"/>
      <c r="V257" s="66"/>
      <c r="W257" s="66"/>
      <c r="X257" s="67"/>
      <c r="Y257" s="67"/>
      <c r="Z257" s="67"/>
      <c r="AA257" s="67"/>
      <c r="AB257" s="67"/>
      <c r="AC257" s="67"/>
      <c r="AD257" s="32"/>
      <c r="AE257" s="32"/>
      <c r="AF257" s="32"/>
      <c r="AG257" s="32"/>
      <c r="AH257" s="32"/>
      <c r="AI257" s="32"/>
      <c r="AJ257" s="32"/>
      <c r="AK257" s="32"/>
      <c r="AL257" s="32"/>
    </row>
    <row r="258" customFormat="false" ht="16.85" hidden="false" customHeight="false" outlineLevel="0" collapsed="false">
      <c r="A258" s="69"/>
      <c r="B258" s="70" t="s">
        <v>23</v>
      </c>
      <c r="C258" s="62" t="s">
        <v>151</v>
      </c>
      <c r="D258" s="70" t="s">
        <v>317</v>
      </c>
      <c r="E258" s="43" t="n">
        <v>0.833333333333333</v>
      </c>
      <c r="F258" s="54" t="n">
        <v>3.33</v>
      </c>
      <c r="G258" s="45" t="n">
        <v>1.75</v>
      </c>
      <c r="H258" s="46" t="s">
        <v>5</v>
      </c>
      <c r="I258" s="47" t="n">
        <f aca="false">IF(H258="W",F258*G258-F258,(IF(H258="L",-F258)))</f>
        <v>2.4975</v>
      </c>
      <c r="J258" s="62"/>
      <c r="K258" s="23"/>
      <c r="L258" s="48"/>
      <c r="M258" s="48"/>
      <c r="N258" s="49"/>
      <c r="O258" s="62"/>
      <c r="P258" s="64"/>
      <c r="Q258" s="66"/>
      <c r="R258" s="74"/>
      <c r="S258" s="66"/>
      <c r="T258" s="66"/>
      <c r="U258" s="66"/>
      <c r="V258" s="66"/>
      <c r="W258" s="66"/>
      <c r="X258" s="67"/>
      <c r="Y258" s="67"/>
      <c r="Z258" s="67"/>
      <c r="AA258" s="67"/>
      <c r="AB258" s="67"/>
      <c r="AC258" s="67"/>
      <c r="AD258" s="32"/>
      <c r="AE258" s="32"/>
      <c r="AF258" s="32"/>
      <c r="AG258" s="32"/>
      <c r="AH258" s="32"/>
      <c r="AI258" s="32"/>
      <c r="AJ258" s="32"/>
      <c r="AK258" s="32"/>
      <c r="AL258" s="32"/>
    </row>
    <row r="259" customFormat="false" ht="16.85" hidden="false" customHeight="false" outlineLevel="0" collapsed="false">
      <c r="A259" s="69" t="s">
        <v>124</v>
      </c>
      <c r="B259" s="70" t="s">
        <v>23</v>
      </c>
      <c r="C259" s="62" t="s">
        <v>170</v>
      </c>
      <c r="D259" s="70" t="s">
        <v>318</v>
      </c>
      <c r="E259" s="43" t="n">
        <v>0.916666666666667</v>
      </c>
      <c r="F259" s="54" t="n">
        <v>10</v>
      </c>
      <c r="G259" s="45" t="n">
        <v>2.95</v>
      </c>
      <c r="H259" s="46" t="s">
        <v>5</v>
      </c>
      <c r="I259" s="47" t="n">
        <f aca="false">IF(H259="W",F259*G259-F259,(IF(H259="L",-F259)))</f>
        <v>19.5</v>
      </c>
      <c r="J259" s="62"/>
      <c r="K259" s="23"/>
      <c r="L259" s="48"/>
      <c r="M259" s="48"/>
      <c r="N259" s="49"/>
      <c r="O259" s="62"/>
      <c r="P259" s="64"/>
      <c r="Q259" s="66"/>
      <c r="R259" s="74"/>
      <c r="S259" s="66"/>
      <c r="T259" s="66"/>
      <c r="U259" s="66"/>
      <c r="V259" s="66"/>
      <c r="W259" s="66"/>
      <c r="X259" s="67"/>
      <c r="Y259" s="67"/>
      <c r="Z259" s="67"/>
      <c r="AA259" s="67"/>
      <c r="AB259" s="67"/>
      <c r="AC259" s="67"/>
      <c r="AD259" s="32"/>
      <c r="AE259" s="32"/>
      <c r="AF259" s="32"/>
      <c r="AG259" s="32"/>
      <c r="AH259" s="32"/>
      <c r="AI259" s="32"/>
      <c r="AJ259" s="32"/>
      <c r="AK259" s="32"/>
      <c r="AL259" s="32"/>
    </row>
    <row r="260" customFormat="false" ht="16.85" hidden="false" customHeight="false" outlineLevel="0" collapsed="false">
      <c r="A260" s="69" t="n">
        <v>43528</v>
      </c>
      <c r="B260" s="70" t="s">
        <v>46</v>
      </c>
      <c r="C260" s="62" t="s">
        <v>170</v>
      </c>
      <c r="D260" s="70" t="s">
        <v>319</v>
      </c>
      <c r="E260" s="43" t="s">
        <v>320</v>
      </c>
      <c r="F260" s="54" t="n">
        <v>15</v>
      </c>
      <c r="G260" s="45" t="n">
        <v>1.7</v>
      </c>
      <c r="H260" s="46" t="s">
        <v>5</v>
      </c>
      <c r="I260" s="47" t="n">
        <f aca="false">IF(H260="W",F260*G260-F260,(IF(H260="L",-F260)))</f>
        <v>10.5</v>
      </c>
      <c r="J260" s="62"/>
      <c r="K260" s="23" t="s">
        <v>321</v>
      </c>
      <c r="L260" s="48" t="s">
        <v>322</v>
      </c>
      <c r="M260" s="48" t="s">
        <v>9</v>
      </c>
      <c r="N260" s="49" t="n">
        <f aca="false">SUM(I260:I271)</f>
        <v>-10.3308</v>
      </c>
      <c r="O260" s="62"/>
      <c r="P260" s="64"/>
      <c r="Q260" s="66"/>
      <c r="R260" s="74"/>
      <c r="S260" s="66"/>
      <c r="T260" s="66"/>
      <c r="U260" s="66"/>
      <c r="V260" s="66"/>
      <c r="W260" s="66"/>
      <c r="X260" s="67"/>
      <c r="Y260" s="67"/>
      <c r="Z260" s="67"/>
      <c r="AA260" s="67"/>
      <c r="AB260" s="67"/>
      <c r="AC260" s="67"/>
      <c r="AD260" s="32"/>
      <c r="AE260" s="32"/>
      <c r="AF260" s="32"/>
      <c r="AG260" s="32"/>
      <c r="AH260" s="32"/>
      <c r="AI260" s="32"/>
      <c r="AJ260" s="32"/>
      <c r="AK260" s="32"/>
      <c r="AL260" s="32"/>
    </row>
    <row r="261" customFormat="false" ht="16.85" hidden="false" customHeight="false" outlineLevel="0" collapsed="false">
      <c r="A261" s="69"/>
      <c r="B261" s="70" t="s">
        <v>67</v>
      </c>
      <c r="C261" s="62" t="s">
        <v>170</v>
      </c>
      <c r="D261" s="70" t="s">
        <v>323</v>
      </c>
      <c r="E261" s="43" t="n">
        <v>0.791666666666667</v>
      </c>
      <c r="F261" s="54" t="n">
        <v>4.5</v>
      </c>
      <c r="G261" s="45" t="n">
        <v>2.55</v>
      </c>
      <c r="H261" s="46" t="s">
        <v>7</v>
      </c>
      <c r="I261" s="47" t="n">
        <f aca="false">IF(H261="W",F261*G261-F261,(IF(H261="L",-F261)))</f>
        <v>-4.5</v>
      </c>
      <c r="J261" s="62"/>
      <c r="K261" s="23" t="s">
        <v>324</v>
      </c>
      <c r="L261" s="48" t="s">
        <v>325</v>
      </c>
      <c r="M261" s="48" t="s">
        <v>9</v>
      </c>
      <c r="N261" s="49" t="n">
        <f aca="false">SUM(N260+N272+N274+N285)</f>
        <v>-84.9617</v>
      </c>
      <c r="O261" s="62"/>
      <c r="P261" s="64"/>
      <c r="Q261" s="66"/>
      <c r="R261" s="74"/>
      <c r="S261" s="66"/>
      <c r="T261" s="66"/>
      <c r="U261" s="66"/>
      <c r="V261" s="66"/>
      <c r="W261" s="66"/>
      <c r="X261" s="67"/>
      <c r="Y261" s="67"/>
      <c r="Z261" s="67"/>
      <c r="AA261" s="67"/>
      <c r="AB261" s="67"/>
      <c r="AC261" s="67"/>
      <c r="AD261" s="32"/>
      <c r="AE261" s="32"/>
      <c r="AF261" s="32"/>
      <c r="AG261" s="32"/>
      <c r="AH261" s="32"/>
      <c r="AI261" s="32"/>
      <c r="AJ261" s="32"/>
      <c r="AK261" s="32"/>
      <c r="AL261" s="32"/>
    </row>
    <row r="262" customFormat="false" ht="16.85" hidden="false" customHeight="false" outlineLevel="0" collapsed="false">
      <c r="A262" s="69" t="s">
        <v>326</v>
      </c>
      <c r="B262" s="70" t="s">
        <v>67</v>
      </c>
      <c r="C262" s="62" t="s">
        <v>170</v>
      </c>
      <c r="D262" s="70" t="s">
        <v>327</v>
      </c>
      <c r="E262" s="43" t="s">
        <v>328</v>
      </c>
      <c r="F262" s="54" t="n">
        <v>10</v>
      </c>
      <c r="G262" s="45" t="n">
        <v>5.25</v>
      </c>
      <c r="H262" s="46" t="s">
        <v>7</v>
      </c>
      <c r="I262" s="47"/>
      <c r="J262" s="62"/>
      <c r="K262" s="23"/>
      <c r="L262" s="48"/>
      <c r="M262" s="48"/>
      <c r="N262" s="49"/>
      <c r="O262" s="62"/>
      <c r="P262" s="64"/>
      <c r="Q262" s="66"/>
      <c r="R262" s="74"/>
      <c r="S262" s="66"/>
      <c r="T262" s="66"/>
      <c r="U262" s="66"/>
      <c r="V262" s="66"/>
      <c r="W262" s="66"/>
      <c r="X262" s="67"/>
      <c r="Y262" s="67"/>
      <c r="Z262" s="67"/>
      <c r="AA262" s="67"/>
      <c r="AB262" s="67"/>
      <c r="AC262" s="67"/>
      <c r="AD262" s="32"/>
      <c r="AE262" s="32"/>
      <c r="AF262" s="32"/>
      <c r="AG262" s="32"/>
      <c r="AH262" s="32"/>
      <c r="AI262" s="32"/>
      <c r="AJ262" s="32"/>
      <c r="AK262" s="32"/>
      <c r="AL262" s="32"/>
    </row>
    <row r="263" customFormat="false" ht="16.85" hidden="false" customHeight="false" outlineLevel="0" collapsed="false">
      <c r="A263" s="69"/>
      <c r="B263" s="70" t="s">
        <v>46</v>
      </c>
      <c r="C263" s="62" t="s">
        <v>170</v>
      </c>
      <c r="D263" s="70" t="s">
        <v>273</v>
      </c>
      <c r="E263" s="43" t="n">
        <v>0.770833333333333</v>
      </c>
      <c r="F263" s="54" t="n">
        <v>3.76</v>
      </c>
      <c r="G263" s="45" t="n">
        <v>1.67</v>
      </c>
      <c r="H263" s="46" t="s">
        <v>5</v>
      </c>
      <c r="I263" s="47" t="n">
        <f aca="false">IF(H263="W",F263*G263-F263,(IF(H263="L",-F263)))</f>
        <v>2.5192</v>
      </c>
      <c r="J263" s="62"/>
      <c r="K263" s="23"/>
      <c r="L263" s="48"/>
      <c r="M263" s="48"/>
      <c r="N263" s="49"/>
      <c r="O263" s="62"/>
      <c r="P263" s="64"/>
      <c r="Q263" s="66"/>
      <c r="R263" s="74"/>
      <c r="S263" s="66"/>
      <c r="T263" s="66"/>
      <c r="U263" s="66"/>
      <c r="V263" s="66"/>
      <c r="W263" s="66"/>
      <c r="X263" s="67"/>
      <c r="Y263" s="67"/>
      <c r="Z263" s="67"/>
      <c r="AA263" s="67"/>
      <c r="AB263" s="67"/>
      <c r="AC263" s="67"/>
      <c r="AD263" s="32"/>
      <c r="AE263" s="32"/>
      <c r="AF263" s="32"/>
      <c r="AG263" s="32"/>
      <c r="AH263" s="32"/>
      <c r="AI263" s="32"/>
      <c r="AJ263" s="32"/>
      <c r="AK263" s="32"/>
      <c r="AL263" s="32"/>
    </row>
    <row r="264" customFormat="false" ht="16.85" hidden="false" customHeight="false" outlineLevel="0" collapsed="false">
      <c r="A264" s="69" t="n">
        <v>43529</v>
      </c>
      <c r="B264" s="70" t="s">
        <v>67</v>
      </c>
      <c r="C264" s="62" t="s">
        <v>87</v>
      </c>
      <c r="D264" s="70" t="s">
        <v>329</v>
      </c>
      <c r="E264" s="43" t="n">
        <v>0.916666666666667</v>
      </c>
      <c r="F264" s="54" t="n">
        <v>11</v>
      </c>
      <c r="G264" s="45" t="n">
        <v>2.01</v>
      </c>
      <c r="H264" s="46" t="s">
        <v>7</v>
      </c>
      <c r="I264" s="47" t="n">
        <f aca="false">IF(H264="W",F264*G264-F264,(IF(H264="L",-F264)))</f>
        <v>-11</v>
      </c>
      <c r="J264" s="62"/>
      <c r="K264" s="23"/>
      <c r="L264" s="48"/>
      <c r="M264" s="48"/>
      <c r="N264" s="49"/>
      <c r="O264" s="62"/>
      <c r="P264" s="64"/>
      <c r="Q264" s="66"/>
      <c r="R264" s="74"/>
      <c r="S264" s="66"/>
      <c r="T264" s="66"/>
      <c r="U264" s="66"/>
      <c r="V264" s="66"/>
      <c r="W264" s="66"/>
      <c r="X264" s="67"/>
      <c r="Y264" s="67"/>
      <c r="Z264" s="67"/>
      <c r="AA264" s="67"/>
      <c r="AB264" s="67"/>
      <c r="AC264" s="67"/>
      <c r="AD264" s="32"/>
      <c r="AE264" s="32"/>
      <c r="AF264" s="32"/>
      <c r="AG264" s="32"/>
      <c r="AH264" s="32"/>
      <c r="AI264" s="32"/>
      <c r="AJ264" s="32"/>
      <c r="AK264" s="32"/>
      <c r="AL264" s="32"/>
    </row>
    <row r="265" customFormat="false" ht="16.85" hidden="false" customHeight="false" outlineLevel="0" collapsed="false">
      <c r="A265" s="69"/>
      <c r="B265" s="70" t="s">
        <v>67</v>
      </c>
      <c r="C265" s="62" t="s">
        <v>170</v>
      </c>
      <c r="D265" s="70" t="s">
        <v>330</v>
      </c>
      <c r="E265" s="43" t="n">
        <v>0.90625</v>
      </c>
      <c r="F265" s="54" t="n">
        <v>5</v>
      </c>
      <c r="G265" s="45" t="n">
        <v>2.03</v>
      </c>
      <c r="H265" s="46" t="s">
        <v>5</v>
      </c>
      <c r="I265" s="47" t="n">
        <f aca="false">IF(H265="W",F265*G265-F265,(IF(H265="L",-F265)))</f>
        <v>5.15</v>
      </c>
      <c r="J265" s="62"/>
      <c r="K265" s="23"/>
      <c r="L265" s="48"/>
      <c r="M265" s="48"/>
      <c r="N265" s="49"/>
      <c r="O265" s="62"/>
      <c r="P265" s="64"/>
      <c r="Q265" s="66"/>
      <c r="R265" s="74"/>
      <c r="S265" s="66"/>
      <c r="T265" s="66"/>
      <c r="U265" s="66"/>
      <c r="V265" s="66"/>
      <c r="W265" s="66"/>
      <c r="X265" s="67"/>
      <c r="Y265" s="67"/>
      <c r="Z265" s="67"/>
      <c r="AA265" s="67"/>
      <c r="AB265" s="67"/>
      <c r="AC265" s="67"/>
      <c r="AD265" s="32"/>
      <c r="AE265" s="32"/>
      <c r="AF265" s="32"/>
      <c r="AG265" s="32"/>
      <c r="AH265" s="32"/>
      <c r="AI265" s="32"/>
      <c r="AJ265" s="32"/>
      <c r="AK265" s="32"/>
      <c r="AL265" s="32"/>
    </row>
    <row r="266" customFormat="false" ht="16.85" hidden="false" customHeight="false" outlineLevel="0" collapsed="false">
      <c r="A266" s="69"/>
      <c r="B266" s="70" t="s">
        <v>46</v>
      </c>
      <c r="C266" s="62" t="s">
        <v>331</v>
      </c>
      <c r="D266" s="70" t="s">
        <v>332</v>
      </c>
      <c r="E266" s="43" t="n">
        <v>0.770833333333333</v>
      </c>
      <c r="F266" s="54" t="n">
        <v>10</v>
      </c>
      <c r="G266" s="45" t="n">
        <v>2.35</v>
      </c>
      <c r="H266" s="46" t="s">
        <v>7</v>
      </c>
      <c r="I266" s="47" t="n">
        <f aca="false">IF(H266="W",F266*G266-F266,(IF(H266="L",-F266)))</f>
        <v>-10</v>
      </c>
      <c r="J266" s="62"/>
      <c r="K266" s="23"/>
      <c r="L266" s="48"/>
      <c r="M266" s="48"/>
      <c r="N266" s="49"/>
      <c r="O266" s="62"/>
      <c r="P266" s="64"/>
      <c r="Q266" s="66"/>
      <c r="R266" s="74"/>
      <c r="S266" s="66"/>
      <c r="T266" s="66"/>
      <c r="U266" s="66"/>
      <c r="V266" s="66"/>
      <c r="W266" s="66"/>
      <c r="X266" s="67"/>
      <c r="Y266" s="67"/>
      <c r="Z266" s="67"/>
      <c r="AA266" s="67"/>
      <c r="AB266" s="67"/>
      <c r="AC266" s="67"/>
      <c r="AD266" s="32"/>
      <c r="AE266" s="32"/>
      <c r="AF266" s="32"/>
      <c r="AG266" s="32"/>
      <c r="AH266" s="32"/>
      <c r="AI266" s="32"/>
      <c r="AJ266" s="32"/>
      <c r="AK266" s="32"/>
      <c r="AL266" s="32"/>
    </row>
    <row r="267" customFormat="false" ht="16.85" hidden="false" customHeight="false" outlineLevel="0" collapsed="false">
      <c r="A267" s="69"/>
      <c r="B267" s="70" t="s">
        <v>46</v>
      </c>
      <c r="C267" s="62" t="s">
        <v>331</v>
      </c>
      <c r="D267" s="70" t="s">
        <v>333</v>
      </c>
      <c r="E267" s="43" t="n">
        <v>0.770833333333333</v>
      </c>
      <c r="F267" s="54" t="n">
        <v>5</v>
      </c>
      <c r="G267" s="45" t="n">
        <v>2.06</v>
      </c>
      <c r="H267" s="46" t="s">
        <v>5</v>
      </c>
      <c r="I267" s="47" t="n">
        <f aca="false">IF(H267="W",F267*G267-F267,(IF(H267="L",-F267)))</f>
        <v>5.3</v>
      </c>
      <c r="J267" s="62"/>
      <c r="K267" s="23"/>
      <c r="L267" s="48"/>
      <c r="M267" s="48"/>
      <c r="N267" s="49"/>
      <c r="O267" s="62"/>
      <c r="P267" s="64"/>
      <c r="Q267" s="66"/>
      <c r="R267" s="74"/>
      <c r="S267" s="66"/>
      <c r="T267" s="66"/>
      <c r="U267" s="66"/>
      <c r="V267" s="66"/>
      <c r="W267" s="66"/>
      <c r="X267" s="67"/>
      <c r="Y267" s="67"/>
      <c r="Z267" s="67"/>
      <c r="AA267" s="67"/>
      <c r="AB267" s="67"/>
      <c r="AC267" s="67"/>
      <c r="AD267" s="32"/>
      <c r="AE267" s="32"/>
      <c r="AF267" s="32"/>
      <c r="AG267" s="32"/>
      <c r="AH267" s="32"/>
      <c r="AI267" s="32"/>
      <c r="AJ267" s="32"/>
      <c r="AK267" s="32"/>
      <c r="AL267" s="32"/>
    </row>
    <row r="268" customFormat="false" ht="16.85" hidden="false" customHeight="false" outlineLevel="0" collapsed="false">
      <c r="A268" s="69"/>
      <c r="B268" s="70" t="s">
        <v>67</v>
      </c>
      <c r="C268" s="62" t="s">
        <v>170</v>
      </c>
      <c r="D268" s="70" t="s">
        <v>334</v>
      </c>
      <c r="E268" s="43" t="n">
        <v>0.90625</v>
      </c>
      <c r="F268" s="54" t="n">
        <v>10</v>
      </c>
      <c r="G268" s="45" t="n">
        <v>1.6</v>
      </c>
      <c r="H268" s="46" t="s">
        <v>7</v>
      </c>
      <c r="I268" s="47" t="n">
        <f aca="false">IF(H268="W",F268*G268-F268,(IF(H268="L",-F268)))</f>
        <v>-10</v>
      </c>
      <c r="J268" s="62"/>
      <c r="K268" s="23"/>
      <c r="L268" s="48"/>
      <c r="M268" s="48"/>
      <c r="N268" s="49"/>
      <c r="O268" s="62"/>
      <c r="P268" s="64"/>
      <c r="Q268" s="66"/>
      <c r="R268" s="74"/>
      <c r="S268" s="66"/>
      <c r="T268" s="66"/>
      <c r="U268" s="66"/>
      <c r="V268" s="66"/>
      <c r="W268" s="66"/>
      <c r="X268" s="67"/>
      <c r="Y268" s="67"/>
      <c r="Z268" s="67"/>
      <c r="AA268" s="67"/>
      <c r="AB268" s="67"/>
      <c r="AC268" s="67"/>
      <c r="AD268" s="32"/>
      <c r="AE268" s="32"/>
      <c r="AF268" s="32"/>
      <c r="AG268" s="32"/>
      <c r="AH268" s="32"/>
      <c r="AI268" s="32"/>
      <c r="AJ268" s="32"/>
      <c r="AK268" s="32"/>
      <c r="AL268" s="32"/>
    </row>
    <row r="269" customFormat="false" ht="16.85" hidden="false" customHeight="false" outlineLevel="0" collapsed="false">
      <c r="A269" s="69"/>
      <c r="B269" s="70" t="s">
        <v>67</v>
      </c>
      <c r="C269" s="62" t="s">
        <v>170</v>
      </c>
      <c r="D269" s="70" t="s">
        <v>335</v>
      </c>
      <c r="E269" s="43" t="n">
        <v>0.90625</v>
      </c>
      <c r="F269" s="54" t="n">
        <v>5</v>
      </c>
      <c r="G269" s="45" t="n">
        <v>1.7</v>
      </c>
      <c r="H269" s="46" t="s">
        <v>7</v>
      </c>
      <c r="I269" s="47" t="n">
        <f aca="false">IF(H269="W",F269*G269-F269,(IF(H269="L",-F269)))</f>
        <v>-5</v>
      </c>
      <c r="J269" s="62"/>
      <c r="K269" s="23"/>
      <c r="L269" s="48"/>
      <c r="M269" s="48"/>
      <c r="N269" s="49"/>
      <c r="O269" s="62"/>
      <c r="P269" s="64"/>
      <c r="Q269" s="66"/>
      <c r="R269" s="74"/>
      <c r="S269" s="66"/>
      <c r="T269" s="66"/>
      <c r="U269" s="66"/>
      <c r="V269" s="66"/>
      <c r="W269" s="66"/>
      <c r="X269" s="67"/>
      <c r="Y269" s="67"/>
      <c r="Z269" s="67"/>
      <c r="AA269" s="67"/>
      <c r="AB269" s="67"/>
      <c r="AC269" s="67"/>
      <c r="AD269" s="32"/>
      <c r="AE269" s="32"/>
      <c r="AF269" s="32"/>
      <c r="AG269" s="32"/>
      <c r="AH269" s="32"/>
      <c r="AI269" s="32"/>
      <c r="AJ269" s="32"/>
      <c r="AK269" s="32"/>
      <c r="AL269" s="32"/>
    </row>
    <row r="270" customFormat="false" ht="16.85" hidden="false" customHeight="false" outlineLevel="0" collapsed="false">
      <c r="A270" s="69"/>
      <c r="B270" s="70" t="s">
        <v>67</v>
      </c>
      <c r="C270" s="62" t="s">
        <v>87</v>
      </c>
      <c r="D270" s="70" t="s">
        <v>336</v>
      </c>
      <c r="E270" s="43" t="n">
        <v>0.916666666666667</v>
      </c>
      <c r="F270" s="54" t="n">
        <v>5</v>
      </c>
      <c r="G270" s="45" t="n">
        <v>1.936</v>
      </c>
      <c r="H270" s="46" t="s">
        <v>7</v>
      </c>
      <c r="I270" s="47" t="n">
        <f aca="false">IF(H270="W",F270*G270-F270,(IF(H270="L",-F270)))</f>
        <v>-5</v>
      </c>
      <c r="J270" s="62"/>
      <c r="K270" s="23"/>
      <c r="L270" s="48"/>
      <c r="M270" s="48"/>
      <c r="N270" s="49"/>
      <c r="O270" s="62"/>
      <c r="P270" s="64"/>
      <c r="Q270" s="66"/>
      <c r="R270" s="74"/>
      <c r="S270" s="66"/>
      <c r="T270" s="66"/>
      <c r="U270" s="66"/>
      <c r="V270" s="66"/>
      <c r="W270" s="66"/>
      <c r="X270" s="67"/>
      <c r="Y270" s="67"/>
      <c r="Z270" s="67"/>
      <c r="AA270" s="67"/>
      <c r="AB270" s="67"/>
      <c r="AC270" s="67"/>
      <c r="AD270" s="32"/>
      <c r="AE270" s="32"/>
      <c r="AF270" s="32"/>
      <c r="AG270" s="32"/>
      <c r="AH270" s="32"/>
      <c r="AI270" s="32"/>
      <c r="AJ270" s="32"/>
      <c r="AK270" s="32"/>
      <c r="AL270" s="32"/>
    </row>
    <row r="271" customFormat="false" ht="16.85" hidden="false" customHeight="false" outlineLevel="0" collapsed="false">
      <c r="A271" s="69" t="n">
        <v>43530</v>
      </c>
      <c r="B271" s="70" t="s">
        <v>67</v>
      </c>
      <c r="C271" s="62" t="s">
        <v>170</v>
      </c>
      <c r="D271" s="70" t="s">
        <v>337</v>
      </c>
      <c r="E271" s="43" t="n">
        <v>0.104166666666667</v>
      </c>
      <c r="F271" s="54" t="n">
        <v>15</v>
      </c>
      <c r="G271" s="45" t="n">
        <v>1.78</v>
      </c>
      <c r="H271" s="46" t="s">
        <v>5</v>
      </c>
      <c r="I271" s="47" t="n">
        <f aca="false">IF(H271="W",F271*G271-F271,(IF(H271="L",-F271)))</f>
        <v>11.7</v>
      </c>
      <c r="J271" s="62"/>
      <c r="K271" s="23"/>
      <c r="L271" s="48"/>
      <c r="M271" s="48"/>
      <c r="N271" s="49"/>
      <c r="O271" s="62"/>
      <c r="P271" s="64"/>
      <c r="Q271" s="66"/>
      <c r="R271" s="74"/>
      <c r="S271" s="66"/>
      <c r="T271" s="66"/>
      <c r="U271" s="66"/>
      <c r="V271" s="66"/>
      <c r="W271" s="66"/>
      <c r="X271" s="67"/>
      <c r="Y271" s="67"/>
      <c r="Z271" s="67"/>
      <c r="AA271" s="67"/>
      <c r="AB271" s="67"/>
      <c r="AC271" s="67"/>
      <c r="AD271" s="32"/>
      <c r="AE271" s="32"/>
      <c r="AF271" s="32"/>
      <c r="AG271" s="32"/>
      <c r="AH271" s="32"/>
      <c r="AI271" s="32"/>
      <c r="AJ271" s="32"/>
      <c r="AK271" s="32"/>
      <c r="AL271" s="32"/>
    </row>
    <row r="272" customFormat="false" ht="16.85" hidden="false" customHeight="false" outlineLevel="0" collapsed="false">
      <c r="A272" s="69" t="n">
        <v>43537</v>
      </c>
      <c r="B272" s="70" t="s">
        <v>67</v>
      </c>
      <c r="C272" s="62" t="s">
        <v>216</v>
      </c>
      <c r="D272" s="70" t="s">
        <v>338</v>
      </c>
      <c r="E272" s="43" t="n">
        <v>0.916666666666667</v>
      </c>
      <c r="F272" s="54" t="n">
        <v>2</v>
      </c>
      <c r="G272" s="45" t="n">
        <v>5.5</v>
      </c>
      <c r="H272" s="46" t="s">
        <v>7</v>
      </c>
      <c r="I272" s="47" t="n">
        <f aca="false">IF(H272="W",F272*G272-F272,(IF(H272="L",-F272)))</f>
        <v>-2</v>
      </c>
      <c r="J272" s="62"/>
      <c r="K272" s="23" t="s">
        <v>339</v>
      </c>
      <c r="L272" s="48" t="s">
        <v>340</v>
      </c>
      <c r="M272" s="48" t="s">
        <v>9</v>
      </c>
      <c r="N272" s="49" t="n">
        <v>-2</v>
      </c>
      <c r="O272" s="62"/>
      <c r="P272" s="64"/>
      <c r="Q272" s="66"/>
      <c r="R272" s="74"/>
      <c r="S272" s="66"/>
      <c r="T272" s="66"/>
      <c r="U272" s="66"/>
      <c r="V272" s="66"/>
      <c r="W272" s="66"/>
      <c r="X272" s="67"/>
      <c r="Y272" s="67"/>
      <c r="Z272" s="67"/>
      <c r="AA272" s="67"/>
      <c r="AB272" s="67"/>
      <c r="AC272" s="67"/>
      <c r="AD272" s="32"/>
      <c r="AE272" s="32"/>
      <c r="AF272" s="32"/>
      <c r="AG272" s="32"/>
      <c r="AH272" s="32"/>
      <c r="AI272" s="32"/>
      <c r="AJ272" s="32"/>
      <c r="AK272" s="32"/>
      <c r="AL272" s="32"/>
    </row>
    <row r="273" customFormat="false" ht="16.85" hidden="false" customHeight="false" outlineLevel="0" collapsed="false">
      <c r="A273" s="69" t="n">
        <v>43542</v>
      </c>
      <c r="B273" s="70" t="s">
        <v>46</v>
      </c>
      <c r="C273" s="62" t="s">
        <v>28</v>
      </c>
      <c r="D273" s="70" t="s">
        <v>341</v>
      </c>
      <c r="E273" s="43" t="n">
        <v>0.770833333333333</v>
      </c>
      <c r="F273" s="54" t="n">
        <v>5</v>
      </c>
      <c r="G273" s="45" t="n">
        <v>2.27</v>
      </c>
      <c r="H273" s="46" t="s">
        <v>7</v>
      </c>
      <c r="I273" s="47" t="n">
        <f aca="false">IF(H273="W",F273*G273-F273,(IF(H273="L",-F273)))</f>
        <v>-5</v>
      </c>
      <c r="J273" s="62"/>
      <c r="K273" s="23"/>
      <c r="L273" s="48"/>
      <c r="M273" s="48"/>
      <c r="N273" s="49"/>
      <c r="O273" s="62"/>
      <c r="P273" s="64"/>
      <c r="Q273" s="66"/>
      <c r="R273" s="74"/>
      <c r="S273" s="66"/>
      <c r="T273" s="66"/>
      <c r="U273" s="66"/>
      <c r="V273" s="66"/>
      <c r="W273" s="66"/>
      <c r="X273" s="67"/>
      <c r="Y273" s="67"/>
      <c r="Z273" s="67"/>
      <c r="AA273" s="67"/>
      <c r="AB273" s="67"/>
      <c r="AC273" s="67"/>
      <c r="AD273" s="32"/>
      <c r="AE273" s="32"/>
      <c r="AF273" s="32"/>
      <c r="AG273" s="32"/>
      <c r="AH273" s="32"/>
      <c r="AI273" s="32"/>
      <c r="AJ273" s="32"/>
      <c r="AK273" s="32"/>
      <c r="AL273" s="32"/>
    </row>
    <row r="274" customFormat="false" ht="16.85" hidden="false" customHeight="false" outlineLevel="0" collapsed="false">
      <c r="A274" s="69"/>
      <c r="B274" s="70" t="s">
        <v>46</v>
      </c>
      <c r="C274" s="62" t="s">
        <v>170</v>
      </c>
      <c r="D274" s="70" t="s">
        <v>342</v>
      </c>
      <c r="E274" s="43" t="n">
        <v>0.770833333333333</v>
      </c>
      <c r="F274" s="54" t="n">
        <v>10</v>
      </c>
      <c r="G274" s="45" t="n">
        <v>1.79</v>
      </c>
      <c r="H274" s="46" t="s">
        <v>5</v>
      </c>
      <c r="I274" s="47" t="n">
        <f aca="false">IF(H274="W",F274*G274-F274,(IF(H274="L",-F274)))</f>
        <v>7.9</v>
      </c>
      <c r="J274" s="62"/>
      <c r="K274" s="23" t="s">
        <v>343</v>
      </c>
      <c r="L274" s="48" t="s">
        <v>344</v>
      </c>
      <c r="M274" s="48" t="s">
        <v>9</v>
      </c>
      <c r="N274" s="49" t="n">
        <f aca="false">SUM(I274:I285)</f>
        <v>35.805</v>
      </c>
      <c r="O274" s="62"/>
      <c r="P274" s="64"/>
      <c r="Q274" s="66"/>
      <c r="R274" s="74"/>
      <c r="S274" s="66"/>
      <c r="T274" s="66"/>
      <c r="U274" s="66"/>
      <c r="V274" s="66"/>
      <c r="W274" s="66"/>
      <c r="X274" s="67"/>
      <c r="Y274" s="67"/>
      <c r="Z274" s="67"/>
      <c r="AA274" s="67"/>
      <c r="AB274" s="67"/>
      <c r="AC274" s="67"/>
      <c r="AD274" s="32"/>
      <c r="AE274" s="32"/>
      <c r="AF274" s="32"/>
      <c r="AG274" s="32"/>
      <c r="AH274" s="32"/>
      <c r="AI274" s="32"/>
      <c r="AJ274" s="32"/>
      <c r="AK274" s="32"/>
      <c r="AL274" s="32"/>
    </row>
    <row r="275" customFormat="false" ht="16.85" hidden="false" customHeight="false" outlineLevel="0" collapsed="false">
      <c r="A275" s="69"/>
      <c r="B275" s="70" t="s">
        <v>46</v>
      </c>
      <c r="C275" s="62" t="s">
        <v>170</v>
      </c>
      <c r="D275" s="70" t="s">
        <v>345</v>
      </c>
      <c r="E275" s="43" t="n">
        <v>0.770833333333333</v>
      </c>
      <c r="F275" s="54" t="n">
        <v>10</v>
      </c>
      <c r="G275" s="45" t="n">
        <v>1.61</v>
      </c>
      <c r="H275" s="46" t="s">
        <v>7</v>
      </c>
      <c r="I275" s="47" t="n">
        <f aca="false">IF(H275="W",F275*G275-F275,(IF(H275="L",-F275)))</f>
        <v>-10</v>
      </c>
      <c r="J275" s="62"/>
      <c r="K275" s="23"/>
      <c r="L275" s="48"/>
      <c r="M275" s="48"/>
      <c r="N275" s="49"/>
      <c r="O275" s="62"/>
      <c r="P275" s="64"/>
      <c r="Q275" s="66"/>
      <c r="R275" s="74"/>
      <c r="S275" s="66"/>
      <c r="T275" s="66"/>
      <c r="U275" s="66"/>
      <c r="V275" s="66"/>
      <c r="W275" s="66"/>
      <c r="X275" s="67"/>
      <c r="Y275" s="67"/>
      <c r="Z275" s="67"/>
      <c r="AA275" s="67"/>
      <c r="AB275" s="67"/>
      <c r="AC275" s="67"/>
      <c r="AD275" s="32"/>
      <c r="AE275" s="32"/>
      <c r="AF275" s="32"/>
      <c r="AG275" s="32"/>
      <c r="AH275" s="32"/>
      <c r="AI275" s="32"/>
      <c r="AJ275" s="32"/>
      <c r="AK275" s="32"/>
      <c r="AL275" s="32"/>
    </row>
    <row r="276" customFormat="false" ht="16.85" hidden="false" customHeight="false" outlineLevel="0" collapsed="false">
      <c r="A276" s="69"/>
      <c r="B276" s="70" t="s">
        <v>67</v>
      </c>
      <c r="C276" s="62" t="s">
        <v>216</v>
      </c>
      <c r="D276" s="70" t="s">
        <v>346</v>
      </c>
      <c r="E276" s="43" t="n">
        <v>0.583333333333333</v>
      </c>
      <c r="F276" s="54" t="n">
        <v>1.1</v>
      </c>
      <c r="G276" s="45" t="n">
        <v>2</v>
      </c>
      <c r="H276" s="46" t="s">
        <v>5</v>
      </c>
      <c r="I276" s="47" t="n">
        <f aca="false">IF(H276="W",F276*G276-F276,(IF(H276="L",-F276)))</f>
        <v>1.1</v>
      </c>
      <c r="J276" s="62"/>
      <c r="K276" s="23"/>
      <c r="L276" s="48"/>
      <c r="M276" s="48"/>
      <c r="N276" s="49"/>
      <c r="O276" s="62"/>
      <c r="P276" s="64"/>
      <c r="Q276" s="66"/>
      <c r="R276" s="74"/>
      <c r="S276" s="66"/>
      <c r="T276" s="66"/>
      <c r="U276" s="66"/>
      <c r="V276" s="66"/>
      <c r="W276" s="66"/>
      <c r="X276" s="67"/>
      <c r="Y276" s="67"/>
      <c r="Z276" s="67"/>
      <c r="AA276" s="67"/>
      <c r="AB276" s="67"/>
      <c r="AC276" s="67"/>
      <c r="AD276" s="32"/>
      <c r="AE276" s="32"/>
      <c r="AF276" s="32"/>
      <c r="AG276" s="32"/>
      <c r="AH276" s="32"/>
      <c r="AI276" s="32"/>
      <c r="AJ276" s="32"/>
      <c r="AK276" s="32"/>
      <c r="AL276" s="32"/>
    </row>
    <row r="277" customFormat="false" ht="16.85" hidden="false" customHeight="false" outlineLevel="0" collapsed="false">
      <c r="A277" s="69" t="n">
        <v>43545</v>
      </c>
      <c r="B277" s="70" t="s">
        <v>46</v>
      </c>
      <c r="C277" s="62" t="s">
        <v>28</v>
      </c>
      <c r="D277" s="70" t="s">
        <v>347</v>
      </c>
      <c r="E277" s="43" t="n">
        <v>0.770833333333333</v>
      </c>
      <c r="F277" s="54" t="n">
        <v>5</v>
      </c>
      <c r="G277" s="45" t="n">
        <v>3.5</v>
      </c>
      <c r="H277" s="46" t="s">
        <v>5</v>
      </c>
      <c r="I277" s="47" t="n">
        <f aca="false">IF(H277="W",F277*G277-F277,(IF(H277="L",-F277)))</f>
        <v>12.5</v>
      </c>
      <c r="J277" s="62"/>
      <c r="K277" s="23" t="s">
        <v>124</v>
      </c>
      <c r="L277" s="48"/>
      <c r="M277" s="48"/>
      <c r="N277" s="49"/>
      <c r="O277" s="62"/>
      <c r="P277" s="64"/>
      <c r="Q277" s="66"/>
      <c r="R277" s="74"/>
      <c r="S277" s="66"/>
      <c r="T277" s="66"/>
      <c r="U277" s="66"/>
      <c r="V277" s="66"/>
      <c r="W277" s="66"/>
      <c r="X277" s="67"/>
      <c r="Y277" s="67"/>
      <c r="Z277" s="67"/>
      <c r="AA277" s="67"/>
      <c r="AB277" s="67"/>
      <c r="AC277" s="67"/>
      <c r="AD277" s="32"/>
      <c r="AE277" s="32"/>
      <c r="AF277" s="32"/>
      <c r="AG277" s="32"/>
      <c r="AH277" s="32"/>
      <c r="AI277" s="32"/>
      <c r="AJ277" s="32"/>
      <c r="AK277" s="32"/>
      <c r="AL277" s="32"/>
    </row>
    <row r="278" customFormat="false" ht="16.85" hidden="false" customHeight="false" outlineLevel="0" collapsed="false">
      <c r="A278" s="69" t="n">
        <v>43546</v>
      </c>
      <c r="B278" s="70" t="s">
        <v>46</v>
      </c>
      <c r="C278" s="62" t="s">
        <v>28</v>
      </c>
      <c r="D278" s="70" t="s">
        <v>348</v>
      </c>
      <c r="E278" s="43" t="n">
        <v>0.770833333333333</v>
      </c>
      <c r="F278" s="54" t="n">
        <v>10</v>
      </c>
      <c r="G278" s="45" t="n">
        <v>1.75</v>
      </c>
      <c r="H278" s="46" t="s">
        <v>5</v>
      </c>
      <c r="I278" s="47" t="n">
        <f aca="false">IF(H278="W",F278*G278-F278,(IF(H278="L",-F278)))</f>
        <v>7.5</v>
      </c>
      <c r="J278" s="62"/>
      <c r="K278" s="23"/>
      <c r="L278" s="48"/>
      <c r="M278" s="48"/>
      <c r="N278" s="49"/>
      <c r="O278" s="62"/>
      <c r="P278" s="64"/>
      <c r="Q278" s="66"/>
      <c r="R278" s="74"/>
      <c r="S278" s="66"/>
      <c r="T278" s="66"/>
      <c r="U278" s="66"/>
      <c r="V278" s="66"/>
      <c r="W278" s="66"/>
      <c r="X278" s="67"/>
      <c r="Y278" s="67"/>
      <c r="Z278" s="67"/>
      <c r="AA278" s="67"/>
      <c r="AB278" s="67"/>
      <c r="AC278" s="67"/>
      <c r="AD278" s="32"/>
      <c r="AE278" s="32"/>
      <c r="AF278" s="32"/>
      <c r="AG278" s="32"/>
      <c r="AH278" s="32"/>
      <c r="AI278" s="32"/>
      <c r="AJ278" s="32"/>
      <c r="AK278" s="32"/>
      <c r="AL278" s="32"/>
    </row>
    <row r="279" customFormat="false" ht="16.85" hidden="false" customHeight="false" outlineLevel="0" collapsed="false">
      <c r="A279" s="69"/>
      <c r="B279" s="70" t="s">
        <v>46</v>
      </c>
      <c r="C279" s="62" t="s">
        <v>28</v>
      </c>
      <c r="D279" s="70" t="s">
        <v>349</v>
      </c>
      <c r="E279" s="43" t="n">
        <v>0.770833333333333</v>
      </c>
      <c r="F279" s="54" t="n">
        <v>10</v>
      </c>
      <c r="G279" s="45" t="n">
        <v>1.8</v>
      </c>
      <c r="H279" s="46" t="s">
        <v>5</v>
      </c>
      <c r="I279" s="47" t="n">
        <f aca="false">IF(H279="W",F279*G279-F279,(IF(H279="L",-F279)))</f>
        <v>8</v>
      </c>
      <c r="J279" s="62"/>
      <c r="K279" s="23"/>
      <c r="L279" s="48"/>
      <c r="M279" s="48"/>
      <c r="N279" s="49"/>
      <c r="O279" s="62"/>
      <c r="P279" s="64"/>
      <c r="Q279" s="66"/>
      <c r="R279" s="74"/>
      <c r="S279" s="66"/>
      <c r="T279" s="66"/>
      <c r="U279" s="66"/>
      <c r="V279" s="66"/>
      <c r="W279" s="66"/>
      <c r="X279" s="67"/>
      <c r="Y279" s="67"/>
      <c r="Z279" s="67"/>
      <c r="AA279" s="67"/>
      <c r="AB279" s="67"/>
      <c r="AC279" s="67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6.85" hidden="false" customHeight="false" outlineLevel="0" collapsed="false">
      <c r="A280" s="69"/>
      <c r="B280" s="70" t="s">
        <v>46</v>
      </c>
      <c r="C280" s="62" t="s">
        <v>28</v>
      </c>
      <c r="D280" s="70" t="s">
        <v>350</v>
      </c>
      <c r="E280" s="43" t="s">
        <v>351</v>
      </c>
      <c r="F280" s="54" t="n">
        <v>15</v>
      </c>
      <c r="G280" s="45" t="n">
        <v>1.96</v>
      </c>
      <c r="H280" s="46" t="s">
        <v>7</v>
      </c>
      <c r="I280" s="47" t="n">
        <f aca="false">IF(H280="W",F280*G280-F280,(IF(H280="L",-F280)))</f>
        <v>-15</v>
      </c>
      <c r="J280" s="62"/>
      <c r="K280" s="23"/>
      <c r="L280" s="48"/>
      <c r="M280" s="48"/>
      <c r="N280" s="49"/>
      <c r="O280" s="62"/>
      <c r="P280" s="64"/>
      <c r="Q280" s="66"/>
      <c r="R280" s="74"/>
      <c r="S280" s="66"/>
      <c r="T280" s="66"/>
      <c r="U280" s="66"/>
      <c r="V280" s="66"/>
      <c r="W280" s="66"/>
      <c r="X280" s="67"/>
      <c r="Y280" s="67"/>
      <c r="Z280" s="67"/>
      <c r="AA280" s="67"/>
      <c r="AB280" s="67"/>
      <c r="AC280" s="67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6.85" hidden="false" customHeight="false" outlineLevel="0" collapsed="false">
      <c r="A281" s="69"/>
      <c r="B281" s="70" t="s">
        <v>46</v>
      </c>
      <c r="C281" s="62" t="s">
        <v>24</v>
      </c>
      <c r="D281" s="70" t="s">
        <v>352</v>
      </c>
      <c r="E281" s="43" t="n">
        <v>0.770833333333333</v>
      </c>
      <c r="F281" s="54" t="n">
        <v>15</v>
      </c>
      <c r="G281" s="45" t="n">
        <v>1.574</v>
      </c>
      <c r="H281" s="46" t="s">
        <v>7</v>
      </c>
      <c r="I281" s="47" t="n">
        <f aca="false">IF(H281="W",F281*G281-F281,(IF(H281="L",-F281)))</f>
        <v>-15</v>
      </c>
      <c r="J281" s="62"/>
      <c r="K281" s="23"/>
      <c r="L281" s="48"/>
      <c r="M281" s="48"/>
      <c r="N281" s="49"/>
      <c r="O281" s="62"/>
      <c r="P281" s="64"/>
      <c r="Q281" s="66"/>
      <c r="R281" s="74"/>
      <c r="S281" s="66"/>
      <c r="T281" s="66"/>
      <c r="U281" s="66"/>
      <c r="V281" s="66"/>
      <c r="W281" s="66"/>
      <c r="X281" s="67"/>
      <c r="Y281" s="67"/>
      <c r="Z281" s="67"/>
      <c r="AA281" s="67"/>
      <c r="AB281" s="67"/>
      <c r="AC281" s="67"/>
      <c r="AD281" s="32"/>
      <c r="AE281" s="32"/>
      <c r="AF281" s="32"/>
      <c r="AG281" s="32"/>
      <c r="AH281" s="32"/>
      <c r="AI281" s="32"/>
      <c r="AJ281" s="32"/>
      <c r="AK281" s="32"/>
      <c r="AL281" s="32"/>
    </row>
    <row r="282" customFormat="false" ht="16.85" hidden="false" customHeight="false" outlineLevel="0" collapsed="false">
      <c r="A282" s="69"/>
      <c r="B282" s="70" t="s">
        <v>46</v>
      </c>
      <c r="C282" s="62" t="s">
        <v>24</v>
      </c>
      <c r="D282" s="70" t="s">
        <v>353</v>
      </c>
      <c r="E282" s="43" t="n">
        <v>0.770833333333333</v>
      </c>
      <c r="F282" s="54" t="n">
        <v>15</v>
      </c>
      <c r="G282" s="45" t="n">
        <v>1.862</v>
      </c>
      <c r="H282" s="46" t="s">
        <v>5</v>
      </c>
      <c r="I282" s="47" t="n">
        <f aca="false">IF(H282="W",F282*G282-F282,(IF(H282="L",-F282)))</f>
        <v>12.93</v>
      </c>
      <c r="J282" s="62"/>
      <c r="K282" s="23"/>
      <c r="L282" s="48"/>
      <c r="M282" s="48"/>
      <c r="N282" s="49"/>
      <c r="O282" s="62"/>
      <c r="P282" s="64"/>
      <c r="Q282" s="66"/>
      <c r="R282" s="74"/>
      <c r="S282" s="66"/>
      <c r="T282" s="66"/>
      <c r="U282" s="66"/>
      <c r="V282" s="66"/>
      <c r="W282" s="66"/>
      <c r="X282" s="67"/>
      <c r="Y282" s="67"/>
      <c r="Z282" s="67"/>
      <c r="AA282" s="67"/>
      <c r="AB282" s="67"/>
      <c r="AC282" s="67"/>
      <c r="AD282" s="32"/>
      <c r="AE282" s="32"/>
      <c r="AF282" s="32"/>
      <c r="AG282" s="32"/>
      <c r="AH282" s="32"/>
      <c r="AI282" s="32"/>
      <c r="AJ282" s="32"/>
      <c r="AK282" s="32"/>
      <c r="AL282" s="32"/>
    </row>
    <row r="283" customFormat="false" ht="16.85" hidden="false" customHeight="false" outlineLevel="0" collapsed="false">
      <c r="A283" s="69"/>
      <c r="B283" s="70" t="s">
        <v>46</v>
      </c>
      <c r="C283" s="62" t="s">
        <v>24</v>
      </c>
      <c r="D283" s="70" t="s">
        <v>354</v>
      </c>
      <c r="E283" s="43" t="n">
        <v>0.770833333333333</v>
      </c>
      <c r="F283" s="54" t="n">
        <v>10</v>
      </c>
      <c r="G283" s="45" t="n">
        <v>2.31</v>
      </c>
      <c r="H283" s="46" t="s">
        <v>6</v>
      </c>
      <c r="I283" s="47"/>
      <c r="J283" s="62"/>
      <c r="K283" s="23"/>
      <c r="L283" s="48"/>
      <c r="M283" s="48"/>
      <c r="N283" s="49"/>
      <c r="O283" s="62"/>
      <c r="P283" s="64"/>
      <c r="Q283" s="66"/>
      <c r="R283" s="74"/>
      <c r="S283" s="66"/>
      <c r="T283" s="66"/>
      <c r="U283" s="66"/>
      <c r="V283" s="66"/>
      <c r="W283" s="66"/>
      <c r="X283" s="67"/>
      <c r="Y283" s="67"/>
      <c r="Z283" s="67"/>
      <c r="AA283" s="67"/>
      <c r="AB283" s="67"/>
      <c r="AC283" s="67"/>
      <c r="AD283" s="32"/>
      <c r="AE283" s="32"/>
      <c r="AF283" s="32"/>
      <c r="AG283" s="32"/>
      <c r="AH283" s="32"/>
      <c r="AI283" s="32"/>
      <c r="AJ283" s="32"/>
      <c r="AK283" s="32"/>
      <c r="AL283" s="32"/>
    </row>
    <row r="284" customFormat="false" ht="16.85" hidden="false" customHeight="false" outlineLevel="0" collapsed="false">
      <c r="A284" s="69"/>
      <c r="B284" s="70" t="s">
        <v>46</v>
      </c>
      <c r="C284" s="62" t="s">
        <v>216</v>
      </c>
      <c r="D284" s="70" t="s">
        <v>355</v>
      </c>
      <c r="E284" s="43" t="n">
        <v>0.770833333333333</v>
      </c>
      <c r="F284" s="54" t="n">
        <v>7.1</v>
      </c>
      <c r="G284" s="45" t="n">
        <v>2.25</v>
      </c>
      <c r="H284" s="46" t="s">
        <v>5</v>
      </c>
      <c r="I284" s="47" t="n">
        <f aca="false">IF(H284="W",F284*G284-F284,(IF(H284="L",-F284)))</f>
        <v>8.875</v>
      </c>
      <c r="J284" s="62"/>
      <c r="K284" s="23"/>
      <c r="L284" s="48"/>
      <c r="M284" s="48"/>
      <c r="N284" s="49"/>
      <c r="O284" s="62"/>
      <c r="P284" s="64"/>
      <c r="Q284" s="66"/>
      <c r="R284" s="74"/>
      <c r="S284" s="66"/>
      <c r="T284" s="66"/>
      <c r="U284" s="66"/>
      <c r="V284" s="66"/>
      <c r="W284" s="66"/>
      <c r="X284" s="67"/>
      <c r="Y284" s="67"/>
      <c r="Z284" s="67"/>
      <c r="AA284" s="67"/>
      <c r="AB284" s="67"/>
      <c r="AC284" s="67"/>
      <c r="AD284" s="32"/>
      <c r="AE284" s="32"/>
      <c r="AF284" s="32"/>
      <c r="AG284" s="32"/>
      <c r="AH284" s="32"/>
      <c r="AI284" s="32"/>
      <c r="AJ284" s="32"/>
      <c r="AK284" s="32"/>
      <c r="AL284" s="32"/>
    </row>
    <row r="285" customFormat="false" ht="16.85" hidden="false" customHeight="false" outlineLevel="0" collapsed="false">
      <c r="A285" s="69"/>
      <c r="B285" s="70" t="s">
        <v>46</v>
      </c>
      <c r="C285" s="62" t="s">
        <v>151</v>
      </c>
      <c r="D285" s="70" t="s">
        <v>356</v>
      </c>
      <c r="E285" s="43" t="n">
        <v>0.770833333333333</v>
      </c>
      <c r="F285" s="54" t="n">
        <v>10</v>
      </c>
      <c r="G285" s="45" t="n">
        <v>2.7</v>
      </c>
      <c r="H285" s="46" t="s">
        <v>5</v>
      </c>
      <c r="I285" s="47" t="n">
        <f aca="false">IF(H285="W",F285*G285-F285,(IF(H285="L",-F285)))</f>
        <v>17</v>
      </c>
      <c r="J285" s="62"/>
      <c r="K285" s="23"/>
      <c r="L285" s="48" t="s">
        <v>357</v>
      </c>
      <c r="M285" s="48" t="s">
        <v>9</v>
      </c>
      <c r="N285" s="49" t="n">
        <f aca="false">SUM(I285:I347)</f>
        <v>-108.4359</v>
      </c>
      <c r="O285" s="62"/>
      <c r="P285" s="64"/>
      <c r="Q285" s="66"/>
      <c r="R285" s="74"/>
      <c r="S285" s="66"/>
      <c r="T285" s="66"/>
      <c r="U285" s="66"/>
      <c r="V285" s="66"/>
      <c r="W285" s="66"/>
      <c r="X285" s="67"/>
      <c r="Y285" s="67"/>
      <c r="Z285" s="67"/>
      <c r="AA285" s="67"/>
      <c r="AB285" s="67"/>
      <c r="AC285" s="67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 customFormat="false" ht="16.85" hidden="false" customHeight="false" outlineLevel="0" collapsed="false">
      <c r="A286" s="69" t="n">
        <v>43549</v>
      </c>
      <c r="B286" s="70" t="s">
        <v>46</v>
      </c>
      <c r="C286" s="62" t="s">
        <v>151</v>
      </c>
      <c r="D286" s="70" t="s">
        <v>358</v>
      </c>
      <c r="E286" s="43" t="n">
        <v>0.770833333333333</v>
      </c>
      <c r="F286" s="54" t="n">
        <v>10</v>
      </c>
      <c r="G286" s="45" t="n">
        <v>1.76</v>
      </c>
      <c r="H286" s="46" t="s">
        <v>7</v>
      </c>
      <c r="I286" s="47" t="n">
        <f aca="false">IF(H286="W",F286*G286-F286,(IF(H286="L",-F286)))</f>
        <v>-10</v>
      </c>
      <c r="J286" s="62"/>
      <c r="K286" s="23"/>
      <c r="L286" s="48"/>
      <c r="M286" s="48"/>
      <c r="N286" s="49"/>
      <c r="O286" s="62"/>
      <c r="P286" s="64"/>
      <c r="Q286" s="66"/>
      <c r="R286" s="74"/>
      <c r="S286" s="66"/>
      <c r="T286" s="66"/>
      <c r="U286" s="66"/>
      <c r="V286" s="66"/>
      <c r="W286" s="66"/>
      <c r="X286" s="67"/>
      <c r="Y286" s="67"/>
      <c r="Z286" s="67"/>
      <c r="AA286" s="67"/>
      <c r="AB286" s="67"/>
      <c r="AC286" s="67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 customFormat="false" ht="16.85" hidden="false" customHeight="false" outlineLevel="0" collapsed="false">
      <c r="A287" s="69"/>
      <c r="B287" s="70" t="s">
        <v>46</v>
      </c>
      <c r="C287" s="62" t="s">
        <v>170</v>
      </c>
      <c r="D287" s="70" t="s">
        <v>359</v>
      </c>
      <c r="E287" s="43" t="n">
        <v>0.770833333333333</v>
      </c>
      <c r="F287" s="54" t="n">
        <v>5</v>
      </c>
      <c r="G287" s="45" t="n">
        <v>2.35</v>
      </c>
      <c r="H287" s="46" t="s">
        <v>6</v>
      </c>
      <c r="I287" s="47"/>
      <c r="J287" s="62"/>
      <c r="K287" s="23" t="s">
        <v>124</v>
      </c>
      <c r="L287" s="48"/>
      <c r="M287" s="48"/>
      <c r="N287" s="49"/>
      <c r="O287" s="62"/>
      <c r="P287" s="64"/>
      <c r="Q287" s="66"/>
      <c r="R287" s="74"/>
      <c r="S287" s="66"/>
      <c r="T287" s="66"/>
      <c r="U287" s="66"/>
      <c r="V287" s="66"/>
      <c r="W287" s="66"/>
      <c r="X287" s="67"/>
      <c r="Y287" s="67"/>
      <c r="Z287" s="67"/>
      <c r="AA287" s="67"/>
      <c r="AB287" s="67"/>
      <c r="AC287" s="67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 customFormat="false" ht="16.85" hidden="false" customHeight="false" outlineLevel="0" collapsed="false">
      <c r="A288" s="69"/>
      <c r="B288" s="70" t="s">
        <v>67</v>
      </c>
      <c r="C288" s="62" t="s">
        <v>28</v>
      </c>
      <c r="D288" s="70" t="s">
        <v>360</v>
      </c>
      <c r="E288" s="43" t="n">
        <v>0.791666666666667</v>
      </c>
      <c r="F288" s="54" t="n">
        <v>10</v>
      </c>
      <c r="G288" s="45" t="n">
        <v>2</v>
      </c>
      <c r="H288" s="46" t="s">
        <v>5</v>
      </c>
      <c r="I288" s="47" t="n">
        <f aca="false">IF(H288="W",F288*G288-F288,(IF(H288="L",-F288)))</f>
        <v>10</v>
      </c>
      <c r="J288" s="62"/>
      <c r="K288" s="23"/>
      <c r="L288" s="48"/>
      <c r="M288" s="48"/>
      <c r="N288" s="49"/>
      <c r="O288" s="62"/>
      <c r="P288" s="64"/>
      <c r="Q288" s="66"/>
      <c r="R288" s="74"/>
      <c r="S288" s="66"/>
      <c r="T288" s="66"/>
      <c r="U288" s="66"/>
      <c r="V288" s="66"/>
      <c r="W288" s="66"/>
      <c r="X288" s="67"/>
      <c r="Y288" s="67"/>
      <c r="Z288" s="67"/>
      <c r="AA288" s="67"/>
      <c r="AB288" s="67"/>
      <c r="AC288" s="67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 customFormat="false" ht="16.85" hidden="false" customHeight="false" outlineLevel="0" collapsed="false">
      <c r="A289" s="69" t="s">
        <v>361</v>
      </c>
      <c r="B289" s="70" t="s">
        <v>67</v>
      </c>
      <c r="C289" s="62" t="s">
        <v>28</v>
      </c>
      <c r="D289" s="70" t="s">
        <v>362</v>
      </c>
      <c r="E289" s="43" t="n">
        <v>0.90625</v>
      </c>
      <c r="F289" s="54" t="n">
        <v>20</v>
      </c>
      <c r="G289" s="45" t="n">
        <v>1.58</v>
      </c>
      <c r="H289" s="46" t="s">
        <v>7</v>
      </c>
      <c r="I289" s="47" t="n">
        <f aca="false">IF(H289="W",F289*G289-F289,(IF(H289="L",-F289)))</f>
        <v>-20</v>
      </c>
      <c r="J289" s="62"/>
      <c r="K289" s="23"/>
      <c r="L289" s="48"/>
      <c r="M289" s="48"/>
      <c r="N289" s="49"/>
      <c r="O289" s="62"/>
      <c r="P289" s="64"/>
      <c r="Q289" s="66"/>
      <c r="R289" s="74"/>
      <c r="S289" s="66"/>
      <c r="T289" s="66"/>
      <c r="U289" s="66"/>
      <c r="V289" s="66"/>
      <c r="W289" s="66"/>
      <c r="X289" s="67"/>
      <c r="Y289" s="67"/>
      <c r="Z289" s="67"/>
      <c r="AA289" s="67"/>
      <c r="AB289" s="67"/>
      <c r="AC289" s="67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 customFormat="false" ht="16.85" hidden="false" customHeight="false" outlineLevel="0" collapsed="false">
      <c r="A290" s="69" t="s">
        <v>363</v>
      </c>
      <c r="B290" s="70" t="s">
        <v>67</v>
      </c>
      <c r="C290" s="62" t="s">
        <v>28</v>
      </c>
      <c r="D290" s="70" t="s">
        <v>364</v>
      </c>
      <c r="E290" s="43" t="n">
        <v>0.90625</v>
      </c>
      <c r="F290" s="54" t="n">
        <v>5</v>
      </c>
      <c r="G290" s="45" t="n">
        <v>2.1</v>
      </c>
      <c r="H290" s="46" t="s">
        <v>5</v>
      </c>
      <c r="I290" s="47" t="n">
        <f aca="false">IF(H290="W",F290*G290-F290,(IF(H290="L",-F290)))</f>
        <v>5.5</v>
      </c>
      <c r="J290" s="62"/>
      <c r="K290" s="23"/>
      <c r="L290" s="48"/>
      <c r="M290" s="48"/>
      <c r="N290" s="49"/>
      <c r="O290" s="62"/>
      <c r="P290" s="64"/>
      <c r="Q290" s="66"/>
      <c r="R290" s="74"/>
      <c r="S290" s="66"/>
      <c r="T290" s="66"/>
      <c r="U290" s="66"/>
      <c r="V290" s="66"/>
      <c r="W290" s="66"/>
      <c r="X290" s="67"/>
      <c r="Y290" s="67"/>
      <c r="Z290" s="67"/>
      <c r="AA290" s="67"/>
      <c r="AB290" s="67"/>
      <c r="AC290" s="67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 customFormat="false" ht="16.85" hidden="false" customHeight="false" outlineLevel="0" collapsed="false">
      <c r="A291" s="69"/>
      <c r="B291" s="70" t="s">
        <v>46</v>
      </c>
      <c r="C291" s="62" t="s">
        <v>28</v>
      </c>
      <c r="D291" s="70" t="s">
        <v>365</v>
      </c>
      <c r="E291" s="43" t="n">
        <v>0.770833333333333</v>
      </c>
      <c r="F291" s="54" t="n">
        <v>5</v>
      </c>
      <c r="G291" s="45" t="n">
        <v>2.46</v>
      </c>
      <c r="H291" s="46" t="s">
        <v>5</v>
      </c>
      <c r="I291" s="47" t="n">
        <f aca="false">IF(H291="W",F291*G291-F291,(IF(H291="L",-F291)))</f>
        <v>7.3</v>
      </c>
      <c r="J291" s="62"/>
      <c r="K291" s="23"/>
      <c r="L291" s="48"/>
      <c r="M291" s="48"/>
      <c r="N291" s="49"/>
      <c r="O291" s="62"/>
      <c r="P291" s="64"/>
      <c r="Q291" s="66"/>
      <c r="R291" s="74"/>
      <c r="S291" s="66"/>
      <c r="T291" s="66"/>
      <c r="U291" s="66"/>
      <c r="V291" s="66"/>
      <c r="W291" s="66"/>
      <c r="X291" s="67"/>
      <c r="Y291" s="67"/>
      <c r="Z291" s="67"/>
      <c r="AA291" s="67"/>
      <c r="AB291" s="67"/>
      <c r="AC291" s="67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 customFormat="false" ht="16.85" hidden="false" customHeight="false" outlineLevel="0" collapsed="false">
      <c r="A292" s="69"/>
      <c r="B292" s="70" t="s">
        <v>46</v>
      </c>
      <c r="C292" s="62" t="s">
        <v>216</v>
      </c>
      <c r="D292" s="70" t="s">
        <v>366</v>
      </c>
      <c r="E292" s="43" t="n">
        <v>0.770833333333333</v>
      </c>
      <c r="F292" s="54" t="n">
        <v>1.7</v>
      </c>
      <c r="G292" s="45" t="n">
        <v>4.8176</v>
      </c>
      <c r="H292" s="46" t="s">
        <v>7</v>
      </c>
      <c r="I292" s="47" t="n">
        <f aca="false">IF(H292="W",F292*G292-F292,(IF(H292="L",-F292)))</f>
        <v>-1.7</v>
      </c>
      <c r="J292" s="62"/>
      <c r="K292" s="23"/>
      <c r="L292" s="48"/>
      <c r="M292" s="48"/>
      <c r="N292" s="49"/>
      <c r="O292" s="62"/>
      <c r="P292" s="64"/>
      <c r="Q292" s="66"/>
      <c r="R292" s="74"/>
      <c r="S292" s="66"/>
      <c r="T292" s="66"/>
      <c r="U292" s="66"/>
      <c r="V292" s="66"/>
      <c r="W292" s="66"/>
      <c r="X292" s="67"/>
      <c r="Y292" s="67"/>
      <c r="Z292" s="67"/>
      <c r="AA292" s="67"/>
      <c r="AB292" s="67"/>
      <c r="AC292" s="67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 customFormat="false" ht="16.85" hidden="false" customHeight="false" outlineLevel="0" collapsed="false">
      <c r="A293" s="69" t="n">
        <v>43550</v>
      </c>
      <c r="B293" s="70" t="s">
        <v>367</v>
      </c>
      <c r="C293" s="62" t="s">
        <v>28</v>
      </c>
      <c r="D293" s="70" t="s">
        <v>368</v>
      </c>
      <c r="E293" s="43" t="n">
        <v>0.90625</v>
      </c>
      <c r="F293" s="54" t="n">
        <v>10.5</v>
      </c>
      <c r="G293" s="45" t="n">
        <v>2.18</v>
      </c>
      <c r="H293" s="46" t="s">
        <v>5</v>
      </c>
      <c r="I293" s="47" t="n">
        <f aca="false">IF(H293="W",F293*G293-F293,(IF(H293="L",-F293)))</f>
        <v>12.39</v>
      </c>
      <c r="J293" s="62"/>
      <c r="K293" s="23" t="s">
        <v>363</v>
      </c>
      <c r="L293" s="48"/>
      <c r="M293" s="48"/>
      <c r="N293" s="49"/>
      <c r="O293" s="62"/>
      <c r="P293" s="64"/>
      <c r="Q293" s="66"/>
      <c r="R293" s="74"/>
      <c r="S293" s="66"/>
      <c r="T293" s="66"/>
      <c r="U293" s="66"/>
      <c r="V293" s="66"/>
      <c r="W293" s="66"/>
      <c r="X293" s="67"/>
      <c r="Y293" s="67"/>
      <c r="Z293" s="67"/>
      <c r="AA293" s="67"/>
      <c r="AB293" s="67"/>
      <c r="AC293" s="67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 customFormat="false" ht="16.85" hidden="false" customHeight="false" outlineLevel="0" collapsed="false">
      <c r="A294" s="69"/>
      <c r="B294" s="70" t="s">
        <v>49</v>
      </c>
      <c r="C294" s="62" t="s">
        <v>170</v>
      </c>
      <c r="D294" s="70" t="s">
        <v>369</v>
      </c>
      <c r="E294" s="43" t="n">
        <v>0.753472222222222</v>
      </c>
      <c r="F294" s="54" t="n">
        <v>0.5</v>
      </c>
      <c r="G294" s="45" t="n">
        <v>1.95</v>
      </c>
      <c r="H294" s="46" t="s">
        <v>7</v>
      </c>
      <c r="I294" s="47" t="n">
        <f aca="false">IF(H294="W",F294*G294-F294,(IF(H294="L",-F294)))</f>
        <v>-0.5</v>
      </c>
      <c r="J294" s="62"/>
      <c r="K294" s="23" t="s">
        <v>370</v>
      </c>
      <c r="L294" s="48"/>
      <c r="M294" s="48"/>
      <c r="N294" s="49"/>
      <c r="O294" s="62"/>
      <c r="P294" s="64"/>
      <c r="Q294" s="66"/>
      <c r="R294" s="74"/>
      <c r="S294" s="66"/>
      <c r="T294" s="66"/>
      <c r="U294" s="66"/>
      <c r="V294" s="66"/>
      <c r="W294" s="66"/>
      <c r="X294" s="67"/>
      <c r="Y294" s="67"/>
      <c r="Z294" s="67"/>
      <c r="AA294" s="67"/>
      <c r="AB294" s="67"/>
      <c r="AC294" s="67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 customFormat="false" ht="16.85" hidden="false" customHeight="false" outlineLevel="0" collapsed="false">
      <c r="A295" s="69"/>
      <c r="B295" s="70" t="s">
        <v>49</v>
      </c>
      <c r="C295" s="62" t="s">
        <v>170</v>
      </c>
      <c r="D295" s="70" t="s">
        <v>371</v>
      </c>
      <c r="E295" s="43" t="n">
        <v>0.753472222222222</v>
      </c>
      <c r="F295" s="54" t="n">
        <v>10</v>
      </c>
      <c r="G295" s="45" t="n">
        <v>1.85</v>
      </c>
      <c r="H295" s="46" t="s">
        <v>5</v>
      </c>
      <c r="I295" s="47" t="n">
        <f aca="false">IF(H295="W",F295*G295-F295,(IF(H295="L",-F295)))</f>
        <v>8.5</v>
      </c>
      <c r="J295" s="62"/>
      <c r="K295" s="23"/>
      <c r="L295" s="48"/>
      <c r="M295" s="48"/>
      <c r="N295" s="49"/>
      <c r="O295" s="62"/>
      <c r="P295" s="64"/>
      <c r="Q295" s="66"/>
      <c r="R295" s="74"/>
      <c r="S295" s="66"/>
      <c r="T295" s="66"/>
      <c r="U295" s="66"/>
      <c r="V295" s="66"/>
      <c r="W295" s="66"/>
      <c r="X295" s="67"/>
      <c r="Y295" s="67"/>
      <c r="Z295" s="67"/>
      <c r="AA295" s="67"/>
      <c r="AB295" s="67"/>
      <c r="AC295" s="67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 customFormat="false" ht="16.85" hidden="false" customHeight="false" outlineLevel="0" collapsed="false">
      <c r="A296" s="69"/>
      <c r="B296" s="70" t="s">
        <v>67</v>
      </c>
      <c r="C296" s="62" t="s">
        <v>28</v>
      </c>
      <c r="D296" s="70" t="s">
        <v>372</v>
      </c>
      <c r="E296" s="43" t="n">
        <v>0.791666666666667</v>
      </c>
      <c r="F296" s="54" t="n">
        <v>5</v>
      </c>
      <c r="G296" s="45" t="n">
        <v>2.42</v>
      </c>
      <c r="H296" s="46" t="s">
        <v>5</v>
      </c>
      <c r="I296" s="47" t="n">
        <f aca="false">IF(H296="W",F296*G296-F296,(IF(H296="L",-F296)))</f>
        <v>7.1</v>
      </c>
      <c r="J296" s="62"/>
      <c r="K296" s="23"/>
      <c r="L296" s="48"/>
      <c r="M296" s="48"/>
      <c r="N296" s="49"/>
      <c r="O296" s="62"/>
      <c r="P296" s="64"/>
      <c r="Q296" s="66"/>
      <c r="R296" s="74"/>
      <c r="S296" s="66"/>
      <c r="T296" s="66"/>
      <c r="U296" s="66"/>
      <c r="V296" s="66"/>
      <c r="W296" s="66"/>
      <c r="X296" s="67"/>
      <c r="Y296" s="67"/>
      <c r="Z296" s="67"/>
      <c r="AA296" s="67"/>
      <c r="AB296" s="67"/>
      <c r="AC296" s="67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 customFormat="false" ht="16.85" hidden="false" customHeight="false" outlineLevel="0" collapsed="false">
      <c r="A297" s="69"/>
      <c r="B297" s="70" t="s">
        <v>67</v>
      </c>
      <c r="C297" s="62" t="s">
        <v>24</v>
      </c>
      <c r="D297" s="70" t="s">
        <v>373</v>
      </c>
      <c r="E297" s="43" t="n">
        <v>0.791666666666667</v>
      </c>
      <c r="F297" s="54" t="n">
        <v>10</v>
      </c>
      <c r="G297" s="45" t="n">
        <v>1.657</v>
      </c>
      <c r="H297" s="46" t="s">
        <v>5</v>
      </c>
      <c r="I297" s="47" t="n">
        <f aca="false">IF(H297="W",F297*G297-F297,(IF(H297="L",-F297)))</f>
        <v>6.57</v>
      </c>
      <c r="J297" s="62"/>
      <c r="K297" s="23"/>
      <c r="L297" s="48"/>
      <c r="M297" s="48"/>
      <c r="N297" s="49"/>
      <c r="O297" s="62"/>
      <c r="P297" s="64"/>
      <c r="Q297" s="66"/>
      <c r="R297" s="74"/>
      <c r="S297" s="66"/>
      <c r="T297" s="66"/>
      <c r="U297" s="66"/>
      <c r="V297" s="66"/>
      <c r="W297" s="66"/>
      <c r="X297" s="67"/>
      <c r="Y297" s="67"/>
      <c r="Z297" s="67"/>
      <c r="AA297" s="67"/>
      <c r="AB297" s="67"/>
      <c r="AC297" s="67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 customFormat="false" ht="16.85" hidden="false" customHeight="false" outlineLevel="0" collapsed="false">
      <c r="A298" s="69"/>
      <c r="B298" s="70" t="s">
        <v>67</v>
      </c>
      <c r="C298" s="62" t="s">
        <v>24</v>
      </c>
      <c r="D298" s="70" t="s">
        <v>374</v>
      </c>
      <c r="E298" s="43" t="n">
        <v>0.791666666666667</v>
      </c>
      <c r="F298" s="54" t="n">
        <v>5</v>
      </c>
      <c r="G298" s="45" t="n">
        <v>2.29</v>
      </c>
      <c r="H298" s="46" t="s">
        <v>7</v>
      </c>
      <c r="I298" s="47" t="n">
        <f aca="false">IF(H298="W",F298*G298-F298,(IF(H298="L",-F298)))</f>
        <v>-5</v>
      </c>
      <c r="J298" s="62"/>
      <c r="K298" s="23"/>
      <c r="L298" s="48"/>
      <c r="M298" s="48"/>
      <c r="N298" s="49"/>
      <c r="O298" s="62"/>
      <c r="P298" s="64"/>
      <c r="Q298" s="66"/>
      <c r="R298" s="74"/>
      <c r="S298" s="66"/>
      <c r="T298" s="66"/>
      <c r="U298" s="66"/>
      <c r="V298" s="66"/>
      <c r="W298" s="66"/>
      <c r="X298" s="67"/>
      <c r="Y298" s="67"/>
      <c r="Z298" s="67"/>
      <c r="AA298" s="67"/>
      <c r="AB298" s="67"/>
      <c r="AC298" s="67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 customFormat="false" ht="16.85" hidden="false" customHeight="false" outlineLevel="0" collapsed="false">
      <c r="A299" s="69"/>
      <c r="B299" s="70" t="s">
        <v>67</v>
      </c>
      <c r="C299" s="62" t="s">
        <v>28</v>
      </c>
      <c r="D299" s="70" t="s">
        <v>375</v>
      </c>
      <c r="E299" s="43" t="n">
        <v>0.90625</v>
      </c>
      <c r="F299" s="54" t="n">
        <v>4</v>
      </c>
      <c r="G299" s="45" t="n">
        <v>3.18</v>
      </c>
      <c r="H299" s="46" t="s">
        <v>7</v>
      </c>
      <c r="I299" s="47" t="n">
        <f aca="false">IF(H299="W",F299*G299-F299,(IF(H299="L",-F299)))</f>
        <v>-4</v>
      </c>
      <c r="J299" s="62"/>
      <c r="K299" s="23"/>
      <c r="L299" s="48"/>
      <c r="M299" s="48"/>
      <c r="N299" s="49"/>
      <c r="O299" s="62"/>
      <c r="P299" s="64"/>
      <c r="Q299" s="66"/>
      <c r="R299" s="74"/>
      <c r="S299" s="66"/>
      <c r="T299" s="66"/>
      <c r="U299" s="66"/>
      <c r="V299" s="66"/>
      <c r="W299" s="66"/>
      <c r="X299" s="67"/>
      <c r="Y299" s="67"/>
      <c r="Z299" s="67"/>
      <c r="AA299" s="67"/>
      <c r="AB299" s="67"/>
      <c r="AC299" s="67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 customFormat="false" ht="16.85" hidden="false" customHeight="false" outlineLevel="0" collapsed="false">
      <c r="A300" s="69"/>
      <c r="B300" s="70" t="s">
        <v>67</v>
      </c>
      <c r="C300" s="62" t="s">
        <v>28</v>
      </c>
      <c r="D300" s="70" t="s">
        <v>376</v>
      </c>
      <c r="E300" s="43" t="n">
        <v>0.90625</v>
      </c>
      <c r="F300" s="54" t="n">
        <v>10</v>
      </c>
      <c r="G300" s="45" t="n">
        <v>2.04</v>
      </c>
      <c r="H300" s="46" t="s">
        <v>5</v>
      </c>
      <c r="I300" s="47" t="n">
        <f aca="false">IF(H300="W",F300*G300-F300,(IF(H300="L",-F300)))</f>
        <v>10.4</v>
      </c>
      <c r="J300" s="62"/>
      <c r="K300" s="23"/>
      <c r="L300" s="48"/>
      <c r="M300" s="48"/>
      <c r="N300" s="49"/>
      <c r="O300" s="62"/>
      <c r="P300" s="64"/>
      <c r="Q300" s="66"/>
      <c r="R300" s="74"/>
      <c r="S300" s="66"/>
      <c r="T300" s="66"/>
      <c r="U300" s="66"/>
      <c r="V300" s="66"/>
      <c r="W300" s="66"/>
      <c r="X300" s="67"/>
      <c r="Y300" s="67"/>
      <c r="Z300" s="67"/>
      <c r="AA300" s="67"/>
      <c r="AB300" s="67"/>
      <c r="AC300" s="67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 customFormat="false" ht="16.85" hidden="false" customHeight="false" outlineLevel="0" collapsed="false">
      <c r="A301" s="69" t="s">
        <v>377</v>
      </c>
      <c r="B301" s="70" t="s">
        <v>67</v>
      </c>
      <c r="C301" s="62" t="s">
        <v>28</v>
      </c>
      <c r="D301" s="70" t="s">
        <v>378</v>
      </c>
      <c r="E301" s="43" t="n">
        <v>0.90625</v>
      </c>
      <c r="F301" s="54" t="n">
        <v>5</v>
      </c>
      <c r="G301" s="45" t="n">
        <v>3.2</v>
      </c>
      <c r="H301" s="46" t="s">
        <v>7</v>
      </c>
      <c r="I301" s="47" t="n">
        <f aca="false">IF(H301="W",F301*G301-F301,(IF(H301="L",-F301)))</f>
        <v>-5</v>
      </c>
      <c r="J301" s="62"/>
      <c r="K301" s="23"/>
      <c r="L301" s="48"/>
      <c r="M301" s="48"/>
      <c r="N301" s="49"/>
      <c r="O301" s="62"/>
      <c r="P301" s="64"/>
      <c r="Q301" s="66"/>
      <c r="R301" s="74"/>
      <c r="S301" s="66"/>
      <c r="T301" s="66"/>
      <c r="U301" s="66"/>
      <c r="V301" s="66"/>
      <c r="W301" s="66"/>
      <c r="X301" s="67"/>
      <c r="Y301" s="67"/>
      <c r="Z301" s="67"/>
      <c r="AA301" s="67"/>
      <c r="AB301" s="67"/>
      <c r="AC301" s="67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 customFormat="false" ht="16.85" hidden="false" customHeight="false" outlineLevel="0" collapsed="false">
      <c r="A302" s="69"/>
      <c r="B302" s="70" t="s">
        <v>67</v>
      </c>
      <c r="C302" s="62" t="s">
        <v>28</v>
      </c>
      <c r="D302" s="70" t="s">
        <v>379</v>
      </c>
      <c r="E302" s="43" t="n">
        <v>0.791666666666667</v>
      </c>
      <c r="F302" s="54" t="n">
        <v>2</v>
      </c>
      <c r="G302" s="45" t="n">
        <v>5.75</v>
      </c>
      <c r="H302" s="46" t="s">
        <v>7</v>
      </c>
      <c r="I302" s="47" t="n">
        <f aca="false">IF(H302="W",F302*G302-F302,(IF(H302="L",-F302)))</f>
        <v>-2</v>
      </c>
      <c r="J302" s="62"/>
      <c r="K302" s="23"/>
      <c r="L302" s="48"/>
      <c r="M302" s="48"/>
      <c r="N302" s="49"/>
      <c r="O302" s="62"/>
      <c r="P302" s="64"/>
      <c r="Q302" s="66"/>
      <c r="R302" s="74"/>
      <c r="S302" s="66"/>
      <c r="T302" s="66"/>
      <c r="U302" s="66"/>
      <c r="V302" s="66"/>
      <c r="W302" s="66"/>
      <c r="X302" s="67"/>
      <c r="Y302" s="67"/>
      <c r="Z302" s="67"/>
      <c r="AA302" s="67"/>
      <c r="AB302" s="67"/>
      <c r="AC302" s="67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 customFormat="false" ht="16.85" hidden="false" customHeight="false" outlineLevel="0" collapsed="false">
      <c r="A303" s="69" t="n">
        <v>43551</v>
      </c>
      <c r="B303" s="70" t="s">
        <v>46</v>
      </c>
      <c r="C303" s="62" t="s">
        <v>28</v>
      </c>
      <c r="D303" s="70" t="s">
        <v>380</v>
      </c>
      <c r="E303" s="43" t="n">
        <v>0.770833333333333</v>
      </c>
      <c r="F303" s="54" t="n">
        <v>22.93</v>
      </c>
      <c r="G303" s="45" t="n">
        <v>2</v>
      </c>
      <c r="H303" s="46" t="s">
        <v>7</v>
      </c>
      <c r="I303" s="47" t="n">
        <f aca="false">IF(H303="W",F303*G303-F303,(IF(H303="L",-F303)))</f>
        <v>-22.93</v>
      </c>
      <c r="J303" s="62"/>
      <c r="K303" s="23" t="s">
        <v>381</v>
      </c>
      <c r="L303" s="48"/>
      <c r="M303" s="48"/>
      <c r="N303" s="49"/>
      <c r="O303" s="62"/>
      <c r="P303" s="64"/>
      <c r="Q303" s="66"/>
      <c r="R303" s="74"/>
      <c r="S303" s="66"/>
      <c r="T303" s="66"/>
      <c r="U303" s="66"/>
      <c r="V303" s="66"/>
      <c r="W303" s="66"/>
      <c r="X303" s="67"/>
      <c r="Y303" s="67"/>
      <c r="Z303" s="67"/>
      <c r="AA303" s="67"/>
      <c r="AB303" s="67"/>
      <c r="AC303" s="67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 customFormat="false" ht="16.85" hidden="false" customHeight="false" outlineLevel="0" collapsed="false">
      <c r="A304" s="69"/>
      <c r="B304" s="70" t="s">
        <v>46</v>
      </c>
      <c r="C304" s="62" t="s">
        <v>68</v>
      </c>
      <c r="D304" s="70" t="s">
        <v>356</v>
      </c>
      <c r="E304" s="43" t="n">
        <v>0.770833333333333</v>
      </c>
      <c r="F304" s="54" t="n">
        <v>12</v>
      </c>
      <c r="G304" s="45" t="n">
        <v>4.05</v>
      </c>
      <c r="H304" s="46" t="s">
        <v>5</v>
      </c>
      <c r="I304" s="47" t="n">
        <f aca="false">IF(H304="W",F304*G304-F304,(IF(H304="L",-F304)))</f>
        <v>36.6</v>
      </c>
      <c r="J304" s="62"/>
      <c r="K304" s="23" t="s">
        <v>382</v>
      </c>
      <c r="L304" s="48"/>
      <c r="M304" s="48"/>
      <c r="N304" s="49"/>
      <c r="O304" s="62"/>
      <c r="P304" s="64"/>
      <c r="Q304" s="66"/>
      <c r="R304" s="74"/>
      <c r="S304" s="66"/>
      <c r="T304" s="66"/>
      <c r="U304" s="66"/>
      <c r="V304" s="66"/>
      <c r="W304" s="66"/>
      <c r="X304" s="67"/>
      <c r="Y304" s="67"/>
      <c r="Z304" s="67"/>
      <c r="AA304" s="67"/>
      <c r="AB304" s="67"/>
      <c r="AC304" s="67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 customFormat="false" ht="16.85" hidden="false" customHeight="false" outlineLevel="0" collapsed="false">
      <c r="A305" s="69"/>
      <c r="B305" s="70" t="s">
        <v>46</v>
      </c>
      <c r="C305" s="62" t="s">
        <v>383</v>
      </c>
      <c r="D305" s="70" t="s">
        <v>384</v>
      </c>
      <c r="E305" s="43" t="n">
        <v>0.770833333333333</v>
      </c>
      <c r="F305" s="54" t="n">
        <v>12.5</v>
      </c>
      <c r="G305" s="45" t="n">
        <v>3.9</v>
      </c>
      <c r="H305" s="46" t="s">
        <v>7</v>
      </c>
      <c r="I305" s="47" t="n">
        <f aca="false">IF(H305="W",F305*G305-F305,(IF(H305="L",-F305)))</f>
        <v>-12.5</v>
      </c>
      <c r="J305" s="62"/>
      <c r="K305" s="23" t="s">
        <v>309</v>
      </c>
      <c r="L305" s="48"/>
      <c r="M305" s="48"/>
      <c r="N305" s="49"/>
      <c r="O305" s="62"/>
      <c r="P305" s="64"/>
      <c r="Q305" s="66"/>
      <c r="R305" s="74"/>
      <c r="S305" s="66"/>
      <c r="T305" s="66"/>
      <c r="U305" s="66"/>
      <c r="V305" s="66"/>
      <c r="W305" s="66"/>
      <c r="X305" s="67"/>
      <c r="Y305" s="67"/>
      <c r="Z305" s="67"/>
      <c r="AA305" s="67"/>
      <c r="AB305" s="67"/>
      <c r="AC305" s="67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 customFormat="false" ht="16.85" hidden="false" customHeight="false" outlineLevel="0" collapsed="false">
      <c r="A306" s="69"/>
      <c r="B306" s="70" t="s">
        <v>49</v>
      </c>
      <c r="C306" s="62" t="s">
        <v>24</v>
      </c>
      <c r="D306" s="70" t="s">
        <v>385</v>
      </c>
      <c r="E306" s="43" t="n">
        <v>0.9375</v>
      </c>
      <c r="F306" s="54" t="n">
        <v>10</v>
      </c>
      <c r="G306" s="45" t="n">
        <v>1.709</v>
      </c>
      <c r="H306" s="46" t="s">
        <v>5</v>
      </c>
      <c r="I306" s="47" t="n">
        <f aca="false">IF(H306="W",F306*G306-F306,(IF(H306="L",-F306)))</f>
        <v>7.09</v>
      </c>
      <c r="J306" s="62"/>
      <c r="K306" s="23"/>
      <c r="L306" s="48"/>
      <c r="M306" s="48"/>
      <c r="N306" s="49"/>
      <c r="O306" s="62"/>
      <c r="P306" s="64"/>
      <c r="Q306" s="66"/>
      <c r="R306" s="74"/>
      <c r="S306" s="66"/>
      <c r="T306" s="66"/>
      <c r="U306" s="66"/>
      <c r="V306" s="66"/>
      <c r="W306" s="66"/>
      <c r="X306" s="67"/>
      <c r="Y306" s="67"/>
      <c r="Z306" s="67"/>
      <c r="AA306" s="67"/>
      <c r="AB306" s="67"/>
      <c r="AC306" s="67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 customFormat="false" ht="16.85" hidden="false" customHeight="false" outlineLevel="0" collapsed="false">
      <c r="A307" s="69"/>
      <c r="B307" s="70" t="s">
        <v>49</v>
      </c>
      <c r="C307" s="62" t="s">
        <v>24</v>
      </c>
      <c r="D307" s="70" t="s">
        <v>386</v>
      </c>
      <c r="E307" s="43" t="n">
        <v>0.125</v>
      </c>
      <c r="F307" s="54" t="n">
        <v>10</v>
      </c>
      <c r="G307" s="45" t="n">
        <v>1.925</v>
      </c>
      <c r="H307" s="46" t="s">
        <v>7</v>
      </c>
      <c r="I307" s="47" t="n">
        <f aca="false">IF(H307="W",F307*G307-F307,(IF(H307="L",-F307)))</f>
        <v>-10</v>
      </c>
      <c r="J307" s="62"/>
      <c r="K307" s="23"/>
      <c r="L307" s="48"/>
      <c r="M307" s="48"/>
      <c r="N307" s="49"/>
      <c r="O307" s="62"/>
      <c r="P307" s="64"/>
      <c r="Q307" s="66"/>
      <c r="R307" s="74"/>
      <c r="S307" s="66"/>
      <c r="T307" s="66"/>
      <c r="U307" s="66"/>
      <c r="V307" s="66"/>
      <c r="W307" s="66"/>
      <c r="X307" s="67"/>
      <c r="Y307" s="67"/>
      <c r="Z307" s="67"/>
      <c r="AA307" s="67"/>
      <c r="AB307" s="67"/>
      <c r="AC307" s="67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 customFormat="false" ht="16.85" hidden="false" customHeight="false" outlineLevel="0" collapsed="false">
      <c r="A308" s="69"/>
      <c r="B308" s="70" t="s">
        <v>49</v>
      </c>
      <c r="C308" s="62" t="s">
        <v>24</v>
      </c>
      <c r="D308" s="70" t="s">
        <v>387</v>
      </c>
      <c r="E308" s="43" t="n">
        <v>0.125</v>
      </c>
      <c r="F308" s="54" t="n">
        <v>50.71</v>
      </c>
      <c r="G308" s="45" t="n">
        <v>2.12</v>
      </c>
      <c r="H308" s="46" t="s">
        <v>7</v>
      </c>
      <c r="I308" s="47" t="n">
        <f aca="false">IF(H308="W",F308*G308-F308,(IF(H308="L",-F308)))</f>
        <v>-50.71</v>
      </c>
      <c r="J308" s="62"/>
      <c r="K308" s="23"/>
      <c r="L308" s="48"/>
      <c r="M308" s="48"/>
      <c r="N308" s="49"/>
      <c r="O308" s="62"/>
      <c r="P308" s="64"/>
      <c r="Q308" s="66"/>
      <c r="R308" s="74"/>
      <c r="S308" s="66"/>
      <c r="T308" s="66"/>
      <c r="U308" s="66"/>
      <c r="V308" s="66"/>
      <c r="W308" s="66"/>
      <c r="X308" s="67"/>
      <c r="Y308" s="67"/>
      <c r="Z308" s="67"/>
      <c r="AA308" s="67"/>
      <c r="AB308" s="67"/>
      <c r="AC308" s="67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 customFormat="false" ht="16.85" hidden="false" customHeight="false" outlineLevel="0" collapsed="false">
      <c r="A309" s="69"/>
      <c r="B309" s="70" t="s">
        <v>49</v>
      </c>
      <c r="C309" s="62" t="s">
        <v>68</v>
      </c>
      <c r="D309" s="70" t="s">
        <v>388</v>
      </c>
      <c r="E309" s="43" t="n">
        <v>0.9375</v>
      </c>
      <c r="F309" s="54" t="n">
        <v>50</v>
      </c>
      <c r="G309" s="45" t="n">
        <v>2.15</v>
      </c>
      <c r="H309" s="46" t="s">
        <v>6</v>
      </c>
      <c r="I309" s="47"/>
      <c r="J309" s="62"/>
      <c r="K309" s="23"/>
      <c r="L309" s="48"/>
      <c r="M309" s="48"/>
      <c r="N309" s="49"/>
      <c r="O309" s="62"/>
      <c r="P309" s="64"/>
      <c r="Q309" s="66"/>
      <c r="R309" s="74"/>
      <c r="S309" s="66"/>
      <c r="T309" s="66"/>
      <c r="U309" s="66"/>
      <c r="V309" s="66"/>
      <c r="W309" s="66"/>
      <c r="X309" s="67"/>
      <c r="Y309" s="67"/>
      <c r="Z309" s="67"/>
      <c r="AA309" s="67"/>
      <c r="AB309" s="67"/>
      <c r="AC309" s="67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 customFormat="false" ht="16.85" hidden="false" customHeight="false" outlineLevel="0" collapsed="false">
      <c r="A310" s="69"/>
      <c r="B310" s="70" t="s">
        <v>49</v>
      </c>
      <c r="C310" s="62" t="s">
        <v>68</v>
      </c>
      <c r="D310" s="70" t="s">
        <v>389</v>
      </c>
      <c r="E310" s="43" t="n">
        <v>0.9375</v>
      </c>
      <c r="F310" s="54" t="n">
        <v>5.01</v>
      </c>
      <c r="G310" s="45" t="n">
        <v>2</v>
      </c>
      <c r="H310" s="46" t="s">
        <v>7</v>
      </c>
      <c r="I310" s="47" t="n">
        <f aca="false">IF(H310="W",F310*G310-F310,(IF(H310="L",-F310)))</f>
        <v>-5.01</v>
      </c>
      <c r="J310" s="62"/>
      <c r="K310" s="23" t="s">
        <v>390</v>
      </c>
      <c r="L310" s="48"/>
      <c r="M310" s="48"/>
      <c r="N310" s="49"/>
      <c r="O310" s="62"/>
      <c r="P310" s="64"/>
      <c r="Q310" s="66"/>
      <c r="R310" s="74"/>
      <c r="S310" s="66"/>
      <c r="T310" s="66"/>
      <c r="U310" s="66"/>
      <c r="V310" s="66"/>
      <c r="W310" s="66"/>
      <c r="X310" s="67"/>
      <c r="Y310" s="67"/>
      <c r="Z310" s="67"/>
      <c r="AA310" s="67"/>
      <c r="AB310" s="67"/>
      <c r="AC310" s="67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 customFormat="false" ht="16.85" hidden="false" customHeight="false" outlineLevel="0" collapsed="false">
      <c r="A311" s="69"/>
      <c r="B311" s="70" t="s">
        <v>49</v>
      </c>
      <c r="C311" s="62" t="s">
        <v>24</v>
      </c>
      <c r="D311" s="70" t="s">
        <v>391</v>
      </c>
      <c r="E311" s="43" t="n">
        <v>0.125</v>
      </c>
      <c r="F311" s="54" t="n">
        <v>5</v>
      </c>
      <c r="G311" s="45" t="n">
        <v>2.17</v>
      </c>
      <c r="H311" s="46" t="s">
        <v>5</v>
      </c>
      <c r="I311" s="47" t="n">
        <f aca="false">IF(H311="W",F311*G311-F311,(IF(H311="L",-F311)))</f>
        <v>5.85</v>
      </c>
      <c r="J311" s="62"/>
      <c r="K311" s="23"/>
      <c r="L311" s="48"/>
      <c r="M311" s="48"/>
      <c r="N311" s="49"/>
      <c r="O311" s="62"/>
      <c r="P311" s="64"/>
      <c r="Q311" s="66"/>
      <c r="R311" s="74"/>
      <c r="S311" s="66"/>
      <c r="T311" s="66"/>
      <c r="U311" s="66"/>
      <c r="V311" s="66"/>
      <c r="W311" s="66"/>
      <c r="X311" s="67"/>
      <c r="Y311" s="67"/>
      <c r="Z311" s="67"/>
      <c r="AA311" s="67"/>
      <c r="AB311" s="67"/>
      <c r="AC311" s="67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 customFormat="false" ht="16.85" hidden="false" customHeight="false" outlineLevel="0" collapsed="false">
      <c r="A312" s="69"/>
      <c r="B312" s="70" t="s">
        <v>49</v>
      </c>
      <c r="C312" s="62" t="s">
        <v>24</v>
      </c>
      <c r="D312" s="70" t="s">
        <v>392</v>
      </c>
      <c r="E312" s="43" t="n">
        <v>0.791666666666667</v>
      </c>
      <c r="F312" s="54" t="n">
        <v>10</v>
      </c>
      <c r="G312" s="45" t="n">
        <v>1.97</v>
      </c>
      <c r="H312" s="46" t="s">
        <v>6</v>
      </c>
      <c r="I312" s="47"/>
      <c r="J312" s="62"/>
      <c r="K312" s="23"/>
      <c r="L312" s="48"/>
      <c r="M312" s="48"/>
      <c r="N312" s="49"/>
      <c r="O312" s="62"/>
      <c r="P312" s="64"/>
      <c r="Q312" s="66"/>
      <c r="R312" s="74"/>
      <c r="S312" s="66"/>
      <c r="T312" s="66"/>
      <c r="U312" s="66"/>
      <c r="V312" s="66"/>
      <c r="W312" s="66"/>
      <c r="X312" s="67"/>
      <c r="Y312" s="67"/>
      <c r="Z312" s="67"/>
      <c r="AA312" s="67"/>
      <c r="AB312" s="67"/>
      <c r="AC312" s="67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 customFormat="false" ht="16.85" hidden="false" customHeight="false" outlineLevel="0" collapsed="false">
      <c r="A313" s="69"/>
      <c r="B313" s="70" t="s">
        <v>46</v>
      </c>
      <c r="C313" s="62" t="s">
        <v>24</v>
      </c>
      <c r="D313" s="70" t="s">
        <v>393</v>
      </c>
      <c r="E313" s="43" t="n">
        <v>0.770833333333333</v>
      </c>
      <c r="F313" s="54" t="n">
        <v>10</v>
      </c>
      <c r="G313" s="45" t="n">
        <v>2.25</v>
      </c>
      <c r="H313" s="46" t="s">
        <v>7</v>
      </c>
      <c r="I313" s="47" t="n">
        <f aca="false">IF(H313="W",F313*G313-F313,(IF(H313="L",-F313)))</f>
        <v>-10</v>
      </c>
      <c r="J313" s="62"/>
      <c r="K313" s="23"/>
      <c r="L313" s="48"/>
      <c r="M313" s="48"/>
      <c r="N313" s="49"/>
      <c r="O313" s="62"/>
      <c r="P313" s="64"/>
      <c r="Q313" s="66"/>
      <c r="R313" s="74"/>
      <c r="S313" s="66"/>
      <c r="T313" s="66"/>
      <c r="U313" s="66"/>
      <c r="V313" s="66"/>
      <c r="W313" s="66"/>
      <c r="X313" s="67"/>
      <c r="Y313" s="67"/>
      <c r="Z313" s="67"/>
      <c r="AA313" s="67"/>
      <c r="AB313" s="67"/>
      <c r="AC313" s="67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 customFormat="false" ht="16.85" hidden="false" customHeight="false" outlineLevel="0" collapsed="false">
      <c r="A314" s="69"/>
      <c r="B314" s="70" t="s">
        <v>46</v>
      </c>
      <c r="C314" s="62" t="s">
        <v>394</v>
      </c>
      <c r="D314" s="70" t="s">
        <v>353</v>
      </c>
      <c r="E314" s="43" t="n">
        <v>0.770833333333333</v>
      </c>
      <c r="F314" s="54" t="n">
        <v>10</v>
      </c>
      <c r="G314" s="45" t="n">
        <v>2.236</v>
      </c>
      <c r="H314" s="46" t="s">
        <v>5</v>
      </c>
      <c r="I314" s="47" t="n">
        <f aca="false">IF(H314="W",F314*G314-F314,(IF(H314="L",-F314)))</f>
        <v>12.36</v>
      </c>
      <c r="J314" s="62"/>
      <c r="K314" s="23"/>
      <c r="L314" s="48"/>
      <c r="M314" s="48"/>
      <c r="N314" s="49"/>
      <c r="O314" s="62"/>
      <c r="P314" s="64"/>
      <c r="Q314" s="66"/>
      <c r="R314" s="74"/>
      <c r="S314" s="66"/>
      <c r="T314" s="66"/>
      <c r="U314" s="66"/>
      <c r="V314" s="66"/>
      <c r="W314" s="66"/>
      <c r="X314" s="67"/>
      <c r="Y314" s="67"/>
      <c r="Z314" s="67"/>
      <c r="AA314" s="67"/>
      <c r="AB314" s="67"/>
      <c r="AC314" s="67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6.85" hidden="false" customHeight="false" outlineLevel="0" collapsed="false">
      <c r="A315" s="69"/>
      <c r="B315" s="70" t="s">
        <v>46</v>
      </c>
      <c r="C315" s="62" t="s">
        <v>28</v>
      </c>
      <c r="D315" s="70" t="s">
        <v>395</v>
      </c>
      <c r="E315" s="43" t="n">
        <v>0.770833333333333</v>
      </c>
      <c r="F315" s="54" t="n">
        <v>10</v>
      </c>
      <c r="G315" s="45" t="n">
        <v>1.92</v>
      </c>
      <c r="H315" s="46" t="s">
        <v>5</v>
      </c>
      <c r="I315" s="47" t="n">
        <f aca="false">IF(H315="W",F315*G315-F315,(IF(H315="L",-F315)))</f>
        <v>9.2</v>
      </c>
      <c r="J315" s="62"/>
      <c r="K315" s="23"/>
      <c r="L315" s="48"/>
      <c r="M315" s="48"/>
      <c r="N315" s="49"/>
      <c r="O315" s="62"/>
      <c r="P315" s="64"/>
      <c r="Q315" s="66"/>
      <c r="R315" s="74"/>
      <c r="S315" s="66"/>
      <c r="T315" s="66"/>
      <c r="U315" s="66"/>
      <c r="V315" s="66"/>
      <c r="W315" s="66"/>
      <c r="X315" s="67"/>
      <c r="Y315" s="67"/>
      <c r="Z315" s="67"/>
      <c r="AA315" s="67"/>
      <c r="AB315" s="67"/>
      <c r="AC315" s="67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6.85" hidden="false" customHeight="false" outlineLevel="0" collapsed="false">
      <c r="A316" s="69"/>
      <c r="B316" s="70" t="s">
        <v>46</v>
      </c>
      <c r="C316" s="62" t="s">
        <v>24</v>
      </c>
      <c r="D316" s="70" t="s">
        <v>352</v>
      </c>
      <c r="E316" s="43" t="n">
        <v>0.770833333333333</v>
      </c>
      <c r="F316" s="54" t="n">
        <v>10</v>
      </c>
      <c r="G316" s="45" t="n">
        <v>2.429</v>
      </c>
      <c r="H316" s="46" t="s">
        <v>7</v>
      </c>
      <c r="I316" s="47" t="n">
        <f aca="false">IF(H316="W",F316*G316-F316,(IF(H316="L",-F316)))</f>
        <v>-10</v>
      </c>
      <c r="J316" s="62"/>
      <c r="K316" s="23"/>
      <c r="L316" s="48"/>
      <c r="M316" s="48"/>
      <c r="N316" s="49"/>
      <c r="O316" s="62"/>
      <c r="P316" s="64"/>
      <c r="Q316" s="66"/>
      <c r="R316" s="74"/>
      <c r="S316" s="66"/>
      <c r="T316" s="66"/>
      <c r="U316" s="66"/>
      <c r="V316" s="66"/>
      <c r="W316" s="66"/>
      <c r="X316" s="67"/>
      <c r="Y316" s="67"/>
      <c r="Z316" s="67"/>
      <c r="AA316" s="67"/>
      <c r="AB316" s="67"/>
      <c r="AC316" s="67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 customFormat="false" ht="16.85" hidden="false" customHeight="false" outlineLevel="0" collapsed="false">
      <c r="A317" s="69"/>
      <c r="B317" s="70" t="s">
        <v>46</v>
      </c>
      <c r="C317" s="62" t="s">
        <v>28</v>
      </c>
      <c r="D317" s="70" t="s">
        <v>380</v>
      </c>
      <c r="E317" s="43" t="n">
        <v>0.770833333333333</v>
      </c>
      <c r="F317" s="54" t="n">
        <v>10</v>
      </c>
      <c r="G317" s="45" t="n">
        <v>2</v>
      </c>
      <c r="H317" s="46" t="s">
        <v>7</v>
      </c>
      <c r="I317" s="47" t="n">
        <f aca="false">IF(H317="W",F317*G317-F317,(IF(H317="L",-F317)))</f>
        <v>-10</v>
      </c>
      <c r="J317" s="62"/>
      <c r="K317" s="23"/>
      <c r="L317" s="48"/>
      <c r="M317" s="48"/>
      <c r="N317" s="49"/>
      <c r="O317" s="62"/>
      <c r="P317" s="64"/>
      <c r="Q317" s="66"/>
      <c r="R317" s="74"/>
      <c r="S317" s="66"/>
      <c r="T317" s="66"/>
      <c r="U317" s="66"/>
      <c r="V317" s="66"/>
      <c r="W317" s="66"/>
      <c r="X317" s="67"/>
      <c r="Y317" s="67"/>
      <c r="Z317" s="67"/>
      <c r="AA317" s="67"/>
      <c r="AB317" s="67"/>
      <c r="AC317" s="67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 customFormat="false" ht="16.85" hidden="false" customHeight="false" outlineLevel="0" collapsed="false">
      <c r="A318" s="69"/>
      <c r="B318" s="70" t="s">
        <v>46</v>
      </c>
      <c r="C318" s="62" t="s">
        <v>151</v>
      </c>
      <c r="D318" s="70" t="s">
        <v>356</v>
      </c>
      <c r="E318" s="43" t="n">
        <v>0.770833333333333</v>
      </c>
      <c r="F318" s="54" t="n">
        <v>5</v>
      </c>
      <c r="G318" s="45" t="n">
        <v>4</v>
      </c>
      <c r="H318" s="46" t="s">
        <v>5</v>
      </c>
      <c r="I318" s="47" t="n">
        <f aca="false">IF(H318="W",F318*G318-F318,(IF(H318="L",-F318)))</f>
        <v>15</v>
      </c>
      <c r="J318" s="62"/>
      <c r="K318" s="23"/>
      <c r="L318" s="48"/>
      <c r="M318" s="48"/>
      <c r="N318" s="49"/>
      <c r="O318" s="62"/>
      <c r="P318" s="64"/>
      <c r="Q318" s="66"/>
      <c r="R318" s="74"/>
      <c r="S318" s="66"/>
      <c r="T318" s="66"/>
      <c r="U318" s="66"/>
      <c r="V318" s="66"/>
      <c r="W318" s="66"/>
      <c r="X318" s="67"/>
      <c r="Y318" s="67"/>
      <c r="Z318" s="67"/>
      <c r="AA318" s="67"/>
      <c r="AB318" s="67"/>
      <c r="AC318" s="67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 customFormat="false" ht="16.85" hidden="false" customHeight="false" outlineLevel="0" collapsed="false">
      <c r="A319" s="69"/>
      <c r="B319" s="70" t="s">
        <v>46</v>
      </c>
      <c r="C319" s="62" t="s">
        <v>151</v>
      </c>
      <c r="D319" s="70" t="s">
        <v>355</v>
      </c>
      <c r="E319" s="43" t="n">
        <v>0.770833333333333</v>
      </c>
      <c r="F319" s="54" t="n">
        <v>10</v>
      </c>
      <c r="G319" s="45" t="n">
        <v>1.73</v>
      </c>
      <c r="H319" s="46" t="s">
        <v>5</v>
      </c>
      <c r="I319" s="47" t="n">
        <f aca="false">IF(H319="W",F319*G319-F319,(IF(H319="L",-F319)))</f>
        <v>7.3</v>
      </c>
      <c r="J319" s="62"/>
      <c r="K319" s="23"/>
      <c r="L319" s="48"/>
      <c r="M319" s="48"/>
      <c r="N319" s="49"/>
      <c r="O319" s="62"/>
      <c r="P319" s="64"/>
      <c r="Q319" s="66"/>
      <c r="R319" s="74"/>
      <c r="S319" s="66"/>
      <c r="T319" s="66"/>
      <c r="U319" s="66"/>
      <c r="V319" s="66"/>
      <c r="W319" s="66"/>
      <c r="X319" s="67"/>
      <c r="Y319" s="67"/>
      <c r="Z319" s="67"/>
      <c r="AA319" s="67"/>
      <c r="AB319" s="67"/>
      <c r="AC319" s="67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 customFormat="false" ht="16.85" hidden="false" customHeight="false" outlineLevel="0" collapsed="false">
      <c r="A320" s="69" t="n">
        <v>43553</v>
      </c>
      <c r="B320" s="70" t="s">
        <v>49</v>
      </c>
      <c r="C320" s="62" t="s">
        <v>24</v>
      </c>
      <c r="D320" s="70" t="s">
        <v>396</v>
      </c>
      <c r="E320" s="43" t="n">
        <v>0.791666666666667</v>
      </c>
      <c r="F320" s="54" t="n">
        <v>10</v>
      </c>
      <c r="G320" s="45" t="n">
        <v>1.751</v>
      </c>
      <c r="H320" s="46" t="s">
        <v>5</v>
      </c>
      <c r="I320" s="47" t="n">
        <f aca="false">IF(H320="W",F320*G320-F320,(IF(H320="L",-F320)))</f>
        <v>7.51</v>
      </c>
      <c r="J320" s="62"/>
      <c r="K320" s="23"/>
      <c r="L320" s="48"/>
      <c r="M320" s="48"/>
      <c r="N320" s="49"/>
      <c r="O320" s="62"/>
      <c r="P320" s="64"/>
      <c r="Q320" s="66"/>
      <c r="R320" s="74"/>
      <c r="S320" s="66"/>
      <c r="T320" s="66"/>
      <c r="U320" s="66"/>
      <c r="V320" s="66"/>
      <c r="W320" s="66"/>
      <c r="X320" s="67"/>
      <c r="Y320" s="67"/>
      <c r="Z320" s="67"/>
      <c r="AA320" s="67"/>
      <c r="AB320" s="67"/>
      <c r="AC320" s="67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 customFormat="false" ht="16.85" hidden="false" customHeight="false" outlineLevel="0" collapsed="false">
      <c r="A321" s="69"/>
      <c r="B321" s="70" t="s">
        <v>397</v>
      </c>
      <c r="C321" s="62" t="s">
        <v>24</v>
      </c>
      <c r="D321" s="70" t="s">
        <v>398</v>
      </c>
      <c r="E321" s="43" t="n">
        <v>0.0486111111111111</v>
      </c>
      <c r="F321" s="54" t="n">
        <v>20</v>
      </c>
      <c r="G321" s="45" t="n">
        <v>2.429</v>
      </c>
      <c r="H321" s="46" t="s">
        <v>7</v>
      </c>
      <c r="I321" s="47" t="n">
        <f aca="false">IF(H321="W",F321*G321-F321,(IF(H321="L",-F321)))</f>
        <v>-20</v>
      </c>
      <c r="J321" s="62"/>
      <c r="K321" s="23"/>
      <c r="L321" s="48"/>
      <c r="M321" s="48"/>
      <c r="N321" s="49"/>
      <c r="O321" s="62"/>
      <c r="P321" s="64"/>
      <c r="Q321" s="66"/>
      <c r="R321" s="74"/>
      <c r="S321" s="66"/>
      <c r="T321" s="66"/>
      <c r="U321" s="66"/>
      <c r="V321" s="66"/>
      <c r="W321" s="66"/>
      <c r="X321" s="67"/>
      <c r="Y321" s="67"/>
      <c r="Z321" s="67"/>
      <c r="AA321" s="67"/>
      <c r="AB321" s="67"/>
      <c r="AC321" s="67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 customFormat="false" ht="16.85" hidden="false" customHeight="false" outlineLevel="0" collapsed="false">
      <c r="A322" s="69"/>
      <c r="B322" s="70" t="s">
        <v>397</v>
      </c>
      <c r="C322" s="62" t="s">
        <v>24</v>
      </c>
      <c r="D322" s="70" t="s">
        <v>399</v>
      </c>
      <c r="E322" s="43" t="n">
        <v>0.173611111111111</v>
      </c>
      <c r="F322" s="54" t="n">
        <v>20</v>
      </c>
      <c r="G322" s="45" t="n">
        <v>2.389</v>
      </c>
      <c r="H322" s="46" t="s">
        <v>7</v>
      </c>
      <c r="I322" s="47" t="n">
        <f aca="false">IF(H322="W",F322*G322-F322,(IF(H322="L",-F322)))</f>
        <v>-20</v>
      </c>
      <c r="J322" s="62"/>
      <c r="K322" s="23"/>
      <c r="L322" s="48"/>
      <c r="M322" s="48"/>
      <c r="N322" s="49"/>
      <c r="O322" s="62"/>
      <c r="P322" s="64"/>
      <c r="Q322" s="66"/>
      <c r="R322" s="74"/>
      <c r="S322" s="66"/>
      <c r="T322" s="66"/>
      <c r="U322" s="66"/>
      <c r="V322" s="66"/>
      <c r="W322" s="66"/>
      <c r="X322" s="67"/>
      <c r="Y322" s="67"/>
      <c r="Z322" s="67"/>
      <c r="AA322" s="67"/>
      <c r="AB322" s="67"/>
      <c r="AC322" s="67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 customFormat="false" ht="16.85" hidden="false" customHeight="false" outlineLevel="0" collapsed="false">
      <c r="A323" s="69"/>
      <c r="B323" s="70" t="s">
        <v>397</v>
      </c>
      <c r="C323" s="62" t="s">
        <v>24</v>
      </c>
      <c r="D323" s="70" t="s">
        <v>400</v>
      </c>
      <c r="E323" s="43" t="n">
        <v>0.173611111111111</v>
      </c>
      <c r="F323" s="54" t="n">
        <v>20</v>
      </c>
      <c r="G323" s="45" t="n">
        <v>1.625</v>
      </c>
      <c r="H323" s="46" t="s">
        <v>7</v>
      </c>
      <c r="I323" s="47" t="n">
        <f aca="false">IF(H323="W",F323*G323-F323,(IF(H323="L",-F323)))</f>
        <v>-20</v>
      </c>
      <c r="J323" s="62"/>
      <c r="K323" s="23"/>
      <c r="L323" s="48"/>
      <c r="M323" s="48"/>
      <c r="N323" s="49"/>
      <c r="O323" s="62"/>
      <c r="P323" s="64"/>
      <c r="Q323" s="66"/>
      <c r="R323" s="74"/>
      <c r="S323" s="66"/>
      <c r="T323" s="66"/>
      <c r="U323" s="66"/>
      <c r="V323" s="66"/>
      <c r="W323" s="66"/>
      <c r="X323" s="67"/>
      <c r="Y323" s="67"/>
      <c r="Z323" s="67"/>
      <c r="AA323" s="67"/>
      <c r="AB323" s="67"/>
      <c r="AC323" s="67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 customFormat="false" ht="16.85" hidden="false" customHeight="false" outlineLevel="0" collapsed="false">
      <c r="A324" s="69"/>
      <c r="B324" s="70" t="s">
        <v>397</v>
      </c>
      <c r="C324" s="62" t="s">
        <v>28</v>
      </c>
      <c r="D324" s="70" t="s">
        <v>401</v>
      </c>
      <c r="E324" s="43" t="s">
        <v>402</v>
      </c>
      <c r="F324" s="54" t="n">
        <v>5</v>
      </c>
      <c r="G324" s="45" t="n">
        <v>3.86</v>
      </c>
      <c r="H324" s="46" t="s">
        <v>7</v>
      </c>
      <c r="I324" s="47" t="n">
        <f aca="false">IF(H324="W",F324*G324-F324,(IF(H324="L",-F324)))</f>
        <v>-5</v>
      </c>
      <c r="J324" s="62"/>
      <c r="K324" s="23"/>
      <c r="L324" s="48"/>
      <c r="M324" s="48"/>
      <c r="N324" s="49"/>
      <c r="O324" s="62"/>
      <c r="P324" s="64"/>
      <c r="Q324" s="66"/>
      <c r="R324" s="74"/>
      <c r="S324" s="66"/>
      <c r="T324" s="66"/>
      <c r="U324" s="66"/>
      <c r="V324" s="66"/>
      <c r="W324" s="66"/>
      <c r="X324" s="67"/>
      <c r="Y324" s="67"/>
      <c r="Z324" s="67"/>
      <c r="AA324" s="67"/>
      <c r="AB324" s="67"/>
      <c r="AC324" s="67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 customFormat="false" ht="16.85" hidden="false" customHeight="false" outlineLevel="0" collapsed="false">
      <c r="A325" s="69" t="s">
        <v>403</v>
      </c>
      <c r="B325" s="70" t="s">
        <v>404</v>
      </c>
      <c r="C325" s="62" t="s">
        <v>28</v>
      </c>
      <c r="D325" s="70" t="s">
        <v>405</v>
      </c>
      <c r="E325" s="43" t="n">
        <v>0.770833333333333</v>
      </c>
      <c r="F325" s="54" t="n">
        <v>10</v>
      </c>
      <c r="G325" s="45" t="n">
        <v>3</v>
      </c>
      <c r="H325" s="46" t="s">
        <v>5</v>
      </c>
      <c r="I325" s="47" t="n">
        <f aca="false">IF(H325="W",F325*G325-F325,(IF(H325="L",-F325)))</f>
        <v>20</v>
      </c>
      <c r="J325" s="62"/>
      <c r="K325" s="23" t="s">
        <v>406</v>
      </c>
      <c r="L325" s="48"/>
      <c r="M325" s="48"/>
      <c r="N325" s="49"/>
      <c r="O325" s="62"/>
      <c r="P325" s="64"/>
      <c r="Q325" s="66"/>
      <c r="R325" s="74"/>
      <c r="S325" s="66"/>
      <c r="T325" s="66"/>
      <c r="U325" s="66"/>
      <c r="V325" s="66"/>
      <c r="W325" s="66"/>
      <c r="X325" s="67"/>
      <c r="Y325" s="67"/>
      <c r="Z325" s="67"/>
      <c r="AA325" s="67"/>
      <c r="AB325" s="67"/>
      <c r="AC325" s="67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 customFormat="false" ht="16.85" hidden="false" customHeight="false" outlineLevel="0" collapsed="false">
      <c r="A326" s="69"/>
      <c r="B326" s="70" t="s">
        <v>404</v>
      </c>
      <c r="C326" s="62" t="s">
        <v>28</v>
      </c>
      <c r="D326" s="70" t="s">
        <v>407</v>
      </c>
      <c r="E326" s="43" t="s">
        <v>408</v>
      </c>
      <c r="F326" s="54" t="n">
        <v>10</v>
      </c>
      <c r="G326" s="45" t="n">
        <v>2.41</v>
      </c>
      <c r="H326" s="46" t="s">
        <v>7</v>
      </c>
      <c r="I326" s="47" t="n">
        <f aca="false">IF(H326="W",F326*G326-F326,(IF(H326="L",-F326)))</f>
        <v>-10</v>
      </c>
      <c r="J326" s="62"/>
      <c r="K326" s="23"/>
      <c r="L326" s="48"/>
      <c r="M326" s="48"/>
      <c r="N326" s="49"/>
      <c r="O326" s="62"/>
      <c r="P326" s="64"/>
      <c r="Q326" s="66"/>
      <c r="R326" s="74"/>
      <c r="S326" s="66"/>
      <c r="T326" s="66"/>
      <c r="U326" s="66"/>
      <c r="V326" s="66"/>
      <c r="W326" s="66"/>
      <c r="X326" s="67"/>
      <c r="Y326" s="67"/>
      <c r="Z326" s="67"/>
      <c r="AA326" s="67"/>
      <c r="AB326" s="67"/>
      <c r="AC326" s="67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 customFormat="false" ht="16.85" hidden="false" customHeight="false" outlineLevel="0" collapsed="false">
      <c r="A327" s="69"/>
      <c r="B327" s="70" t="s">
        <v>46</v>
      </c>
      <c r="C327" s="62" t="s">
        <v>151</v>
      </c>
      <c r="D327" s="70" t="s">
        <v>409</v>
      </c>
      <c r="E327" s="43" t="n">
        <v>0.770833333333333</v>
      </c>
      <c r="F327" s="54" t="n">
        <v>10</v>
      </c>
      <c r="G327" s="45" t="n">
        <v>4</v>
      </c>
      <c r="H327" s="46" t="s">
        <v>6</v>
      </c>
      <c r="I327" s="47" t="n">
        <f aca="false">IF(H327="W",F327*G327-F327,(IF(H327="L",-F327)))</f>
        <v>0</v>
      </c>
      <c r="J327" s="62"/>
      <c r="K327" s="23" t="s">
        <v>410</v>
      </c>
      <c r="L327" s="48"/>
      <c r="M327" s="48"/>
      <c r="N327" s="49"/>
      <c r="O327" s="62"/>
      <c r="P327" s="64"/>
      <c r="Q327" s="66"/>
      <c r="R327" s="74"/>
      <c r="S327" s="66"/>
      <c r="T327" s="66"/>
      <c r="U327" s="66"/>
      <c r="V327" s="66"/>
      <c r="W327" s="66"/>
      <c r="X327" s="67"/>
      <c r="Y327" s="67"/>
      <c r="Z327" s="67"/>
      <c r="AA327" s="67"/>
      <c r="AB327" s="67"/>
      <c r="AC327" s="67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 customFormat="false" ht="16.85" hidden="false" customHeight="false" outlineLevel="0" collapsed="false">
      <c r="A328" s="69" t="n">
        <v>43554</v>
      </c>
      <c r="B328" s="70" t="s">
        <v>411</v>
      </c>
      <c r="C328" s="62" t="s">
        <v>28</v>
      </c>
      <c r="D328" s="70" t="s">
        <v>412</v>
      </c>
      <c r="E328" s="43" t="s">
        <v>413</v>
      </c>
      <c r="F328" s="54" t="n">
        <v>30.03</v>
      </c>
      <c r="G328" s="45" t="n">
        <v>3.37</v>
      </c>
      <c r="H328" s="46" t="s">
        <v>5</v>
      </c>
      <c r="I328" s="47" t="n">
        <f aca="false">IF(H328="W",F328*G328-F328,(IF(H328="L",-F328)))</f>
        <v>71.1711</v>
      </c>
      <c r="J328" s="62"/>
      <c r="K328" s="23"/>
      <c r="L328" s="48"/>
      <c r="M328" s="48"/>
      <c r="N328" s="49"/>
      <c r="O328" s="62"/>
      <c r="P328" s="64"/>
      <c r="Q328" s="66"/>
      <c r="R328" s="74"/>
      <c r="S328" s="66"/>
      <c r="T328" s="66"/>
      <c r="U328" s="66"/>
      <c r="V328" s="66"/>
      <c r="W328" s="66"/>
      <c r="X328" s="67"/>
      <c r="Y328" s="67"/>
      <c r="Z328" s="67"/>
      <c r="AA328" s="67"/>
      <c r="AB328" s="67"/>
      <c r="AC328" s="67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 customFormat="false" ht="16.85" hidden="false" customHeight="false" outlineLevel="0" collapsed="false">
      <c r="A329" s="69"/>
      <c r="B329" s="70" t="s">
        <v>67</v>
      </c>
      <c r="C329" s="62" t="s">
        <v>28</v>
      </c>
      <c r="D329" s="70" t="s">
        <v>414</v>
      </c>
      <c r="E329" s="43" t="n">
        <v>0.604166666666667</v>
      </c>
      <c r="F329" s="54" t="n">
        <v>9.3</v>
      </c>
      <c r="G329" s="45" t="n">
        <v>1.98</v>
      </c>
      <c r="H329" s="46" t="s">
        <v>5</v>
      </c>
      <c r="I329" s="47" t="n">
        <f aca="false">IF(H329="W",F329*G329-F329,(IF(H329="L",-F329)))</f>
        <v>9.114</v>
      </c>
      <c r="J329" s="62"/>
      <c r="K329" s="23"/>
      <c r="L329" s="48"/>
      <c r="M329" s="48"/>
      <c r="N329" s="49"/>
      <c r="O329" s="62"/>
      <c r="P329" s="64"/>
      <c r="Q329" s="66"/>
      <c r="R329" s="74"/>
      <c r="S329" s="66"/>
      <c r="T329" s="66"/>
      <c r="U329" s="66"/>
      <c r="V329" s="66"/>
      <c r="W329" s="66"/>
      <c r="X329" s="67"/>
      <c r="Y329" s="67"/>
      <c r="Z329" s="67"/>
      <c r="AA329" s="67"/>
      <c r="AB329" s="67"/>
      <c r="AC329" s="67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 customFormat="false" ht="16.85" hidden="false" customHeight="false" outlineLevel="0" collapsed="false">
      <c r="A330" s="69"/>
      <c r="B330" s="70" t="s">
        <v>46</v>
      </c>
      <c r="C330" s="62" t="s">
        <v>24</v>
      </c>
      <c r="D330" s="70" t="s">
        <v>415</v>
      </c>
      <c r="E330" s="43" t="n">
        <v>0.666666666666667</v>
      </c>
      <c r="F330" s="54" t="n">
        <v>10</v>
      </c>
      <c r="G330" s="45" t="n">
        <v>1.574</v>
      </c>
      <c r="H330" s="46" t="s">
        <v>5</v>
      </c>
      <c r="I330" s="47" t="n">
        <f aca="false">IF(H330="W",F330*G330-F330,(IF(H330="L",-F330)))</f>
        <v>5.74</v>
      </c>
      <c r="J330" s="62"/>
      <c r="K330" s="23"/>
      <c r="L330" s="48"/>
      <c r="M330" s="48"/>
      <c r="N330" s="49"/>
      <c r="O330" s="62"/>
      <c r="P330" s="64"/>
      <c r="Q330" s="66"/>
      <c r="R330" s="74"/>
      <c r="S330" s="66"/>
      <c r="T330" s="66"/>
      <c r="U330" s="66"/>
      <c r="V330" s="66"/>
      <c r="W330" s="66"/>
      <c r="X330" s="67"/>
      <c r="Y330" s="67"/>
      <c r="Z330" s="67"/>
      <c r="AA330" s="67"/>
      <c r="AB330" s="67"/>
      <c r="AC330" s="67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 customFormat="false" ht="16.85" hidden="false" customHeight="false" outlineLevel="0" collapsed="false">
      <c r="A331" s="69"/>
      <c r="B331" s="70" t="s">
        <v>46</v>
      </c>
      <c r="C331" s="62" t="s">
        <v>24</v>
      </c>
      <c r="D331" s="70" t="s">
        <v>416</v>
      </c>
      <c r="E331" s="43" t="n">
        <v>0.708333333333333</v>
      </c>
      <c r="F331" s="54" t="n">
        <v>5</v>
      </c>
      <c r="G331" s="45" t="n">
        <v>2.85</v>
      </c>
      <c r="H331" s="46" t="s">
        <v>7</v>
      </c>
      <c r="I331" s="47" t="n">
        <f aca="false">IF(H331="W",F331*G331-F331,(IF(H331="L",-F331)))</f>
        <v>-5</v>
      </c>
      <c r="J331" s="62"/>
      <c r="K331" s="23"/>
      <c r="L331" s="48"/>
      <c r="M331" s="48"/>
      <c r="N331" s="49"/>
      <c r="O331" s="62"/>
      <c r="P331" s="64"/>
      <c r="Q331" s="66"/>
      <c r="R331" s="74"/>
      <c r="S331" s="66"/>
      <c r="T331" s="66"/>
      <c r="U331" s="66"/>
      <c r="V331" s="66"/>
      <c r="W331" s="66"/>
      <c r="X331" s="67"/>
      <c r="Y331" s="67"/>
      <c r="Z331" s="67"/>
      <c r="AA331" s="67"/>
      <c r="AB331" s="67"/>
      <c r="AC331" s="67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 customFormat="false" ht="16.85" hidden="false" customHeight="false" outlineLevel="0" collapsed="false">
      <c r="A332" s="69"/>
      <c r="B332" s="70" t="s">
        <v>46</v>
      </c>
      <c r="C332" s="62" t="s">
        <v>24</v>
      </c>
      <c r="D332" s="70" t="s">
        <v>393</v>
      </c>
      <c r="E332" s="43" t="n">
        <v>0.708333333333333</v>
      </c>
      <c r="F332" s="54" t="n">
        <v>5</v>
      </c>
      <c r="G332" s="45" t="n">
        <v>2.16</v>
      </c>
      <c r="H332" s="46" t="s">
        <v>7</v>
      </c>
      <c r="I332" s="47" t="n">
        <f aca="false">IF(H332="W",F332*G332-F332,(IF(H332="L",-F332)))</f>
        <v>-5</v>
      </c>
      <c r="J332" s="62"/>
      <c r="K332" s="23"/>
      <c r="L332" s="48"/>
      <c r="M332" s="48"/>
      <c r="N332" s="49"/>
      <c r="O332" s="62"/>
      <c r="P332" s="64"/>
      <c r="Q332" s="66"/>
      <c r="R332" s="74"/>
      <c r="S332" s="66"/>
      <c r="T332" s="66"/>
      <c r="U332" s="66"/>
      <c r="V332" s="66"/>
      <c r="W332" s="66"/>
      <c r="X332" s="67"/>
      <c r="Y332" s="67"/>
      <c r="Z332" s="67"/>
      <c r="AA332" s="67"/>
      <c r="AB332" s="67"/>
      <c r="AC332" s="67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 customFormat="false" ht="16.85" hidden="false" customHeight="false" outlineLevel="0" collapsed="false">
      <c r="A333" s="69"/>
      <c r="B333" s="70" t="s">
        <v>67</v>
      </c>
      <c r="C333" s="62" t="s">
        <v>24</v>
      </c>
      <c r="D333" s="70" t="s">
        <v>417</v>
      </c>
      <c r="E333" s="43" t="n">
        <v>0.604166666666667</v>
      </c>
      <c r="F333" s="54" t="n">
        <v>5</v>
      </c>
      <c r="G333" s="45" t="n">
        <v>1.813</v>
      </c>
      <c r="H333" s="46" t="s">
        <v>5</v>
      </c>
      <c r="I333" s="47" t="n">
        <f aca="false">IF(H333="W",F333*G333-F333,(IF(H333="L",-F333)))</f>
        <v>4.065</v>
      </c>
      <c r="J333" s="62"/>
      <c r="K333" s="23"/>
      <c r="L333" s="48"/>
      <c r="M333" s="48"/>
      <c r="N333" s="49"/>
      <c r="O333" s="62"/>
      <c r="P333" s="64"/>
      <c r="Q333" s="66"/>
      <c r="R333" s="74"/>
      <c r="S333" s="66"/>
      <c r="T333" s="66"/>
      <c r="U333" s="66"/>
      <c r="V333" s="66"/>
      <c r="W333" s="66"/>
      <c r="X333" s="67"/>
      <c r="Y333" s="67"/>
      <c r="Z333" s="67"/>
      <c r="AA333" s="67"/>
      <c r="AB333" s="67"/>
      <c r="AC333" s="67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 customFormat="false" ht="16.85" hidden="false" customHeight="false" outlineLevel="0" collapsed="false">
      <c r="A334" s="69"/>
      <c r="B334" s="70" t="s">
        <v>67</v>
      </c>
      <c r="C334" s="62" t="s">
        <v>24</v>
      </c>
      <c r="D334" s="70" t="s">
        <v>418</v>
      </c>
      <c r="E334" s="43" t="n">
        <v>0.708333333333333</v>
      </c>
      <c r="F334" s="54" t="n">
        <v>10</v>
      </c>
      <c r="G334" s="45" t="n">
        <v>2.19</v>
      </c>
      <c r="H334" s="46" t="s">
        <v>5</v>
      </c>
      <c r="I334" s="47" t="n">
        <f aca="false">IF(H334="W",F334*G334-F334,(IF(H334="L",-F334)))</f>
        <v>11.9</v>
      </c>
      <c r="J334" s="62"/>
      <c r="K334" s="23"/>
      <c r="L334" s="48"/>
      <c r="M334" s="48"/>
      <c r="N334" s="49"/>
      <c r="O334" s="62"/>
      <c r="P334" s="64"/>
      <c r="Q334" s="66"/>
      <c r="R334" s="74"/>
      <c r="S334" s="66"/>
      <c r="T334" s="66"/>
      <c r="U334" s="66"/>
      <c r="V334" s="66"/>
      <c r="W334" s="66"/>
      <c r="X334" s="67"/>
      <c r="Y334" s="67"/>
      <c r="Z334" s="67"/>
      <c r="AA334" s="67"/>
      <c r="AB334" s="67"/>
      <c r="AC334" s="67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 customFormat="false" ht="16.85" hidden="false" customHeight="false" outlineLevel="0" collapsed="false">
      <c r="A335" s="69"/>
      <c r="B335" s="70" t="s">
        <v>67</v>
      </c>
      <c r="C335" s="62" t="s">
        <v>24</v>
      </c>
      <c r="D335" s="70" t="s">
        <v>419</v>
      </c>
      <c r="E335" s="43" t="n">
        <v>0.604166666666667</v>
      </c>
      <c r="F335" s="54" t="n">
        <v>5</v>
      </c>
      <c r="G335" s="45" t="n">
        <v>2.17</v>
      </c>
      <c r="H335" s="46" t="s">
        <v>7</v>
      </c>
      <c r="I335" s="47" t="n">
        <f aca="false">IF(H335="W",F335*G335-F335,(IF(H335="L",-F335)))</f>
        <v>-5</v>
      </c>
      <c r="J335" s="62"/>
      <c r="K335" s="23"/>
      <c r="L335" s="48"/>
      <c r="M335" s="48"/>
      <c r="N335" s="49"/>
      <c r="O335" s="62"/>
      <c r="P335" s="64"/>
      <c r="Q335" s="66"/>
      <c r="R335" s="74"/>
      <c r="S335" s="66"/>
      <c r="T335" s="66"/>
      <c r="U335" s="66"/>
      <c r="V335" s="66"/>
      <c r="W335" s="66"/>
      <c r="X335" s="67"/>
      <c r="Y335" s="67"/>
      <c r="Z335" s="67"/>
      <c r="AA335" s="67"/>
      <c r="AB335" s="67"/>
      <c r="AC335" s="67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 customFormat="false" ht="16.85" hidden="false" customHeight="false" outlineLevel="0" collapsed="false">
      <c r="A336" s="69"/>
      <c r="B336" s="70" t="s">
        <v>67</v>
      </c>
      <c r="C336" s="62" t="s">
        <v>216</v>
      </c>
      <c r="D336" s="70" t="s">
        <v>420</v>
      </c>
      <c r="E336" s="43" t="n">
        <v>0.666666666666667</v>
      </c>
      <c r="F336" s="54" t="n">
        <v>1.64</v>
      </c>
      <c r="G336" s="45" t="n">
        <v>2</v>
      </c>
      <c r="H336" s="46" t="s">
        <v>5</v>
      </c>
      <c r="I336" s="47" t="n">
        <f aca="false">IF(H336="W",F336*G336-F336,(IF(H336="L",-F336)))</f>
        <v>1.64</v>
      </c>
      <c r="J336" s="62"/>
      <c r="K336" s="23"/>
      <c r="L336" s="48"/>
      <c r="M336" s="48"/>
      <c r="N336" s="49"/>
      <c r="O336" s="62"/>
      <c r="P336" s="64"/>
      <c r="Q336" s="66"/>
      <c r="R336" s="74"/>
      <c r="S336" s="66"/>
      <c r="T336" s="66"/>
      <c r="U336" s="66"/>
      <c r="V336" s="66"/>
      <c r="W336" s="66"/>
      <c r="X336" s="67"/>
      <c r="Y336" s="67"/>
      <c r="Z336" s="67"/>
      <c r="AA336" s="67"/>
      <c r="AB336" s="67"/>
      <c r="AC336" s="67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 customFormat="false" ht="16.85" hidden="false" customHeight="false" outlineLevel="0" collapsed="false">
      <c r="A337" s="69"/>
      <c r="B337" s="70" t="s">
        <v>67</v>
      </c>
      <c r="C337" s="62" t="s">
        <v>24</v>
      </c>
      <c r="D337" s="70" t="s">
        <v>421</v>
      </c>
      <c r="E337" s="43" t="n">
        <v>0.729166666666667</v>
      </c>
      <c r="F337" s="54" t="n">
        <v>23</v>
      </c>
      <c r="G337" s="45" t="n">
        <v>1.95</v>
      </c>
      <c r="H337" s="46" t="s">
        <v>7</v>
      </c>
      <c r="I337" s="47" t="n">
        <f aca="false">IF(H337="W",F337*G337-F337,(IF(H337="L",-F337)))</f>
        <v>-23</v>
      </c>
      <c r="J337" s="62"/>
      <c r="K337" s="23"/>
      <c r="L337" s="48"/>
      <c r="M337" s="48"/>
      <c r="N337" s="49"/>
      <c r="O337" s="62"/>
      <c r="P337" s="64"/>
      <c r="Q337" s="66"/>
      <c r="R337" s="74"/>
      <c r="S337" s="66"/>
      <c r="T337" s="66"/>
      <c r="U337" s="66"/>
      <c r="V337" s="66"/>
      <c r="W337" s="66"/>
      <c r="X337" s="67"/>
      <c r="Y337" s="67"/>
      <c r="Z337" s="67"/>
      <c r="AA337" s="67"/>
      <c r="AB337" s="67"/>
      <c r="AC337" s="67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 customFormat="false" ht="16.85" hidden="false" customHeight="false" outlineLevel="0" collapsed="false">
      <c r="A338" s="69"/>
      <c r="B338" s="70" t="s">
        <v>397</v>
      </c>
      <c r="C338" s="62" t="s">
        <v>151</v>
      </c>
      <c r="D338" s="70" t="s">
        <v>422</v>
      </c>
      <c r="E338" s="43" t="n">
        <v>0.173611111111111</v>
      </c>
      <c r="F338" s="54" t="n">
        <v>10</v>
      </c>
      <c r="G338" s="45" t="n">
        <v>1.87</v>
      </c>
      <c r="H338" s="46" t="s">
        <v>7</v>
      </c>
      <c r="I338" s="47" t="n">
        <f aca="false">IF(H338="W",F338*G338-F338,(IF(H338="L",-F338)))</f>
        <v>-10</v>
      </c>
      <c r="J338" s="62"/>
      <c r="K338" s="23"/>
      <c r="L338" s="48"/>
      <c r="M338" s="48"/>
      <c r="N338" s="49"/>
      <c r="O338" s="62"/>
      <c r="P338" s="64"/>
      <c r="Q338" s="66"/>
      <c r="R338" s="74"/>
      <c r="S338" s="66"/>
      <c r="T338" s="66"/>
      <c r="U338" s="66"/>
      <c r="V338" s="66"/>
      <c r="W338" s="66"/>
      <c r="X338" s="67"/>
      <c r="Y338" s="67"/>
      <c r="Z338" s="67"/>
      <c r="AA338" s="67"/>
      <c r="AB338" s="67"/>
      <c r="AC338" s="67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 customFormat="false" ht="16.85" hidden="false" customHeight="false" outlineLevel="0" collapsed="false">
      <c r="A339" s="69"/>
      <c r="B339" s="70" t="s">
        <v>67</v>
      </c>
      <c r="C339" s="62" t="s">
        <v>24</v>
      </c>
      <c r="D339" s="70" t="s">
        <v>423</v>
      </c>
      <c r="E339" s="43" t="n">
        <v>0.729166666666667</v>
      </c>
      <c r="F339" s="54" t="n">
        <v>30</v>
      </c>
      <c r="G339" s="45" t="n">
        <v>2.11</v>
      </c>
      <c r="H339" s="46" t="s">
        <v>7</v>
      </c>
      <c r="I339" s="47" t="n">
        <f aca="false">IF(H339="W",F339*G339-F339,(IF(H339="L",-F339)))</f>
        <v>-30</v>
      </c>
      <c r="J339" s="62"/>
      <c r="K339" s="23"/>
      <c r="L339" s="48"/>
      <c r="M339" s="48"/>
      <c r="N339" s="49"/>
      <c r="O339" s="62"/>
      <c r="P339" s="64"/>
      <c r="Q339" s="66"/>
      <c r="R339" s="74"/>
      <c r="S339" s="66"/>
      <c r="T339" s="66"/>
      <c r="U339" s="66"/>
      <c r="V339" s="66"/>
      <c r="W339" s="66"/>
      <c r="X339" s="67"/>
      <c r="Y339" s="67"/>
      <c r="Z339" s="67"/>
      <c r="AA339" s="67"/>
      <c r="AB339" s="67"/>
      <c r="AC339" s="67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 customFormat="false" ht="16.15" hidden="false" customHeight="false" outlineLevel="0" collapsed="false">
      <c r="A340" s="69"/>
      <c r="B340" s="70"/>
      <c r="C340" s="62"/>
      <c r="D340" s="70"/>
      <c r="E340" s="43"/>
      <c r="F340" s="54" t="n">
        <v>0</v>
      </c>
      <c r="G340" s="45"/>
      <c r="H340" s="46"/>
      <c r="I340" s="47"/>
      <c r="J340" s="62"/>
      <c r="K340" s="23"/>
      <c r="L340" s="48"/>
      <c r="M340" s="48"/>
      <c r="N340" s="49"/>
      <c r="O340" s="62"/>
      <c r="P340" s="64"/>
      <c r="Q340" s="66"/>
      <c r="R340" s="74"/>
      <c r="S340" s="66"/>
      <c r="T340" s="66"/>
      <c r="U340" s="66"/>
      <c r="V340" s="66"/>
      <c r="W340" s="66"/>
      <c r="X340" s="67"/>
      <c r="Y340" s="67"/>
      <c r="Z340" s="67"/>
      <c r="AA340" s="67"/>
      <c r="AB340" s="67"/>
      <c r="AC340" s="67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 customFormat="false" ht="16.85" hidden="false" customHeight="false" outlineLevel="0" collapsed="false">
      <c r="A341" s="69" t="n">
        <v>43555</v>
      </c>
      <c r="B341" s="70" t="s">
        <v>424</v>
      </c>
      <c r="C341" s="62" t="s">
        <v>28</v>
      </c>
      <c r="D341" s="70" t="s">
        <v>425</v>
      </c>
      <c r="E341" s="43" t="s">
        <v>426</v>
      </c>
      <c r="F341" s="54" t="n">
        <v>101.18</v>
      </c>
      <c r="G341" s="45" t="n">
        <v>3</v>
      </c>
      <c r="H341" s="46" t="s">
        <v>7</v>
      </c>
      <c r="I341" s="47" t="n">
        <f aca="false">IF(H341="W",F341*G341-F341,(IF(H341="L",-F341)))</f>
        <v>-101.18</v>
      </c>
      <c r="J341" s="62"/>
      <c r="K341" s="23" t="s">
        <v>427</v>
      </c>
      <c r="L341" s="48"/>
      <c r="M341" s="48"/>
      <c r="N341" s="49"/>
      <c r="O341" s="62"/>
      <c r="P341" s="64"/>
      <c r="Q341" s="66"/>
      <c r="R341" s="74"/>
      <c r="S341" s="66"/>
      <c r="T341" s="66"/>
      <c r="U341" s="66"/>
      <c r="V341" s="66"/>
      <c r="W341" s="66"/>
      <c r="X341" s="67"/>
      <c r="Y341" s="67"/>
      <c r="Z341" s="67"/>
      <c r="AA341" s="67"/>
      <c r="AB341" s="67"/>
      <c r="AC341" s="67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 customFormat="false" ht="16.85" hidden="false" customHeight="false" outlineLevel="0" collapsed="false">
      <c r="A342" s="69"/>
      <c r="B342" s="70" t="s">
        <v>67</v>
      </c>
      <c r="C342" s="62" t="s">
        <v>170</v>
      </c>
      <c r="D342" s="70" t="s">
        <v>428</v>
      </c>
      <c r="E342" s="43" t="n">
        <v>0.770833333333333</v>
      </c>
      <c r="F342" s="54" t="n">
        <v>20</v>
      </c>
      <c r="G342" s="45" t="n">
        <v>7.5</v>
      </c>
      <c r="H342" s="46" t="s">
        <v>7</v>
      </c>
      <c r="I342" s="47" t="n">
        <f aca="false">IF(H342="W",F342*G342-F342,(IF(H342="L",-F342)))</f>
        <v>-20</v>
      </c>
      <c r="J342" s="62"/>
      <c r="K342" s="23"/>
      <c r="L342" s="48"/>
      <c r="M342" s="48"/>
      <c r="N342" s="49"/>
      <c r="O342" s="62"/>
      <c r="P342" s="64"/>
      <c r="Q342" s="66"/>
      <c r="R342" s="74"/>
      <c r="S342" s="66"/>
      <c r="T342" s="66"/>
      <c r="U342" s="66"/>
      <c r="V342" s="66"/>
      <c r="W342" s="66"/>
      <c r="X342" s="67"/>
      <c r="Y342" s="67"/>
      <c r="Z342" s="67"/>
      <c r="AA342" s="67"/>
      <c r="AB342" s="67"/>
      <c r="AC342" s="67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 customFormat="false" ht="16.85" hidden="false" customHeight="false" outlineLevel="0" collapsed="false">
      <c r="A343" s="69"/>
      <c r="B343" s="70" t="s">
        <v>49</v>
      </c>
      <c r="C343" s="62" t="s">
        <v>24</v>
      </c>
      <c r="D343" s="70" t="s">
        <v>429</v>
      </c>
      <c r="E343" s="43" t="n">
        <v>0.833333333333333</v>
      </c>
      <c r="F343" s="54" t="n">
        <v>10</v>
      </c>
      <c r="G343" s="45" t="n">
        <v>1.763</v>
      </c>
      <c r="H343" s="46" t="s">
        <v>5</v>
      </c>
      <c r="I343" s="47" t="n">
        <f aca="false">IF(H343="W",F343*G343-F343,(IF(H343="L",-F343)))</f>
        <v>7.63</v>
      </c>
      <c r="J343" s="62"/>
      <c r="K343" s="23"/>
      <c r="L343" s="48"/>
      <c r="M343" s="48"/>
      <c r="N343" s="49"/>
      <c r="O343" s="62"/>
      <c r="P343" s="64"/>
      <c r="Q343" s="66"/>
      <c r="R343" s="74"/>
      <c r="S343" s="66"/>
      <c r="T343" s="66"/>
      <c r="U343" s="66"/>
      <c r="V343" s="66"/>
      <c r="W343" s="66"/>
      <c r="X343" s="67"/>
      <c r="Y343" s="67"/>
      <c r="Z343" s="67"/>
      <c r="AA343" s="67"/>
      <c r="AB343" s="67"/>
      <c r="AC343" s="67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 customFormat="false" ht="16.85" hidden="false" customHeight="false" outlineLevel="0" collapsed="false">
      <c r="A344" s="69" t="s">
        <v>406</v>
      </c>
      <c r="B344" s="70" t="s">
        <v>67</v>
      </c>
      <c r="C344" s="62" t="s">
        <v>28</v>
      </c>
      <c r="D344" s="70" t="s">
        <v>430</v>
      </c>
      <c r="E344" s="43" t="n">
        <v>0.8125</v>
      </c>
      <c r="F344" s="54" t="n">
        <v>101.18</v>
      </c>
      <c r="G344" s="45" t="n">
        <v>3.04</v>
      </c>
      <c r="H344" s="46" t="s">
        <v>7</v>
      </c>
      <c r="I344" s="47" t="n">
        <f aca="false">IF(H344="W",F344*G344-F344,(IF(H344="L",-F344)))</f>
        <v>-101.18</v>
      </c>
      <c r="J344" s="62"/>
      <c r="K344" s="23"/>
      <c r="L344" s="48"/>
      <c r="M344" s="48"/>
      <c r="N344" s="49"/>
      <c r="O344" s="62"/>
      <c r="P344" s="64"/>
      <c r="Q344" s="66"/>
      <c r="R344" s="74"/>
      <c r="S344" s="66"/>
      <c r="T344" s="66"/>
      <c r="U344" s="66"/>
      <c r="V344" s="66"/>
      <c r="W344" s="66"/>
      <c r="X344" s="67"/>
      <c r="Y344" s="67"/>
      <c r="Z344" s="67"/>
      <c r="AA344" s="67"/>
      <c r="AB344" s="67"/>
      <c r="AC344" s="67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 customFormat="false" ht="16.85" hidden="false" customHeight="false" outlineLevel="0" collapsed="false">
      <c r="A345" s="69" t="s">
        <v>431</v>
      </c>
      <c r="B345" s="70" t="s">
        <v>67</v>
      </c>
      <c r="C345" s="62" t="s">
        <v>24</v>
      </c>
      <c r="D345" s="70" t="s">
        <v>432</v>
      </c>
      <c r="E345" s="43" t="n">
        <v>0.8125</v>
      </c>
      <c r="F345" s="54" t="n">
        <v>213.6</v>
      </c>
      <c r="G345" s="45" t="n">
        <v>1.44</v>
      </c>
      <c r="H345" s="46" t="s">
        <v>5</v>
      </c>
      <c r="I345" s="47" t="n">
        <f aca="false">IF(H345="W",F345*G345-F345,(IF(H345="L",-F345)))</f>
        <v>93.984</v>
      </c>
      <c r="J345" s="62"/>
      <c r="K345" s="23"/>
      <c r="L345" s="48"/>
      <c r="M345" s="48"/>
      <c r="N345" s="49"/>
      <c r="O345" s="62"/>
      <c r="P345" s="64"/>
      <c r="Q345" s="66"/>
      <c r="R345" s="74"/>
      <c r="S345" s="66"/>
      <c r="T345" s="66"/>
      <c r="U345" s="66"/>
      <c r="V345" s="66"/>
      <c r="W345" s="66"/>
      <c r="X345" s="67"/>
      <c r="Y345" s="67"/>
      <c r="Z345" s="67"/>
      <c r="AA345" s="67"/>
      <c r="AB345" s="67"/>
      <c r="AC345" s="67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 customFormat="false" ht="16.85" hidden="false" customHeight="false" outlineLevel="0" collapsed="false">
      <c r="A346" s="69" t="s">
        <v>431</v>
      </c>
      <c r="B346" s="70" t="s">
        <v>67</v>
      </c>
      <c r="C346" s="62" t="s">
        <v>24</v>
      </c>
      <c r="D346" s="70" t="s">
        <v>432</v>
      </c>
      <c r="E346" s="43" t="n">
        <v>0.8125</v>
      </c>
      <c r="F346" s="54" t="n">
        <v>80</v>
      </c>
      <c r="G346" s="45" t="n">
        <v>1.442</v>
      </c>
      <c r="H346" s="46" t="s">
        <v>5</v>
      </c>
      <c r="I346" s="47" t="n">
        <f aca="false">IF(H346="W",F346*G346-F346,(IF(H346="L",-F346)))</f>
        <v>35.36</v>
      </c>
      <c r="J346" s="62"/>
      <c r="K346" s="23"/>
      <c r="L346" s="48"/>
      <c r="M346" s="48"/>
      <c r="N346" s="49"/>
      <c r="O346" s="62"/>
      <c r="P346" s="64"/>
      <c r="Q346" s="66"/>
      <c r="R346" s="74"/>
      <c r="S346" s="66"/>
      <c r="T346" s="66"/>
      <c r="U346" s="66"/>
      <c r="V346" s="66"/>
      <c r="W346" s="66"/>
      <c r="X346" s="67"/>
      <c r="Y346" s="67"/>
      <c r="Z346" s="67"/>
      <c r="AA346" s="67"/>
      <c r="AB346" s="67"/>
      <c r="AC346" s="67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 customFormat="false" ht="16.15" hidden="false" customHeight="false" outlineLevel="0" collapsed="false">
      <c r="A347" s="69"/>
      <c r="B347" s="70"/>
      <c r="C347" s="62"/>
      <c r="D347" s="70"/>
      <c r="E347" s="43"/>
      <c r="F347" s="54" t="n">
        <v>0</v>
      </c>
      <c r="G347" s="45"/>
      <c r="H347" s="46"/>
      <c r="I347" s="47"/>
      <c r="J347" s="62"/>
      <c r="K347" s="23"/>
      <c r="L347" s="48"/>
      <c r="M347" s="48"/>
      <c r="N347" s="49"/>
      <c r="O347" s="62"/>
      <c r="P347" s="64"/>
      <c r="Q347" s="66"/>
      <c r="R347" s="74"/>
      <c r="S347" s="66"/>
      <c r="T347" s="66"/>
      <c r="U347" s="66"/>
      <c r="V347" s="66"/>
      <c r="W347" s="66"/>
      <c r="X347" s="67"/>
      <c r="Y347" s="67"/>
      <c r="Z347" s="67"/>
      <c r="AA347" s="67"/>
      <c r="AB347" s="67"/>
      <c r="AC347" s="67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 customFormat="false" ht="16.85" hidden="false" customHeight="false" outlineLevel="0" collapsed="false">
      <c r="A348" s="69" t="n">
        <v>43556</v>
      </c>
      <c r="B348" s="70" t="s">
        <v>433</v>
      </c>
      <c r="C348" s="62" t="s">
        <v>28</v>
      </c>
      <c r="D348" s="70" t="s">
        <v>434</v>
      </c>
      <c r="E348" s="43" t="n">
        <v>0.8125</v>
      </c>
      <c r="F348" s="54" t="n">
        <v>10</v>
      </c>
      <c r="G348" s="45" t="n">
        <v>2.36</v>
      </c>
      <c r="H348" s="46" t="s">
        <v>7</v>
      </c>
      <c r="I348" s="47" t="n">
        <f aca="false">IF(H348="W",F348*G348-F348,(IF(H348="L",-F348)))</f>
        <v>-10</v>
      </c>
      <c r="J348" s="62"/>
      <c r="K348" s="23" t="s">
        <v>363</v>
      </c>
      <c r="L348" s="48" t="s">
        <v>435</v>
      </c>
      <c r="M348" s="48" t="s">
        <v>9</v>
      </c>
      <c r="N348" s="49" t="n">
        <f aca="false">SUM(I348:I479)</f>
        <v>-95.5114</v>
      </c>
      <c r="O348" s="62"/>
      <c r="P348" s="64"/>
      <c r="Q348" s="66"/>
      <c r="R348" s="74"/>
      <c r="S348" s="66"/>
      <c r="T348" s="66"/>
      <c r="U348" s="66"/>
      <c r="V348" s="66"/>
      <c r="W348" s="66"/>
      <c r="X348" s="67"/>
      <c r="Y348" s="67"/>
      <c r="Z348" s="67"/>
      <c r="AA348" s="67"/>
      <c r="AB348" s="67"/>
      <c r="AC348" s="67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 customFormat="false" ht="16.85" hidden="false" customHeight="false" outlineLevel="0" collapsed="false">
      <c r="A349" s="69"/>
      <c r="B349" s="70" t="s">
        <v>46</v>
      </c>
      <c r="C349" s="62" t="s">
        <v>87</v>
      </c>
      <c r="D349" s="70" t="s">
        <v>436</v>
      </c>
      <c r="E349" s="43" t="n">
        <v>0.8125</v>
      </c>
      <c r="F349" s="54" t="n">
        <v>10</v>
      </c>
      <c r="G349" s="45" t="n">
        <v>2.22</v>
      </c>
      <c r="H349" s="46" t="s">
        <v>7</v>
      </c>
      <c r="I349" s="47" t="n">
        <f aca="false">IF(H349="W",F349*G349-F349,(IF(H349="L",-F349)))</f>
        <v>-10</v>
      </c>
      <c r="J349" s="62"/>
      <c r="K349" s="77" t="s">
        <v>437</v>
      </c>
      <c r="L349" s="48" t="s">
        <v>438</v>
      </c>
      <c r="M349" s="48" t="s">
        <v>9</v>
      </c>
      <c r="N349" s="49" t="n">
        <f aca="false">SUM(N348+N480+N543+N604)</f>
        <v>109.4897</v>
      </c>
      <c r="O349" s="62"/>
      <c r="P349" s="64"/>
      <c r="Q349" s="66"/>
      <c r="R349" s="74"/>
      <c r="S349" s="66"/>
      <c r="T349" s="66"/>
      <c r="U349" s="66"/>
      <c r="V349" s="66"/>
      <c r="W349" s="66"/>
      <c r="X349" s="67"/>
      <c r="Y349" s="67"/>
      <c r="Z349" s="67"/>
      <c r="AA349" s="67"/>
      <c r="AB349" s="67"/>
      <c r="AC349" s="67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 customFormat="false" ht="16.85" hidden="false" customHeight="false" outlineLevel="0" collapsed="false">
      <c r="A350" s="69" t="n">
        <v>43557</v>
      </c>
      <c r="B350" s="70" t="s">
        <v>439</v>
      </c>
      <c r="C350" s="62" t="s">
        <v>440</v>
      </c>
      <c r="D350" s="70" t="s">
        <v>441</v>
      </c>
      <c r="E350" s="43" t="n">
        <v>0.00555555555555556</v>
      </c>
      <c r="F350" s="54" t="n">
        <v>100</v>
      </c>
      <c r="G350" s="45" t="n">
        <v>2</v>
      </c>
      <c r="H350" s="46" t="s">
        <v>5</v>
      </c>
      <c r="I350" s="47" t="n">
        <f aca="false">IF(H350="W",F350*G350-F350,(IF(H350="L",-F350)))</f>
        <v>100</v>
      </c>
      <c r="J350" s="62"/>
      <c r="K350" s="63" t="s">
        <v>442</v>
      </c>
      <c r="L350" s="48"/>
      <c r="M350" s="48"/>
      <c r="N350" s="49"/>
      <c r="O350" s="62"/>
      <c r="P350" s="64"/>
      <c r="Q350" s="66"/>
      <c r="R350" s="74"/>
      <c r="S350" s="66"/>
      <c r="T350" s="66"/>
      <c r="U350" s="66"/>
      <c r="V350" s="66"/>
      <c r="W350" s="66"/>
      <c r="X350" s="67"/>
      <c r="Y350" s="67"/>
      <c r="Z350" s="67"/>
      <c r="AA350" s="67"/>
      <c r="AB350" s="67"/>
      <c r="AC350" s="67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 customFormat="false" ht="16.85" hidden="false" customHeight="false" outlineLevel="0" collapsed="false">
      <c r="A351" s="69"/>
      <c r="B351" s="70" t="s">
        <v>443</v>
      </c>
      <c r="C351" s="62" t="s">
        <v>440</v>
      </c>
      <c r="D351" s="70" t="s">
        <v>444</v>
      </c>
      <c r="E351" s="43" t="n">
        <v>0.104166666666667</v>
      </c>
      <c r="F351" s="54" t="n">
        <v>10</v>
      </c>
      <c r="G351" s="45" t="n">
        <v>1.909</v>
      </c>
      <c r="H351" s="46" t="s">
        <v>5</v>
      </c>
      <c r="I351" s="47" t="n">
        <f aca="false">IF(H351="W",F351*G351-F351,(IF(H351="L",-F351)))</f>
        <v>9.09</v>
      </c>
      <c r="J351" s="62"/>
      <c r="K351" s="23" t="s">
        <v>445</v>
      </c>
      <c r="L351" s="48"/>
      <c r="M351" s="48"/>
      <c r="N351" s="49"/>
      <c r="O351" s="62"/>
      <c r="P351" s="64"/>
      <c r="Q351" s="66"/>
      <c r="R351" s="74"/>
      <c r="S351" s="66"/>
      <c r="T351" s="66"/>
      <c r="U351" s="66"/>
      <c r="V351" s="66"/>
      <c r="W351" s="66"/>
      <c r="X351" s="67"/>
      <c r="Y351" s="67"/>
      <c r="Z351" s="67"/>
      <c r="AA351" s="67"/>
      <c r="AB351" s="67"/>
      <c r="AC351" s="67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 customFormat="false" ht="16.85" hidden="false" customHeight="false" outlineLevel="0" collapsed="false">
      <c r="A352" s="69"/>
      <c r="B352" s="70" t="s">
        <v>443</v>
      </c>
      <c r="C352" s="62" t="s">
        <v>440</v>
      </c>
      <c r="D352" s="70" t="s">
        <v>446</v>
      </c>
      <c r="E352" s="43" t="n">
        <v>0.125</v>
      </c>
      <c r="F352" s="54" t="n">
        <v>10</v>
      </c>
      <c r="G352" s="45" t="n">
        <v>1.909</v>
      </c>
      <c r="H352" s="46" t="s">
        <v>5</v>
      </c>
      <c r="I352" s="47" t="n">
        <f aca="false">IF(H352="W",F352*G352-F352,(IF(H352="L",-F352)))</f>
        <v>9.09</v>
      </c>
      <c r="J352" s="62"/>
      <c r="K352" s="23" t="s">
        <v>447</v>
      </c>
      <c r="L352" s="48"/>
      <c r="M352" s="48"/>
      <c r="N352" s="49"/>
      <c r="O352" s="62"/>
      <c r="P352" s="64"/>
      <c r="Q352" s="66"/>
      <c r="R352" s="74"/>
      <c r="S352" s="66"/>
      <c r="T352" s="66"/>
      <c r="U352" s="66"/>
      <c r="V352" s="66"/>
      <c r="W352" s="66"/>
      <c r="X352" s="67"/>
      <c r="Y352" s="67"/>
      <c r="Z352" s="67"/>
      <c r="AA352" s="67"/>
      <c r="AB352" s="67"/>
      <c r="AC352" s="67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 customFormat="false" ht="16.85" hidden="false" customHeight="false" outlineLevel="0" collapsed="false">
      <c r="A353" s="69"/>
      <c r="B353" s="70" t="s">
        <v>443</v>
      </c>
      <c r="C353" s="62" t="s">
        <v>440</v>
      </c>
      <c r="D353" s="70" t="s">
        <v>448</v>
      </c>
      <c r="E353" s="43" t="n">
        <v>0.0833333333333333</v>
      </c>
      <c r="F353" s="54" t="n">
        <v>10</v>
      </c>
      <c r="G353" s="45" t="n">
        <v>1.909</v>
      </c>
      <c r="H353" s="46" t="s">
        <v>5</v>
      </c>
      <c r="I353" s="47" t="n">
        <f aca="false">IF(H353="W",F353*G353-F353,(IF(H353="L",-F353)))</f>
        <v>9.09</v>
      </c>
      <c r="J353" s="62"/>
      <c r="K353" s="23" t="s">
        <v>449</v>
      </c>
      <c r="L353" s="48"/>
      <c r="M353" s="48"/>
      <c r="N353" s="49"/>
      <c r="O353" s="62"/>
      <c r="P353" s="64"/>
      <c r="Q353" s="66"/>
      <c r="R353" s="74"/>
      <c r="S353" s="66"/>
      <c r="T353" s="66"/>
      <c r="U353" s="66"/>
      <c r="V353" s="66"/>
      <c r="W353" s="66"/>
      <c r="X353" s="67"/>
      <c r="Y353" s="67"/>
      <c r="Z353" s="67"/>
      <c r="AA353" s="67"/>
      <c r="AB353" s="67"/>
      <c r="AC353" s="67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 customFormat="false" ht="16.85" hidden="false" customHeight="false" outlineLevel="0" collapsed="false">
      <c r="A354" s="69"/>
      <c r="B354" s="70" t="s">
        <v>443</v>
      </c>
      <c r="C354" s="62" t="s">
        <v>440</v>
      </c>
      <c r="D354" s="70" t="s">
        <v>450</v>
      </c>
      <c r="E354" s="43" t="n">
        <v>0.166666666666667</v>
      </c>
      <c r="F354" s="54" t="n">
        <v>10</v>
      </c>
      <c r="G354" s="45" t="n">
        <v>1.909</v>
      </c>
      <c r="H354" s="46" t="s">
        <v>5</v>
      </c>
      <c r="I354" s="47" t="n">
        <f aca="false">IF(H354="W",F354*G354-F354,(IF(H354="L",-F354)))</f>
        <v>9.09</v>
      </c>
      <c r="J354" s="62"/>
      <c r="K354" s="23" t="s">
        <v>451</v>
      </c>
      <c r="L354" s="48"/>
      <c r="M354" s="48"/>
      <c r="N354" s="49"/>
      <c r="O354" s="62"/>
      <c r="P354" s="64"/>
      <c r="Q354" s="66"/>
      <c r="R354" s="74"/>
      <c r="S354" s="66"/>
      <c r="T354" s="66"/>
      <c r="U354" s="66"/>
      <c r="V354" s="66"/>
      <c r="W354" s="66"/>
      <c r="X354" s="67"/>
      <c r="Y354" s="67"/>
      <c r="Z354" s="67"/>
      <c r="AA354" s="67"/>
      <c r="AB354" s="67"/>
      <c r="AC354" s="67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 customFormat="false" ht="16.85" hidden="false" customHeight="false" outlineLevel="0" collapsed="false">
      <c r="A355" s="69"/>
      <c r="B355" s="70" t="s">
        <v>443</v>
      </c>
      <c r="C355" s="62" t="s">
        <v>440</v>
      </c>
      <c r="D355" s="70" t="s">
        <v>452</v>
      </c>
      <c r="E355" s="43" t="n">
        <v>0.104166666666667</v>
      </c>
      <c r="F355" s="54" t="n">
        <v>10</v>
      </c>
      <c r="G355" s="45" t="n">
        <v>1.909</v>
      </c>
      <c r="H355" s="46" t="s">
        <v>7</v>
      </c>
      <c r="I355" s="47" t="n">
        <f aca="false">IF(H355="W",F355*G355-F355,(IF(H355="L",-F355)))</f>
        <v>-10</v>
      </c>
      <c r="J355" s="62"/>
      <c r="K355" s="23"/>
      <c r="L355" s="48"/>
      <c r="M355" s="48"/>
      <c r="N355" s="49"/>
      <c r="O355" s="62"/>
      <c r="P355" s="64"/>
      <c r="Q355" s="66"/>
      <c r="R355" s="74"/>
      <c r="S355" s="66"/>
      <c r="T355" s="66"/>
      <c r="U355" s="66"/>
      <c r="V355" s="66"/>
      <c r="W355" s="66"/>
      <c r="X355" s="67"/>
      <c r="Y355" s="67"/>
      <c r="Z355" s="67"/>
      <c r="AA355" s="67"/>
      <c r="AB355" s="67"/>
      <c r="AC355" s="67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 customFormat="false" ht="16.85" hidden="false" customHeight="false" outlineLevel="0" collapsed="false">
      <c r="A356" s="69"/>
      <c r="B356" s="70" t="s">
        <v>397</v>
      </c>
      <c r="C356" s="62" t="s">
        <v>440</v>
      </c>
      <c r="D356" s="70" t="s">
        <v>453</v>
      </c>
      <c r="E356" s="43" t="n">
        <v>0.0659722222222222</v>
      </c>
      <c r="F356" s="54" t="n">
        <v>5</v>
      </c>
      <c r="G356" s="45" t="n">
        <v>1.86</v>
      </c>
      <c r="H356" s="46" t="s">
        <v>5</v>
      </c>
      <c r="I356" s="47" t="n">
        <f aca="false">IF(H356="W",F356*G356-F356,(IF(H356="L",-F356)))</f>
        <v>4.3</v>
      </c>
      <c r="J356" s="62"/>
      <c r="K356" s="23" t="s">
        <v>454</v>
      </c>
      <c r="L356" s="48" t="s">
        <v>455</v>
      </c>
      <c r="M356" s="48" t="s">
        <v>456</v>
      </c>
      <c r="N356" s="49" t="s">
        <v>457</v>
      </c>
      <c r="O356" s="62"/>
      <c r="P356" s="64"/>
      <c r="Q356" s="66"/>
      <c r="R356" s="74"/>
      <c r="S356" s="66"/>
      <c r="T356" s="66"/>
      <c r="U356" s="66"/>
      <c r="V356" s="66"/>
      <c r="W356" s="66"/>
      <c r="X356" s="67"/>
      <c r="Y356" s="67"/>
      <c r="Z356" s="67"/>
      <c r="AA356" s="67"/>
      <c r="AB356" s="67"/>
      <c r="AC356" s="67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 customFormat="false" ht="16.85" hidden="false" customHeight="false" outlineLevel="0" collapsed="false">
      <c r="A357" s="69"/>
      <c r="B357" s="70" t="s">
        <v>397</v>
      </c>
      <c r="C357" s="62" t="s">
        <v>440</v>
      </c>
      <c r="D357" s="70" t="s">
        <v>458</v>
      </c>
      <c r="E357" s="43" t="n">
        <v>0.0881944444444444</v>
      </c>
      <c r="F357" s="54" t="n">
        <v>5</v>
      </c>
      <c r="G357" s="45" t="n">
        <v>1.95</v>
      </c>
      <c r="H357" s="46" t="s">
        <v>5</v>
      </c>
      <c r="I357" s="47" t="n">
        <f aca="false">IF(H357="W",F357*G357-F357,(IF(H357="L",-F357)))</f>
        <v>4.75</v>
      </c>
      <c r="J357" s="62"/>
      <c r="K357" s="23" t="s">
        <v>459</v>
      </c>
      <c r="L357" s="48"/>
      <c r="M357" s="48"/>
      <c r="N357" s="49"/>
      <c r="O357" s="62"/>
      <c r="P357" s="64"/>
      <c r="Q357" s="66"/>
      <c r="R357" s="74"/>
      <c r="S357" s="66"/>
      <c r="T357" s="66"/>
      <c r="U357" s="66"/>
      <c r="V357" s="66"/>
      <c r="W357" s="66"/>
      <c r="X357" s="67"/>
      <c r="Y357" s="67"/>
      <c r="Z357" s="67"/>
      <c r="AA357" s="67"/>
      <c r="AB357" s="67"/>
      <c r="AC357" s="67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 customFormat="false" ht="16.85" hidden="false" customHeight="false" outlineLevel="0" collapsed="false">
      <c r="A358" s="69"/>
      <c r="B358" s="70" t="s">
        <v>397</v>
      </c>
      <c r="C358" s="62" t="s">
        <v>440</v>
      </c>
      <c r="D358" s="70" t="s">
        <v>460</v>
      </c>
      <c r="E358" s="43" t="n">
        <v>0.0659722222222222</v>
      </c>
      <c r="F358" s="54" t="n">
        <v>5</v>
      </c>
      <c r="G358" s="45" t="n">
        <v>1.95</v>
      </c>
      <c r="H358" s="46" t="s">
        <v>7</v>
      </c>
      <c r="I358" s="47" t="n">
        <f aca="false">IF(H358="W",F358*G358-F358,(IF(H358="L",-F358)))</f>
        <v>-5</v>
      </c>
      <c r="J358" s="62"/>
      <c r="K358" s="23" t="s">
        <v>459</v>
      </c>
      <c r="L358" s="48"/>
      <c r="M358" s="48"/>
      <c r="N358" s="49"/>
      <c r="O358" s="62"/>
      <c r="P358" s="64"/>
      <c r="Q358" s="66"/>
      <c r="R358" s="74"/>
      <c r="S358" s="66"/>
      <c r="T358" s="66"/>
      <c r="U358" s="66"/>
      <c r="V358" s="66"/>
      <c r="W358" s="66"/>
      <c r="X358" s="67"/>
      <c r="Y358" s="67"/>
      <c r="Z358" s="67"/>
      <c r="AA358" s="67"/>
      <c r="AB358" s="67"/>
      <c r="AC358" s="67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 customFormat="false" ht="16.85" hidden="false" customHeight="false" outlineLevel="0" collapsed="false">
      <c r="A359" s="69"/>
      <c r="B359" s="70" t="s">
        <v>397</v>
      </c>
      <c r="C359" s="62" t="s">
        <v>440</v>
      </c>
      <c r="D359" s="70" t="s">
        <v>461</v>
      </c>
      <c r="E359" s="43" t="n">
        <v>0.0694444444444444</v>
      </c>
      <c r="F359" s="54" t="n">
        <v>5</v>
      </c>
      <c r="G359" s="45" t="n">
        <v>2.85</v>
      </c>
      <c r="H359" s="46" t="s">
        <v>7</v>
      </c>
      <c r="I359" s="47" t="n">
        <f aca="false">IF(H359="W",F359*G359-F359,(IF(H359="L",-F359)))</f>
        <v>-5</v>
      </c>
      <c r="J359" s="62"/>
      <c r="K359" s="23" t="s">
        <v>459</v>
      </c>
      <c r="L359" s="48"/>
      <c r="M359" s="48"/>
      <c r="N359" s="49"/>
      <c r="O359" s="62"/>
      <c r="P359" s="64"/>
      <c r="Q359" s="66"/>
      <c r="R359" s="74"/>
      <c r="S359" s="66"/>
      <c r="T359" s="66"/>
      <c r="U359" s="66"/>
      <c r="V359" s="66"/>
      <c r="W359" s="66"/>
      <c r="X359" s="67"/>
      <c r="Y359" s="67"/>
      <c r="Z359" s="67"/>
      <c r="AA359" s="67"/>
      <c r="AB359" s="67"/>
      <c r="AC359" s="67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 customFormat="false" ht="16.85" hidden="false" customHeight="false" outlineLevel="0" collapsed="false">
      <c r="A360" s="69"/>
      <c r="B360" s="70" t="s">
        <v>397</v>
      </c>
      <c r="C360" s="62" t="s">
        <v>440</v>
      </c>
      <c r="D360" s="70" t="s">
        <v>462</v>
      </c>
      <c r="E360" s="43" t="n">
        <v>0.0902777777777778</v>
      </c>
      <c r="F360" s="54" t="n">
        <v>5</v>
      </c>
      <c r="G360" s="45" t="n">
        <v>2.3</v>
      </c>
      <c r="H360" s="46" t="s">
        <v>5</v>
      </c>
      <c r="I360" s="47" t="n">
        <f aca="false">IF(H360="W",F360*G360-F360,(IF(H360="L",-F360)))</f>
        <v>6.5</v>
      </c>
      <c r="J360" s="62"/>
      <c r="K360" s="23" t="s">
        <v>459</v>
      </c>
      <c r="L360" s="48"/>
      <c r="M360" s="48"/>
      <c r="N360" s="49"/>
      <c r="O360" s="62"/>
      <c r="P360" s="64"/>
      <c r="Q360" s="66"/>
      <c r="R360" s="74"/>
      <c r="S360" s="66"/>
      <c r="T360" s="66"/>
      <c r="U360" s="66"/>
      <c r="V360" s="66"/>
      <c r="W360" s="66"/>
      <c r="X360" s="67"/>
      <c r="Y360" s="67"/>
      <c r="Z360" s="67"/>
      <c r="AA360" s="67"/>
      <c r="AB360" s="67"/>
      <c r="AC360" s="67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 customFormat="false" ht="16.85" hidden="false" customHeight="false" outlineLevel="0" collapsed="false">
      <c r="A361" s="69"/>
      <c r="B361" s="70" t="s">
        <v>397</v>
      </c>
      <c r="C361" s="62" t="s">
        <v>440</v>
      </c>
      <c r="D361" s="70" t="s">
        <v>463</v>
      </c>
      <c r="E361" s="43" t="n">
        <v>0.0902777777777778</v>
      </c>
      <c r="F361" s="54" t="n">
        <v>5</v>
      </c>
      <c r="G361" s="45" t="n">
        <v>1.55</v>
      </c>
      <c r="H361" s="46" t="s">
        <v>5</v>
      </c>
      <c r="I361" s="47" t="n">
        <f aca="false">IF(H361="W",F361*G361-F361,(IF(H361="L",-F361)))</f>
        <v>2.75</v>
      </c>
      <c r="J361" s="62"/>
      <c r="K361" s="23" t="s">
        <v>454</v>
      </c>
      <c r="L361" s="48"/>
      <c r="M361" s="48"/>
      <c r="N361" s="49"/>
      <c r="O361" s="62"/>
      <c r="P361" s="64"/>
      <c r="Q361" s="66"/>
      <c r="R361" s="74"/>
      <c r="S361" s="66"/>
      <c r="T361" s="66"/>
      <c r="U361" s="66"/>
      <c r="V361" s="66"/>
      <c r="W361" s="66"/>
      <c r="X361" s="67"/>
      <c r="Y361" s="67"/>
      <c r="Z361" s="67"/>
      <c r="AA361" s="67"/>
      <c r="AB361" s="67"/>
      <c r="AC361" s="67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 customFormat="false" ht="16.85" hidden="false" customHeight="false" outlineLevel="0" collapsed="false">
      <c r="A362" s="69"/>
      <c r="B362" s="70" t="s">
        <v>397</v>
      </c>
      <c r="C362" s="62" t="s">
        <v>440</v>
      </c>
      <c r="D362" s="70" t="s">
        <v>464</v>
      </c>
      <c r="E362" s="43" t="n">
        <v>0.0694444444444444</v>
      </c>
      <c r="F362" s="54" t="n">
        <v>5</v>
      </c>
      <c r="G362" s="45" t="n">
        <v>2.03</v>
      </c>
      <c r="H362" s="46" t="s">
        <v>7</v>
      </c>
      <c r="I362" s="47" t="n">
        <f aca="false">IF(H362="W",F362*G362-F362,(IF(H362="L",-F362)))</f>
        <v>-5</v>
      </c>
      <c r="J362" s="62"/>
      <c r="K362" s="23" t="s">
        <v>465</v>
      </c>
      <c r="L362" s="48"/>
      <c r="M362" s="48"/>
      <c r="N362" s="49"/>
      <c r="O362" s="62"/>
      <c r="P362" s="64"/>
      <c r="Q362" s="66"/>
      <c r="R362" s="74"/>
      <c r="S362" s="66"/>
      <c r="T362" s="66"/>
      <c r="U362" s="66"/>
      <c r="V362" s="66"/>
      <c r="W362" s="66"/>
      <c r="X362" s="67"/>
      <c r="Y362" s="67"/>
      <c r="Z362" s="67"/>
      <c r="AA362" s="67"/>
      <c r="AB362" s="67"/>
      <c r="AC362" s="67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 customFormat="false" ht="16.85" hidden="false" customHeight="false" outlineLevel="0" collapsed="false">
      <c r="A363" s="69"/>
      <c r="B363" s="70" t="s">
        <v>397</v>
      </c>
      <c r="C363" s="62" t="s">
        <v>440</v>
      </c>
      <c r="D363" s="70" t="s">
        <v>85</v>
      </c>
      <c r="E363" s="43" t="n">
        <v>0.0902777777777778</v>
      </c>
      <c r="F363" s="54" t="n">
        <v>5</v>
      </c>
      <c r="G363" s="45" t="n">
        <v>1.66</v>
      </c>
      <c r="H363" s="46" t="s">
        <v>5</v>
      </c>
      <c r="I363" s="47" t="n">
        <f aca="false">IF(H363="W",F363*G363-F363,(IF(H363="L",-F363)))</f>
        <v>3.3</v>
      </c>
      <c r="J363" s="62"/>
      <c r="K363" s="23" t="s">
        <v>465</v>
      </c>
      <c r="L363" s="48"/>
      <c r="M363" s="48"/>
      <c r="N363" s="49"/>
      <c r="O363" s="62"/>
      <c r="P363" s="64"/>
      <c r="Q363" s="66"/>
      <c r="R363" s="74"/>
      <c r="S363" s="66"/>
      <c r="T363" s="66"/>
      <c r="U363" s="66"/>
      <c r="V363" s="66"/>
      <c r="W363" s="66"/>
      <c r="X363" s="67"/>
      <c r="Y363" s="67"/>
      <c r="Z363" s="67"/>
      <c r="AA363" s="67"/>
      <c r="AB363" s="67"/>
      <c r="AC363" s="67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 customFormat="false" ht="16.85" hidden="false" customHeight="false" outlineLevel="0" collapsed="false">
      <c r="A364" s="69"/>
      <c r="B364" s="70" t="s">
        <v>397</v>
      </c>
      <c r="C364" s="62" t="s">
        <v>440</v>
      </c>
      <c r="D364" s="70" t="s">
        <v>466</v>
      </c>
      <c r="E364" s="43" t="n">
        <v>0.0902777777777778</v>
      </c>
      <c r="F364" s="54" t="n">
        <v>5</v>
      </c>
      <c r="G364" s="45" t="n">
        <v>1.92</v>
      </c>
      <c r="H364" s="46" t="s">
        <v>5</v>
      </c>
      <c r="I364" s="47" t="n">
        <f aca="false">IF(H364="W",F364*G364-F364,(IF(H364="L",-F364)))</f>
        <v>4.6</v>
      </c>
      <c r="J364" s="62"/>
      <c r="K364" s="23" t="s">
        <v>465</v>
      </c>
      <c r="L364" s="48"/>
      <c r="M364" s="48"/>
      <c r="N364" s="49" t="s">
        <v>467</v>
      </c>
      <c r="O364" s="62"/>
      <c r="P364" s="64"/>
      <c r="Q364" s="66"/>
      <c r="R364" s="74"/>
      <c r="S364" s="66"/>
      <c r="T364" s="66"/>
      <c r="U364" s="66"/>
      <c r="V364" s="66"/>
      <c r="W364" s="66"/>
      <c r="X364" s="67"/>
      <c r="Y364" s="67"/>
      <c r="Z364" s="67"/>
      <c r="AA364" s="67"/>
      <c r="AB364" s="67"/>
      <c r="AC364" s="67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 customFormat="false" ht="16.85" hidden="false" customHeight="false" outlineLevel="0" collapsed="false">
      <c r="A365" s="69"/>
      <c r="B365" s="70" t="s">
        <v>397</v>
      </c>
      <c r="C365" s="62" t="s">
        <v>440</v>
      </c>
      <c r="D365" s="70" t="s">
        <v>468</v>
      </c>
      <c r="E365" s="43" t="n">
        <v>0.0659722222222222</v>
      </c>
      <c r="F365" s="54" t="n">
        <v>5</v>
      </c>
      <c r="G365" s="45" t="n">
        <v>2.85</v>
      </c>
      <c r="H365" s="46" t="s">
        <v>7</v>
      </c>
      <c r="I365" s="47" t="n">
        <f aca="false">IF(H365="W",F365*G365-F365,(IF(H365="L",-F365)))</f>
        <v>-5</v>
      </c>
      <c r="J365" s="62"/>
      <c r="K365" s="23" t="s">
        <v>469</v>
      </c>
      <c r="L365" s="48"/>
      <c r="M365" s="48"/>
      <c r="N365" s="49"/>
      <c r="O365" s="62"/>
      <c r="P365" s="64"/>
      <c r="Q365" s="66"/>
      <c r="R365" s="74"/>
      <c r="S365" s="66"/>
      <c r="T365" s="66"/>
      <c r="U365" s="66"/>
      <c r="V365" s="66"/>
      <c r="W365" s="66"/>
      <c r="X365" s="67"/>
      <c r="Y365" s="67"/>
      <c r="Z365" s="67"/>
      <c r="AA365" s="67"/>
      <c r="AB365" s="67"/>
      <c r="AC365" s="67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 customFormat="false" ht="16.85" hidden="false" customHeight="false" outlineLevel="0" collapsed="false">
      <c r="A366" s="69"/>
      <c r="B366" s="70" t="s">
        <v>67</v>
      </c>
      <c r="C366" s="62" t="s">
        <v>151</v>
      </c>
      <c r="D366" s="70" t="s">
        <v>470</v>
      </c>
      <c r="E366" s="43" t="n">
        <v>0.90625</v>
      </c>
      <c r="F366" s="54" t="n">
        <v>43.43</v>
      </c>
      <c r="G366" s="45" t="n">
        <v>4.15</v>
      </c>
      <c r="H366" s="46" t="s">
        <v>5</v>
      </c>
      <c r="I366" s="47" t="n">
        <f aca="false">IF(H366="W",F366*G366-F366,(IF(H366="L",-F366)))</f>
        <v>136.8045</v>
      </c>
      <c r="J366" s="62"/>
      <c r="K366" s="23"/>
      <c r="L366" s="48"/>
      <c r="M366" s="48"/>
      <c r="N366" s="49"/>
      <c r="O366" s="62"/>
      <c r="P366" s="64"/>
      <c r="Q366" s="66"/>
      <c r="R366" s="74"/>
      <c r="S366" s="66"/>
      <c r="T366" s="66"/>
      <c r="U366" s="66"/>
      <c r="V366" s="66"/>
      <c r="W366" s="66"/>
      <c r="X366" s="67"/>
      <c r="Y366" s="67"/>
      <c r="Z366" s="67"/>
      <c r="AA366" s="67"/>
      <c r="AB366" s="67"/>
      <c r="AC366" s="67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 customFormat="false" ht="16.85" hidden="false" customHeight="false" outlineLevel="0" collapsed="false">
      <c r="A367" s="69"/>
      <c r="B367" s="70" t="s">
        <v>67</v>
      </c>
      <c r="C367" s="62" t="s">
        <v>471</v>
      </c>
      <c r="D367" s="70" t="s">
        <v>470</v>
      </c>
      <c r="E367" s="43" t="n">
        <v>0.90625</v>
      </c>
      <c r="F367" s="54" t="n">
        <v>10</v>
      </c>
      <c r="G367" s="45" t="n">
        <v>4.1</v>
      </c>
      <c r="H367" s="46" t="s">
        <v>5</v>
      </c>
      <c r="I367" s="47" t="n">
        <f aca="false">IF(H367="W",F367*G367-F367,(IF(H367="L",-F367)))</f>
        <v>31</v>
      </c>
      <c r="J367" s="62"/>
      <c r="K367" s="23"/>
      <c r="L367" s="48"/>
      <c r="M367" s="48"/>
      <c r="N367" s="49"/>
      <c r="O367" s="62"/>
      <c r="P367" s="64"/>
      <c r="Q367" s="66"/>
      <c r="R367" s="74"/>
      <c r="S367" s="66"/>
      <c r="T367" s="66"/>
      <c r="U367" s="66"/>
      <c r="V367" s="66"/>
      <c r="W367" s="66"/>
      <c r="X367" s="67"/>
      <c r="Y367" s="67"/>
      <c r="Z367" s="67"/>
      <c r="AA367" s="67"/>
      <c r="AB367" s="67"/>
      <c r="AC367" s="67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 customFormat="false" ht="16.85" hidden="false" customHeight="false" outlineLevel="0" collapsed="false">
      <c r="A368" s="69"/>
      <c r="B368" s="70" t="s">
        <v>67</v>
      </c>
      <c r="C368" s="62" t="s">
        <v>170</v>
      </c>
      <c r="D368" s="70" t="s">
        <v>472</v>
      </c>
      <c r="E368" s="43" t="n">
        <v>0.90625</v>
      </c>
      <c r="F368" s="54" t="n">
        <v>50</v>
      </c>
      <c r="G368" s="45" t="n">
        <v>3.65</v>
      </c>
      <c r="H368" s="46" t="s">
        <v>7</v>
      </c>
      <c r="I368" s="47" t="n">
        <f aca="false">IF(H368="W",F368*G368-F368,(IF(H368="L",-F368)))</f>
        <v>-50</v>
      </c>
      <c r="J368" s="62"/>
      <c r="K368" s="23"/>
      <c r="L368" s="48"/>
      <c r="M368" s="48"/>
      <c r="N368" s="49"/>
      <c r="O368" s="62"/>
      <c r="P368" s="64"/>
      <c r="Q368" s="66"/>
      <c r="R368" s="74"/>
      <c r="S368" s="66"/>
      <c r="T368" s="66"/>
      <c r="U368" s="66"/>
      <c r="V368" s="66"/>
      <c r="W368" s="66"/>
      <c r="X368" s="67"/>
      <c r="Y368" s="67"/>
      <c r="Z368" s="67"/>
      <c r="AA368" s="67"/>
      <c r="AB368" s="67"/>
      <c r="AC368" s="67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 customFormat="false" ht="16.85" hidden="false" customHeight="false" outlineLevel="0" collapsed="false">
      <c r="A369" s="69"/>
      <c r="B369" s="70" t="s">
        <v>67</v>
      </c>
      <c r="C369" s="62" t="s">
        <v>87</v>
      </c>
      <c r="D369" s="70" t="s">
        <v>472</v>
      </c>
      <c r="E369" s="43" t="n">
        <v>0.90625</v>
      </c>
      <c r="F369" s="54" t="n">
        <v>30</v>
      </c>
      <c r="G369" s="45" t="n">
        <v>3.65</v>
      </c>
      <c r="H369" s="46" t="s">
        <v>7</v>
      </c>
      <c r="I369" s="47" t="n">
        <f aca="false">IF(H369="W",F369*G369-F369,(IF(H369="L",-F369)))</f>
        <v>-30</v>
      </c>
      <c r="J369" s="62"/>
      <c r="K369" s="23"/>
      <c r="L369" s="48"/>
      <c r="M369" s="48"/>
      <c r="N369" s="49"/>
      <c r="O369" s="62"/>
      <c r="P369" s="64"/>
      <c r="Q369" s="66"/>
      <c r="R369" s="74"/>
      <c r="S369" s="66"/>
      <c r="T369" s="66"/>
      <c r="U369" s="66"/>
      <c r="V369" s="66"/>
      <c r="W369" s="66"/>
      <c r="X369" s="67"/>
      <c r="Y369" s="67"/>
      <c r="Z369" s="67"/>
      <c r="AA369" s="67"/>
      <c r="AB369" s="67"/>
      <c r="AC369" s="67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 customFormat="false" ht="16.85" hidden="false" customHeight="false" outlineLevel="0" collapsed="false">
      <c r="A370" s="69"/>
      <c r="B370" s="70" t="s">
        <v>67</v>
      </c>
      <c r="C370" s="62" t="s">
        <v>28</v>
      </c>
      <c r="D370" s="70" t="s">
        <v>473</v>
      </c>
      <c r="E370" s="43" t="n">
        <v>0.0520833333333333</v>
      </c>
      <c r="F370" s="54" t="n">
        <v>10</v>
      </c>
      <c r="G370" s="45" t="n">
        <v>1.61</v>
      </c>
      <c r="H370" s="46" t="s">
        <v>7</v>
      </c>
      <c r="I370" s="47" t="n">
        <f aca="false">IF(H370="W",F370*G370-F370,(IF(H370="L",-F370)))</f>
        <v>-10</v>
      </c>
      <c r="J370" s="62"/>
      <c r="K370" s="23"/>
      <c r="L370" s="48"/>
      <c r="M370" s="48"/>
      <c r="N370" s="49"/>
      <c r="O370" s="62"/>
      <c r="P370" s="64"/>
      <c r="Q370" s="66"/>
      <c r="R370" s="74"/>
      <c r="S370" s="66"/>
      <c r="T370" s="66"/>
      <c r="U370" s="66"/>
      <c r="V370" s="66"/>
      <c r="W370" s="66"/>
      <c r="X370" s="67"/>
      <c r="Y370" s="67"/>
      <c r="Z370" s="67"/>
      <c r="AA370" s="67"/>
      <c r="AB370" s="67"/>
      <c r="AC370" s="67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 customFormat="false" ht="16.85" hidden="false" customHeight="false" outlineLevel="0" collapsed="false">
      <c r="A371" s="69"/>
      <c r="B371" s="70" t="s">
        <v>67</v>
      </c>
      <c r="C371" s="62" t="s">
        <v>28</v>
      </c>
      <c r="D371" s="70" t="s">
        <v>474</v>
      </c>
      <c r="E371" s="43" t="n">
        <v>0.90625</v>
      </c>
      <c r="F371" s="54" t="n">
        <v>10</v>
      </c>
      <c r="G371" s="45" t="n">
        <v>2.05</v>
      </c>
      <c r="H371" s="46" t="s">
        <v>5</v>
      </c>
      <c r="I371" s="47" t="n">
        <f aca="false">IF(H371="W",F371*G371-F371,(IF(H371="L",-F371)))</f>
        <v>10.5</v>
      </c>
      <c r="J371" s="62"/>
      <c r="K371" s="23"/>
      <c r="L371" s="48"/>
      <c r="M371" s="48"/>
      <c r="N371" s="49"/>
      <c r="O371" s="62"/>
      <c r="P371" s="64"/>
      <c r="Q371" s="66"/>
      <c r="R371" s="74"/>
      <c r="S371" s="66"/>
      <c r="T371" s="66"/>
      <c r="U371" s="66"/>
      <c r="V371" s="66"/>
      <c r="W371" s="66"/>
      <c r="X371" s="67"/>
      <c r="Y371" s="67"/>
      <c r="Z371" s="67"/>
      <c r="AA371" s="67"/>
      <c r="AB371" s="67"/>
      <c r="AC371" s="67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 customFormat="false" ht="16.85" hidden="false" customHeight="false" outlineLevel="0" collapsed="false">
      <c r="A372" s="69"/>
      <c r="B372" s="70" t="s">
        <v>475</v>
      </c>
      <c r="C372" s="62" t="s">
        <v>170</v>
      </c>
      <c r="D372" s="70" t="s">
        <v>476</v>
      </c>
      <c r="E372" s="43" t="s">
        <v>477</v>
      </c>
      <c r="F372" s="54" t="n">
        <v>5</v>
      </c>
      <c r="G372" s="45" t="n">
        <v>10.69</v>
      </c>
      <c r="H372" s="46" t="s">
        <v>6</v>
      </c>
      <c r="I372" s="47"/>
      <c r="J372" s="62"/>
      <c r="K372" s="23" t="s">
        <v>124</v>
      </c>
      <c r="L372" s="48"/>
      <c r="M372" s="48"/>
      <c r="N372" s="49"/>
      <c r="O372" s="62"/>
      <c r="P372" s="64"/>
      <c r="Q372" s="66"/>
      <c r="R372" s="74"/>
      <c r="S372" s="66"/>
      <c r="T372" s="66"/>
      <c r="U372" s="66"/>
      <c r="V372" s="66"/>
      <c r="W372" s="66"/>
      <c r="X372" s="67"/>
      <c r="Y372" s="67"/>
      <c r="Z372" s="67"/>
      <c r="AA372" s="67"/>
      <c r="AB372" s="67"/>
      <c r="AC372" s="67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 customFormat="false" ht="16.85" hidden="false" customHeight="false" outlineLevel="0" collapsed="false">
      <c r="A373" s="69"/>
      <c r="B373" s="70" t="s">
        <v>46</v>
      </c>
      <c r="C373" s="62" t="s">
        <v>28</v>
      </c>
      <c r="D373" s="70" t="s">
        <v>478</v>
      </c>
      <c r="E373" s="43" t="n">
        <v>0.708333333333333</v>
      </c>
      <c r="F373" s="54" t="n">
        <v>10</v>
      </c>
      <c r="G373" s="45" t="n">
        <v>1.84</v>
      </c>
      <c r="H373" s="46" t="s">
        <v>7</v>
      </c>
      <c r="I373" s="47" t="n">
        <f aca="false">IF(H373="W",F373*G373-F373,(IF(H373="L",-F373)))</f>
        <v>-10</v>
      </c>
      <c r="J373" s="62"/>
      <c r="K373" s="23"/>
      <c r="L373" s="48"/>
      <c r="M373" s="48"/>
      <c r="N373" s="49"/>
      <c r="O373" s="62"/>
      <c r="P373" s="64"/>
      <c r="Q373" s="66"/>
      <c r="R373" s="74"/>
      <c r="S373" s="66"/>
      <c r="T373" s="66"/>
      <c r="U373" s="66"/>
      <c r="V373" s="66"/>
      <c r="W373" s="66"/>
      <c r="X373" s="67"/>
      <c r="Y373" s="67"/>
      <c r="Z373" s="67"/>
      <c r="AA373" s="67"/>
      <c r="AB373" s="67"/>
      <c r="AC373" s="67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 customFormat="false" ht="16.85" hidden="false" customHeight="false" outlineLevel="0" collapsed="false">
      <c r="A374" s="69"/>
      <c r="B374" s="70" t="s">
        <v>479</v>
      </c>
      <c r="C374" s="62" t="s">
        <v>68</v>
      </c>
      <c r="D374" s="70" t="s">
        <v>480</v>
      </c>
      <c r="E374" s="43" t="s">
        <v>477</v>
      </c>
      <c r="F374" s="54" t="n">
        <v>5</v>
      </c>
      <c r="G374" s="45" t="n">
        <v>4.71</v>
      </c>
      <c r="H374" s="46" t="s">
        <v>6</v>
      </c>
      <c r="I374" s="47"/>
      <c r="J374" s="62"/>
      <c r="K374" s="23" t="s">
        <v>124</v>
      </c>
      <c r="L374" s="48"/>
      <c r="M374" s="48"/>
      <c r="N374" s="49"/>
      <c r="O374" s="62"/>
      <c r="P374" s="64"/>
      <c r="Q374" s="66"/>
      <c r="R374" s="74"/>
      <c r="S374" s="66"/>
      <c r="T374" s="66"/>
      <c r="U374" s="66"/>
      <c r="V374" s="66"/>
      <c r="W374" s="66"/>
      <c r="X374" s="67"/>
      <c r="Y374" s="67"/>
      <c r="Z374" s="67"/>
      <c r="AA374" s="67"/>
      <c r="AB374" s="67"/>
      <c r="AC374" s="67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 customFormat="false" ht="16.85" hidden="false" customHeight="false" outlineLevel="0" collapsed="false">
      <c r="A375" s="69"/>
      <c r="B375" s="70" t="s">
        <v>67</v>
      </c>
      <c r="C375" s="62" t="s">
        <v>216</v>
      </c>
      <c r="D375" s="70" t="s">
        <v>481</v>
      </c>
      <c r="E375" s="43" t="n">
        <v>0.90625</v>
      </c>
      <c r="F375" s="54" t="n">
        <v>13</v>
      </c>
      <c r="G375" s="45" t="n">
        <v>1.8</v>
      </c>
      <c r="H375" s="46" t="s">
        <v>7</v>
      </c>
      <c r="I375" s="47" t="n">
        <f aca="false">IF(H375="W",F375*G375-F375,(IF(H375="L",-F375)))</f>
        <v>-13</v>
      </c>
      <c r="J375" s="62"/>
      <c r="K375" s="23"/>
      <c r="L375" s="48" t="s">
        <v>456</v>
      </c>
      <c r="M375" s="48" t="s">
        <v>482</v>
      </c>
      <c r="N375" s="49"/>
      <c r="O375" s="62"/>
      <c r="P375" s="64"/>
      <c r="Q375" s="66"/>
      <c r="R375" s="74"/>
      <c r="S375" s="66"/>
      <c r="T375" s="66"/>
      <c r="U375" s="66"/>
      <c r="V375" s="66"/>
      <c r="W375" s="66"/>
      <c r="X375" s="67"/>
      <c r="Y375" s="67"/>
      <c r="Z375" s="67"/>
      <c r="AA375" s="67"/>
      <c r="AB375" s="67"/>
      <c r="AC375" s="67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 customFormat="false" ht="16.85" hidden="false" customHeight="false" outlineLevel="0" collapsed="false">
      <c r="A376" s="69"/>
      <c r="B376" s="70" t="s">
        <v>397</v>
      </c>
      <c r="C376" s="62" t="s">
        <v>440</v>
      </c>
      <c r="D376" s="70" t="s">
        <v>468</v>
      </c>
      <c r="E376" s="43" t="s">
        <v>483</v>
      </c>
      <c r="F376" s="54" t="n">
        <v>5</v>
      </c>
      <c r="G376" s="45" t="n">
        <v>2.95</v>
      </c>
      <c r="H376" s="46" t="s">
        <v>5</v>
      </c>
      <c r="I376" s="47" t="n">
        <f aca="false">IF(H376="W",F376*G376-F376,(IF(H376="L",-F376)))</f>
        <v>9.75</v>
      </c>
      <c r="J376" s="62"/>
      <c r="K376" s="23" t="s">
        <v>459</v>
      </c>
      <c r="L376" s="48"/>
      <c r="M376" s="48"/>
      <c r="N376" s="49"/>
      <c r="O376" s="62"/>
      <c r="P376" s="64"/>
      <c r="Q376" s="66"/>
      <c r="R376" s="74"/>
      <c r="S376" s="66"/>
      <c r="T376" s="66"/>
      <c r="U376" s="66"/>
      <c r="V376" s="66"/>
      <c r="W376" s="66"/>
      <c r="X376" s="67"/>
      <c r="Y376" s="67"/>
      <c r="Z376" s="67"/>
      <c r="AA376" s="67"/>
      <c r="AB376" s="67"/>
      <c r="AC376" s="67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 customFormat="false" ht="16.85" hidden="false" customHeight="false" outlineLevel="0" collapsed="false">
      <c r="A377" s="69"/>
      <c r="B377" s="70" t="s">
        <v>397</v>
      </c>
      <c r="C377" s="62" t="s">
        <v>440</v>
      </c>
      <c r="D377" s="70" t="s">
        <v>484</v>
      </c>
      <c r="E377" s="43" t="s">
        <v>485</v>
      </c>
      <c r="F377" s="54" t="n">
        <v>5</v>
      </c>
      <c r="G377" s="45" t="n">
        <v>1.55</v>
      </c>
      <c r="H377" s="46" t="s">
        <v>7</v>
      </c>
      <c r="I377" s="47" t="n">
        <f aca="false">IF(H377="W",F377*G377-F377,(IF(H377="L",-F377)))</f>
        <v>-5</v>
      </c>
      <c r="J377" s="62"/>
      <c r="K377" s="23" t="s">
        <v>465</v>
      </c>
      <c r="L377" s="48"/>
      <c r="M377" s="48"/>
      <c r="N377" s="49"/>
      <c r="O377" s="62"/>
      <c r="P377" s="64"/>
      <c r="Q377" s="66"/>
      <c r="R377" s="74"/>
      <c r="S377" s="66"/>
      <c r="T377" s="66"/>
      <c r="U377" s="66"/>
      <c r="V377" s="66"/>
      <c r="W377" s="66"/>
      <c r="X377" s="67"/>
      <c r="Y377" s="67"/>
      <c r="Z377" s="67"/>
      <c r="AA377" s="67"/>
      <c r="AB377" s="67"/>
      <c r="AC377" s="67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customFormat="false" ht="16.85" hidden="false" customHeight="false" outlineLevel="0" collapsed="false">
      <c r="A378" s="69"/>
      <c r="B378" s="70" t="s">
        <v>397</v>
      </c>
      <c r="C378" s="62" t="s">
        <v>440</v>
      </c>
      <c r="D378" s="70" t="s">
        <v>85</v>
      </c>
      <c r="E378" s="43" t="s">
        <v>486</v>
      </c>
      <c r="F378" s="54" t="n">
        <v>5</v>
      </c>
      <c r="G378" s="45" t="n">
        <v>1.59</v>
      </c>
      <c r="H378" s="46" t="s">
        <v>5</v>
      </c>
      <c r="I378" s="47" t="n">
        <f aca="false">IF(H378="W",F378*G378-F378,(IF(H378="L",-F378)))</f>
        <v>2.95</v>
      </c>
      <c r="J378" s="62"/>
      <c r="K378" s="23" t="s">
        <v>465</v>
      </c>
      <c r="L378" s="48"/>
      <c r="M378" s="48"/>
      <c r="N378" s="49"/>
      <c r="O378" s="62"/>
      <c r="P378" s="64"/>
      <c r="Q378" s="66"/>
      <c r="R378" s="74"/>
      <c r="S378" s="66"/>
      <c r="T378" s="66"/>
      <c r="U378" s="66"/>
      <c r="V378" s="66"/>
      <c r="W378" s="66"/>
      <c r="X378" s="67"/>
      <c r="Y378" s="67"/>
      <c r="Z378" s="67"/>
      <c r="AA378" s="67"/>
      <c r="AB378" s="67"/>
      <c r="AC378" s="67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 customFormat="false" ht="16.85" hidden="false" customHeight="false" outlineLevel="0" collapsed="false">
      <c r="A379" s="69"/>
      <c r="B379" s="70" t="s">
        <v>397</v>
      </c>
      <c r="C379" s="62" t="s">
        <v>440</v>
      </c>
      <c r="D379" s="70" t="s">
        <v>487</v>
      </c>
      <c r="E379" s="43" t="s">
        <v>485</v>
      </c>
      <c r="F379" s="54" t="n">
        <v>5</v>
      </c>
      <c r="G379" s="45" t="n">
        <v>1.44</v>
      </c>
      <c r="H379" s="46" t="s">
        <v>7</v>
      </c>
      <c r="I379" s="47" t="n">
        <f aca="false">IF(H379="W",F379*G379-F379,(IF(H379="L",-F379)))</f>
        <v>-5</v>
      </c>
      <c r="J379" s="62"/>
      <c r="K379" s="23" t="s">
        <v>465</v>
      </c>
      <c r="L379" s="48"/>
      <c r="M379" s="48"/>
      <c r="N379" s="49"/>
      <c r="O379" s="62"/>
      <c r="P379" s="64"/>
      <c r="Q379" s="66"/>
      <c r="R379" s="74"/>
      <c r="S379" s="66"/>
      <c r="T379" s="66"/>
      <c r="U379" s="66"/>
      <c r="V379" s="66"/>
      <c r="W379" s="66"/>
      <c r="X379" s="67"/>
      <c r="Y379" s="67"/>
      <c r="Z379" s="67"/>
      <c r="AA379" s="67"/>
      <c r="AB379" s="67"/>
      <c r="AC379" s="67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 customFormat="false" ht="16.85" hidden="false" customHeight="false" outlineLevel="0" collapsed="false">
      <c r="A380" s="69"/>
      <c r="B380" s="70" t="s">
        <v>397</v>
      </c>
      <c r="C380" s="62" t="s">
        <v>440</v>
      </c>
      <c r="D380" s="70" t="s">
        <v>460</v>
      </c>
      <c r="E380" s="43"/>
      <c r="F380" s="54" t="n">
        <v>5</v>
      </c>
      <c r="G380" s="45" t="n">
        <v>1.9</v>
      </c>
      <c r="H380" s="46" t="s">
        <v>5</v>
      </c>
      <c r="I380" s="47" t="n">
        <f aca="false">IF(H380="W",F380*G380-F380,(IF(H380="L",-F380)))</f>
        <v>4.5</v>
      </c>
      <c r="J380" s="62"/>
      <c r="K380" s="23" t="s">
        <v>465</v>
      </c>
      <c r="L380" s="48"/>
      <c r="M380" s="48"/>
      <c r="N380" s="49"/>
      <c r="O380" s="62"/>
      <c r="P380" s="64"/>
      <c r="Q380" s="66"/>
      <c r="R380" s="74"/>
      <c r="S380" s="66"/>
      <c r="T380" s="66"/>
      <c r="U380" s="66"/>
      <c r="V380" s="66"/>
      <c r="W380" s="66"/>
      <c r="X380" s="67"/>
      <c r="Y380" s="67"/>
      <c r="Z380" s="67"/>
      <c r="AA380" s="67"/>
      <c r="AB380" s="67"/>
      <c r="AC380" s="67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 customFormat="false" ht="16.85" hidden="false" customHeight="false" outlineLevel="0" collapsed="false">
      <c r="A381" s="69"/>
      <c r="B381" s="70" t="s">
        <v>397</v>
      </c>
      <c r="C381" s="62" t="s">
        <v>440</v>
      </c>
      <c r="D381" s="70" t="s">
        <v>488</v>
      </c>
      <c r="E381" s="43" t="s">
        <v>489</v>
      </c>
      <c r="F381" s="54" t="n">
        <v>5</v>
      </c>
      <c r="G381" s="45" t="n">
        <v>2.2</v>
      </c>
      <c r="H381" s="46" t="s">
        <v>7</v>
      </c>
      <c r="I381" s="47" t="n">
        <f aca="false">IF(H381="W",F381*G381-F381,(IF(H381="L",-F381)))</f>
        <v>-5</v>
      </c>
      <c r="J381" s="62"/>
      <c r="K381" s="23" t="s">
        <v>459</v>
      </c>
      <c r="L381" s="48"/>
      <c r="M381" s="48"/>
      <c r="N381" s="49"/>
      <c r="O381" s="62"/>
      <c r="P381" s="64"/>
      <c r="Q381" s="66"/>
      <c r="R381" s="74"/>
      <c r="S381" s="66"/>
      <c r="T381" s="66"/>
      <c r="U381" s="66"/>
      <c r="V381" s="66"/>
      <c r="W381" s="66"/>
      <c r="X381" s="67"/>
      <c r="Y381" s="67"/>
      <c r="Z381" s="67"/>
      <c r="AA381" s="67"/>
      <c r="AB381" s="67"/>
      <c r="AC381" s="67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 customFormat="false" ht="16.85" hidden="false" customHeight="false" outlineLevel="0" collapsed="false">
      <c r="A382" s="69"/>
      <c r="B382" s="70" t="s">
        <v>397</v>
      </c>
      <c r="C382" s="62" t="s">
        <v>440</v>
      </c>
      <c r="D382" s="70" t="s">
        <v>490</v>
      </c>
      <c r="E382" s="43" t="s">
        <v>491</v>
      </c>
      <c r="F382" s="54" t="n">
        <v>5</v>
      </c>
      <c r="G382" s="45" t="n">
        <v>1.66</v>
      </c>
      <c r="H382" s="46" t="s">
        <v>7</v>
      </c>
      <c r="I382" s="47" t="n">
        <f aca="false">IF(H382="W",F382*G382-F382,(IF(H382="L",-F382)))</f>
        <v>-5</v>
      </c>
      <c r="J382" s="62"/>
      <c r="K382" s="23" t="s">
        <v>465</v>
      </c>
      <c r="L382" s="48"/>
      <c r="M382" s="48"/>
      <c r="N382" s="49"/>
      <c r="O382" s="62"/>
      <c r="P382" s="64"/>
      <c r="Q382" s="66"/>
      <c r="R382" s="74"/>
      <c r="S382" s="66"/>
      <c r="T382" s="66"/>
      <c r="U382" s="66"/>
      <c r="V382" s="66"/>
      <c r="W382" s="66"/>
      <c r="X382" s="67"/>
      <c r="Y382" s="67"/>
      <c r="Z382" s="67"/>
      <c r="AA382" s="67"/>
      <c r="AB382" s="67"/>
      <c r="AC382" s="67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 customFormat="false" ht="16.85" hidden="false" customHeight="false" outlineLevel="0" collapsed="false">
      <c r="A383" s="69"/>
      <c r="B383" s="70" t="s">
        <v>397</v>
      </c>
      <c r="C383" s="62" t="s">
        <v>440</v>
      </c>
      <c r="D383" s="70" t="s">
        <v>492</v>
      </c>
      <c r="E383" s="43" t="s">
        <v>486</v>
      </c>
      <c r="F383" s="54" t="n">
        <v>5</v>
      </c>
      <c r="G383" s="45" t="n">
        <v>1.76</v>
      </c>
      <c r="H383" s="46" t="s">
        <v>5</v>
      </c>
      <c r="I383" s="47" t="n">
        <f aca="false">IF(H383="W",F383*G383-F383,(IF(H383="L",-F383)))</f>
        <v>3.8</v>
      </c>
      <c r="J383" s="62"/>
      <c r="K383" s="23" t="s">
        <v>459</v>
      </c>
      <c r="L383" s="48"/>
      <c r="M383" s="48"/>
      <c r="N383" s="49"/>
      <c r="O383" s="62"/>
      <c r="P383" s="64"/>
      <c r="Q383" s="66"/>
      <c r="R383" s="74"/>
      <c r="S383" s="66"/>
      <c r="T383" s="66"/>
      <c r="U383" s="66"/>
      <c r="V383" s="66"/>
      <c r="W383" s="66"/>
      <c r="X383" s="67"/>
      <c r="Y383" s="67"/>
      <c r="Z383" s="67"/>
      <c r="AA383" s="67"/>
      <c r="AB383" s="67"/>
      <c r="AC383" s="67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 customFormat="false" ht="16.85" hidden="false" customHeight="false" outlineLevel="0" collapsed="false">
      <c r="A384" s="69"/>
      <c r="B384" s="70" t="s">
        <v>397</v>
      </c>
      <c r="C384" s="62" t="s">
        <v>440</v>
      </c>
      <c r="D384" s="70" t="s">
        <v>493</v>
      </c>
      <c r="E384" s="43" t="s">
        <v>485</v>
      </c>
      <c r="F384" s="54" t="n">
        <v>5</v>
      </c>
      <c r="G384" s="45" t="n">
        <v>1.86</v>
      </c>
      <c r="H384" s="46" t="s">
        <v>7</v>
      </c>
      <c r="I384" s="47" t="n">
        <f aca="false">IF(H384="W",F384*G384-F384,(IF(H384="L",-F384)))</f>
        <v>-5</v>
      </c>
      <c r="J384" s="62"/>
      <c r="K384" s="23" t="s">
        <v>459</v>
      </c>
      <c r="L384" s="48"/>
      <c r="M384" s="48"/>
      <c r="N384" s="49"/>
      <c r="O384" s="62"/>
      <c r="P384" s="64"/>
      <c r="Q384" s="66"/>
      <c r="R384" s="74"/>
      <c r="S384" s="66"/>
      <c r="T384" s="66"/>
      <c r="U384" s="66"/>
      <c r="V384" s="66"/>
      <c r="W384" s="66"/>
      <c r="X384" s="67"/>
      <c r="Y384" s="67"/>
      <c r="Z384" s="67"/>
      <c r="AA384" s="67"/>
      <c r="AB384" s="67"/>
      <c r="AC384" s="67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 customFormat="false" ht="16.85" hidden="false" customHeight="false" outlineLevel="0" collapsed="false">
      <c r="A385" s="69"/>
      <c r="B385" s="70" t="s">
        <v>397</v>
      </c>
      <c r="C385" s="62" t="s">
        <v>440</v>
      </c>
      <c r="D385" s="70" t="s">
        <v>494</v>
      </c>
      <c r="E385" s="43"/>
      <c r="F385" s="54" t="n">
        <v>5</v>
      </c>
      <c r="G385" s="45" t="n">
        <v>1.86</v>
      </c>
      <c r="H385" s="46" t="s">
        <v>5</v>
      </c>
      <c r="I385" s="47" t="n">
        <f aca="false">IF(H385="W",F385*G385-F385,(IF(H385="L",-F385)))</f>
        <v>4.3</v>
      </c>
      <c r="J385" s="62"/>
      <c r="K385" s="23" t="s">
        <v>465</v>
      </c>
      <c r="L385" s="48"/>
      <c r="M385" s="48"/>
      <c r="N385" s="49"/>
      <c r="O385" s="62"/>
      <c r="P385" s="64"/>
      <c r="Q385" s="66"/>
      <c r="R385" s="74"/>
      <c r="S385" s="66"/>
      <c r="T385" s="66"/>
      <c r="U385" s="66"/>
      <c r="V385" s="66"/>
      <c r="W385" s="66"/>
      <c r="X385" s="67"/>
      <c r="Y385" s="67"/>
      <c r="Z385" s="67"/>
      <c r="AA385" s="67"/>
      <c r="AB385" s="67"/>
      <c r="AC385" s="67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 customFormat="false" ht="16.85" hidden="false" customHeight="false" outlineLevel="0" collapsed="false">
      <c r="A386" s="69"/>
      <c r="B386" s="70" t="s">
        <v>397</v>
      </c>
      <c r="C386" s="62" t="s">
        <v>440</v>
      </c>
      <c r="D386" s="70" t="s">
        <v>495</v>
      </c>
      <c r="E386" s="43"/>
      <c r="F386" s="54" t="n">
        <v>5</v>
      </c>
      <c r="G386" s="45" t="n">
        <v>1.95</v>
      </c>
      <c r="H386" s="46" t="s">
        <v>5</v>
      </c>
      <c r="I386" s="47" t="n">
        <f aca="false">IF(H386="W",F386*G386-F386,(IF(H386="L",-F386)))</f>
        <v>4.75</v>
      </c>
      <c r="J386" s="62"/>
      <c r="K386" s="23" t="s">
        <v>465</v>
      </c>
      <c r="L386" s="48"/>
      <c r="M386" s="48"/>
      <c r="N386" s="49"/>
      <c r="O386" s="62"/>
      <c r="P386" s="64"/>
      <c r="Q386" s="66"/>
      <c r="R386" s="74"/>
      <c r="S386" s="66"/>
      <c r="T386" s="66"/>
      <c r="U386" s="66"/>
      <c r="V386" s="66"/>
      <c r="W386" s="66"/>
      <c r="X386" s="67"/>
      <c r="Y386" s="67"/>
      <c r="Z386" s="67"/>
      <c r="AA386" s="67"/>
      <c r="AB386" s="67"/>
      <c r="AC386" s="67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 customFormat="false" ht="16.85" hidden="false" customHeight="false" outlineLevel="0" collapsed="false">
      <c r="A387" s="69"/>
      <c r="B387" s="70" t="s">
        <v>397</v>
      </c>
      <c r="C387" s="62" t="s">
        <v>440</v>
      </c>
      <c r="D387" s="70" t="s">
        <v>496</v>
      </c>
      <c r="E387" s="43"/>
      <c r="F387" s="54" t="n">
        <v>5</v>
      </c>
      <c r="G387" s="45" t="n">
        <v>2</v>
      </c>
      <c r="H387" s="46" t="s">
        <v>5</v>
      </c>
      <c r="I387" s="47" t="n">
        <f aca="false">IF(H387="W",F387*G387-F387,(IF(H387="L",-F387)))</f>
        <v>5</v>
      </c>
      <c r="J387" s="62"/>
      <c r="K387" s="23" t="s">
        <v>459</v>
      </c>
      <c r="L387" s="48"/>
      <c r="M387" s="48"/>
      <c r="N387" s="49"/>
      <c r="O387" s="62"/>
      <c r="P387" s="64"/>
      <c r="Q387" s="66"/>
      <c r="R387" s="74"/>
      <c r="S387" s="66"/>
      <c r="T387" s="66"/>
      <c r="U387" s="66"/>
      <c r="V387" s="66"/>
      <c r="W387" s="66"/>
      <c r="X387" s="67"/>
      <c r="Y387" s="67"/>
      <c r="Z387" s="67"/>
      <c r="AA387" s="67"/>
      <c r="AB387" s="67"/>
      <c r="AC387" s="67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 customFormat="false" ht="16.85" hidden="false" customHeight="false" outlineLevel="0" collapsed="false">
      <c r="A388" s="69"/>
      <c r="B388" s="70" t="s">
        <v>443</v>
      </c>
      <c r="C388" s="62" t="s">
        <v>440</v>
      </c>
      <c r="D388" s="78" t="s">
        <v>497</v>
      </c>
      <c r="E388" s="43"/>
      <c r="F388" s="54" t="n">
        <v>10</v>
      </c>
      <c r="G388" s="45" t="n">
        <v>1.9</v>
      </c>
      <c r="H388" s="46" t="s">
        <v>5</v>
      </c>
      <c r="I388" s="47" t="n">
        <f aca="false">IF(H388="W",F388*G388-F388,(IF(H388="L",-F388)))</f>
        <v>9</v>
      </c>
      <c r="J388" s="62"/>
      <c r="K388" s="23"/>
      <c r="L388" s="48"/>
      <c r="M388" s="48"/>
      <c r="N388" s="49"/>
      <c r="O388" s="62"/>
      <c r="P388" s="64"/>
      <c r="Q388" s="66"/>
      <c r="R388" s="74"/>
      <c r="S388" s="66"/>
      <c r="T388" s="66"/>
      <c r="U388" s="66"/>
      <c r="V388" s="66"/>
      <c r="W388" s="66"/>
      <c r="X388" s="67"/>
      <c r="Y388" s="67"/>
      <c r="Z388" s="67"/>
      <c r="AA388" s="67"/>
      <c r="AB388" s="67"/>
      <c r="AC388" s="67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 customFormat="false" ht="16.85" hidden="false" customHeight="false" outlineLevel="0" collapsed="false">
      <c r="A389" s="69"/>
      <c r="B389" s="70" t="s">
        <v>443</v>
      </c>
      <c r="C389" s="62" t="s">
        <v>440</v>
      </c>
      <c r="D389" s="70" t="s">
        <v>498</v>
      </c>
      <c r="E389" s="43"/>
      <c r="F389" s="54" t="n">
        <v>5</v>
      </c>
      <c r="G389" s="45" t="n">
        <v>1.95</v>
      </c>
      <c r="H389" s="46" t="s">
        <v>7</v>
      </c>
      <c r="I389" s="47" t="n">
        <f aca="false">IF(H389="W",F389*G389-F389,(IF(H389="L",-F389)))</f>
        <v>-5</v>
      </c>
      <c r="J389" s="62"/>
      <c r="K389" s="23"/>
      <c r="L389" s="48"/>
      <c r="M389" s="48"/>
      <c r="N389" s="49"/>
      <c r="O389" s="62"/>
      <c r="P389" s="64"/>
      <c r="Q389" s="66"/>
      <c r="R389" s="74"/>
      <c r="S389" s="66"/>
      <c r="T389" s="66"/>
      <c r="U389" s="66"/>
      <c r="V389" s="66"/>
      <c r="W389" s="66"/>
      <c r="X389" s="67"/>
      <c r="Y389" s="67"/>
      <c r="Z389" s="67"/>
      <c r="AA389" s="67"/>
      <c r="AB389" s="67"/>
      <c r="AC389" s="67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 customFormat="false" ht="16.85" hidden="false" customHeight="false" outlineLevel="0" collapsed="false">
      <c r="A390" s="69"/>
      <c r="B390" s="70" t="s">
        <v>443</v>
      </c>
      <c r="C390" s="62" t="s">
        <v>440</v>
      </c>
      <c r="D390" s="70" t="s">
        <v>499</v>
      </c>
      <c r="E390" s="43"/>
      <c r="F390" s="54" t="n">
        <v>5</v>
      </c>
      <c r="G390" s="45" t="n">
        <v>1.95</v>
      </c>
      <c r="H390" s="46" t="s">
        <v>5</v>
      </c>
      <c r="I390" s="47" t="n">
        <f aca="false">IF(H390="W",F390*G390-F390,(IF(H390="L",-F390)))</f>
        <v>4.75</v>
      </c>
      <c r="J390" s="62"/>
      <c r="K390" s="23"/>
      <c r="L390" s="48"/>
      <c r="M390" s="48"/>
      <c r="N390" s="49"/>
      <c r="O390" s="62"/>
      <c r="P390" s="64"/>
      <c r="Q390" s="66"/>
      <c r="R390" s="74"/>
      <c r="S390" s="66"/>
      <c r="T390" s="66"/>
      <c r="U390" s="66"/>
      <c r="V390" s="66"/>
      <c r="W390" s="66"/>
      <c r="X390" s="67"/>
      <c r="Y390" s="67"/>
      <c r="Z390" s="67"/>
      <c r="AA390" s="67"/>
      <c r="AB390" s="67"/>
      <c r="AC390" s="67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 customFormat="false" ht="16.85" hidden="false" customHeight="false" outlineLevel="0" collapsed="false">
      <c r="A391" s="69"/>
      <c r="B391" s="70" t="s">
        <v>443</v>
      </c>
      <c r="C391" s="62" t="s">
        <v>440</v>
      </c>
      <c r="D391" s="70" t="s">
        <v>500</v>
      </c>
      <c r="E391" s="43"/>
      <c r="F391" s="54" t="n">
        <v>5</v>
      </c>
      <c r="G391" s="45" t="n">
        <v>1.9</v>
      </c>
      <c r="H391" s="46" t="s">
        <v>5</v>
      </c>
      <c r="I391" s="47" t="n">
        <f aca="false">IF(H391="W",F391*G391-F391,(IF(H391="L",-F391)))</f>
        <v>4.5</v>
      </c>
      <c r="J391" s="62"/>
      <c r="K391" s="23"/>
      <c r="L391" s="48"/>
      <c r="M391" s="48"/>
      <c r="N391" s="49"/>
      <c r="O391" s="62"/>
      <c r="P391" s="64"/>
      <c r="Q391" s="66"/>
      <c r="R391" s="74"/>
      <c r="S391" s="66"/>
      <c r="T391" s="66"/>
      <c r="U391" s="66"/>
      <c r="V391" s="66"/>
      <c r="W391" s="66"/>
      <c r="X391" s="67"/>
      <c r="Y391" s="67"/>
      <c r="Z391" s="67"/>
      <c r="AA391" s="67"/>
      <c r="AB391" s="67"/>
      <c r="AC391" s="67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 customFormat="false" ht="16.85" hidden="false" customHeight="false" outlineLevel="0" collapsed="false">
      <c r="A392" s="69"/>
      <c r="B392" s="70" t="s">
        <v>443</v>
      </c>
      <c r="C392" s="62" t="s">
        <v>440</v>
      </c>
      <c r="D392" s="70" t="s">
        <v>501</v>
      </c>
      <c r="E392" s="43"/>
      <c r="F392" s="54" t="n">
        <v>5</v>
      </c>
      <c r="G392" s="45" t="n">
        <v>1.86</v>
      </c>
      <c r="H392" s="46" t="s">
        <v>5</v>
      </c>
      <c r="I392" s="47" t="n">
        <f aca="false">IF(H392="W",F392*G392-F392,(IF(H392="L",-F392)))</f>
        <v>4.3</v>
      </c>
      <c r="J392" s="62"/>
      <c r="K392" s="23"/>
      <c r="L392" s="48"/>
      <c r="M392" s="48"/>
      <c r="N392" s="49"/>
      <c r="O392" s="62"/>
      <c r="P392" s="64"/>
      <c r="Q392" s="66"/>
      <c r="R392" s="74"/>
      <c r="S392" s="66"/>
      <c r="T392" s="66"/>
      <c r="U392" s="66"/>
      <c r="V392" s="66"/>
      <c r="W392" s="66"/>
      <c r="X392" s="67"/>
      <c r="Y392" s="67"/>
      <c r="Z392" s="67"/>
      <c r="AA392" s="67"/>
      <c r="AB392" s="67"/>
      <c r="AC392" s="67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 customFormat="false" ht="16.85" hidden="false" customHeight="false" outlineLevel="0" collapsed="false">
      <c r="A393" s="69" t="n">
        <v>43558</v>
      </c>
      <c r="B393" s="70" t="s">
        <v>67</v>
      </c>
      <c r="C393" s="62" t="s">
        <v>28</v>
      </c>
      <c r="D393" s="70" t="s">
        <v>502</v>
      </c>
      <c r="E393" s="43" t="n">
        <v>0.916666666666667</v>
      </c>
      <c r="F393" s="54" t="n">
        <v>10</v>
      </c>
      <c r="G393" s="45" t="n">
        <v>2.4</v>
      </c>
      <c r="H393" s="46" t="s">
        <v>7</v>
      </c>
      <c r="I393" s="47" t="n">
        <f aca="false">IF(H393="W",F393*G393-F393,(IF(H393="L",-F393)))</f>
        <v>-10</v>
      </c>
      <c r="J393" s="62"/>
      <c r="K393" s="23"/>
      <c r="L393" s="48"/>
      <c r="M393" s="48"/>
      <c r="N393" s="49"/>
      <c r="O393" s="62"/>
      <c r="P393" s="64"/>
      <c r="Q393" s="66"/>
      <c r="R393" s="74"/>
      <c r="S393" s="66"/>
      <c r="T393" s="66"/>
      <c r="U393" s="66"/>
      <c r="V393" s="66"/>
      <c r="W393" s="66"/>
      <c r="X393" s="67"/>
      <c r="Y393" s="67"/>
      <c r="Z393" s="67"/>
      <c r="AA393" s="67"/>
      <c r="AB393" s="67"/>
      <c r="AC393" s="67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 customFormat="false" ht="16.85" hidden="false" customHeight="false" outlineLevel="0" collapsed="false">
      <c r="A394" s="69"/>
      <c r="B394" s="70" t="s">
        <v>67</v>
      </c>
      <c r="C394" s="62" t="s">
        <v>28</v>
      </c>
      <c r="D394" s="70" t="s">
        <v>502</v>
      </c>
      <c r="E394" s="43" t="n">
        <v>0.916666666666667</v>
      </c>
      <c r="F394" s="54" t="n">
        <v>10</v>
      </c>
      <c r="G394" s="45" t="n">
        <v>2.4</v>
      </c>
      <c r="H394" s="46" t="s">
        <v>7</v>
      </c>
      <c r="I394" s="47" t="n">
        <f aca="false">IF(H394="W",F394*G394-F394,(IF(H394="L",-F394)))</f>
        <v>-10</v>
      </c>
      <c r="J394" s="62"/>
      <c r="K394" s="23"/>
      <c r="L394" s="48"/>
      <c r="M394" s="48"/>
      <c r="N394" s="49"/>
      <c r="O394" s="62"/>
      <c r="P394" s="64"/>
      <c r="Q394" s="66"/>
      <c r="R394" s="74"/>
      <c r="S394" s="66"/>
      <c r="T394" s="66"/>
      <c r="U394" s="66"/>
      <c r="V394" s="66"/>
      <c r="W394" s="66"/>
      <c r="X394" s="67"/>
      <c r="Y394" s="67"/>
      <c r="Z394" s="67"/>
      <c r="AA394" s="67"/>
      <c r="AB394" s="67"/>
      <c r="AC394" s="67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 customFormat="false" ht="16.85" hidden="false" customHeight="false" outlineLevel="0" collapsed="false">
      <c r="A395" s="69"/>
      <c r="B395" s="70" t="s">
        <v>67</v>
      </c>
      <c r="C395" s="62" t="s">
        <v>216</v>
      </c>
      <c r="D395" s="70" t="s">
        <v>503</v>
      </c>
      <c r="E395" s="43" t="n">
        <v>0.916666666666667</v>
      </c>
      <c r="F395" s="54" t="n">
        <v>14.77</v>
      </c>
      <c r="G395" s="45" t="n">
        <v>3.25</v>
      </c>
      <c r="H395" s="46" t="s">
        <v>5</v>
      </c>
      <c r="I395" s="47" t="n">
        <f aca="false">IF(H395="W",F395*G395-F395,(IF(H395="L",-F395)))</f>
        <v>33.2325</v>
      </c>
      <c r="J395" s="62"/>
      <c r="K395" s="23"/>
      <c r="L395" s="48"/>
      <c r="M395" s="48"/>
      <c r="N395" s="49"/>
      <c r="O395" s="62"/>
      <c r="P395" s="64"/>
      <c r="Q395" s="66"/>
      <c r="R395" s="74"/>
      <c r="S395" s="66"/>
      <c r="T395" s="66"/>
      <c r="U395" s="66"/>
      <c r="V395" s="66"/>
      <c r="W395" s="66"/>
      <c r="X395" s="67"/>
      <c r="Y395" s="67"/>
      <c r="Z395" s="67"/>
      <c r="AA395" s="67"/>
      <c r="AB395" s="67"/>
      <c r="AC395" s="67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 customFormat="false" ht="16.85" hidden="false" customHeight="false" outlineLevel="0" collapsed="false">
      <c r="A396" s="69"/>
      <c r="B396" s="70" t="s">
        <v>67</v>
      </c>
      <c r="C396" s="62" t="s">
        <v>24</v>
      </c>
      <c r="D396" s="70" t="s">
        <v>504</v>
      </c>
      <c r="E396" s="43" t="n">
        <v>0.916666666666667</v>
      </c>
      <c r="F396" s="54" t="n">
        <v>13.19</v>
      </c>
      <c r="G396" s="45" t="n">
        <v>3.64</v>
      </c>
      <c r="H396" s="46" t="s">
        <v>7</v>
      </c>
      <c r="I396" s="47" t="n">
        <f aca="false">IF(H396="W",F396*G396-F396,(IF(H396="L",-F396)))</f>
        <v>-13.19</v>
      </c>
      <c r="J396" s="62"/>
      <c r="K396" s="23"/>
      <c r="L396" s="48"/>
      <c r="M396" s="48"/>
      <c r="N396" s="49"/>
      <c r="O396" s="62"/>
      <c r="P396" s="64"/>
      <c r="Q396" s="66"/>
      <c r="R396" s="74"/>
      <c r="S396" s="66"/>
      <c r="T396" s="66"/>
      <c r="U396" s="66"/>
      <c r="V396" s="66"/>
      <c r="W396" s="66"/>
      <c r="X396" s="67"/>
      <c r="Y396" s="67"/>
      <c r="Z396" s="67"/>
      <c r="AA396" s="67"/>
      <c r="AB396" s="67"/>
      <c r="AC396" s="67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 customFormat="false" ht="16.85" hidden="false" customHeight="false" outlineLevel="0" collapsed="false">
      <c r="A397" s="69"/>
      <c r="B397" s="70" t="s">
        <v>46</v>
      </c>
      <c r="C397" s="62" t="s">
        <v>151</v>
      </c>
      <c r="D397" s="70" t="s">
        <v>505</v>
      </c>
      <c r="E397" s="43" t="n">
        <v>0.770833333333333</v>
      </c>
      <c r="F397" s="54" t="n">
        <v>5</v>
      </c>
      <c r="G397" s="45" t="n">
        <v>3.42</v>
      </c>
      <c r="H397" s="46" t="s">
        <v>5</v>
      </c>
      <c r="I397" s="47" t="n">
        <f aca="false">IF(H397="W",F397*G397-F397,(IF(H397="L",-F397)))</f>
        <v>12.1</v>
      </c>
      <c r="J397" s="62"/>
      <c r="K397" s="23" t="s">
        <v>124</v>
      </c>
      <c r="L397" s="48"/>
      <c r="M397" s="48"/>
      <c r="N397" s="49"/>
      <c r="O397" s="62"/>
      <c r="P397" s="64"/>
      <c r="Q397" s="66"/>
      <c r="R397" s="74"/>
      <c r="S397" s="66"/>
      <c r="T397" s="66"/>
      <c r="U397" s="66"/>
      <c r="V397" s="66"/>
      <c r="W397" s="66"/>
      <c r="X397" s="67"/>
      <c r="Y397" s="67"/>
      <c r="Z397" s="67"/>
      <c r="AA397" s="67"/>
      <c r="AB397" s="67"/>
      <c r="AC397" s="67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 customFormat="false" ht="16.85" hidden="false" customHeight="false" outlineLevel="0" collapsed="false">
      <c r="A398" s="69"/>
      <c r="B398" s="70" t="s">
        <v>46</v>
      </c>
      <c r="C398" s="62" t="s">
        <v>28</v>
      </c>
      <c r="D398" s="70" t="s">
        <v>506</v>
      </c>
      <c r="E398" s="43" t="n">
        <v>0.770833333333333</v>
      </c>
      <c r="F398" s="54" t="n">
        <v>10</v>
      </c>
      <c r="G398" s="45" t="n">
        <v>1.73</v>
      </c>
      <c r="H398" s="46" t="s">
        <v>5</v>
      </c>
      <c r="I398" s="47" t="n">
        <f aca="false">IF(H398="W",F398*G398-F398,(IF(H398="L",-F398)))</f>
        <v>7.3</v>
      </c>
      <c r="J398" s="62"/>
      <c r="K398" s="23"/>
      <c r="L398" s="48"/>
      <c r="M398" s="48"/>
      <c r="N398" s="49"/>
      <c r="O398" s="62"/>
      <c r="P398" s="64"/>
      <c r="Q398" s="66"/>
      <c r="R398" s="74"/>
      <c r="S398" s="66"/>
      <c r="T398" s="66"/>
      <c r="U398" s="66"/>
      <c r="V398" s="66"/>
      <c r="W398" s="66"/>
      <c r="X398" s="67"/>
      <c r="Y398" s="67"/>
      <c r="Z398" s="67"/>
      <c r="AA398" s="67"/>
      <c r="AB398" s="67"/>
      <c r="AC398" s="67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 customFormat="false" ht="16.85" hidden="false" customHeight="false" outlineLevel="0" collapsed="false">
      <c r="A399" s="69"/>
      <c r="B399" s="70" t="s">
        <v>49</v>
      </c>
      <c r="C399" s="62" t="s">
        <v>440</v>
      </c>
      <c r="D399" s="70" t="s">
        <v>507</v>
      </c>
      <c r="E399" s="43" t="n">
        <v>0.684027777777778</v>
      </c>
      <c r="F399" s="54" t="n">
        <v>70</v>
      </c>
      <c r="G399" s="45" t="n">
        <v>3</v>
      </c>
      <c r="H399" s="46" t="s">
        <v>7</v>
      </c>
      <c r="I399" s="47" t="n">
        <f aca="false">IF(H399="W",F399*G399-F399,(IF(H399="L",-F399)))</f>
        <v>-70</v>
      </c>
      <c r="J399" s="62"/>
      <c r="K399" s="23"/>
      <c r="L399" s="48"/>
      <c r="M399" s="48"/>
      <c r="N399" s="49"/>
      <c r="O399" s="62"/>
      <c r="P399" s="64"/>
      <c r="Q399" s="66"/>
      <c r="R399" s="74"/>
      <c r="S399" s="66"/>
      <c r="T399" s="66"/>
      <c r="U399" s="66"/>
      <c r="V399" s="66"/>
      <c r="W399" s="66"/>
      <c r="X399" s="67"/>
      <c r="Y399" s="67"/>
      <c r="Z399" s="67"/>
      <c r="AA399" s="67"/>
      <c r="AB399" s="67"/>
      <c r="AC399" s="67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 customFormat="false" ht="16.85" hidden="false" customHeight="false" outlineLevel="0" collapsed="false">
      <c r="A400" s="69"/>
      <c r="B400" s="70" t="s">
        <v>49</v>
      </c>
      <c r="C400" s="62" t="s">
        <v>24</v>
      </c>
      <c r="D400" s="70" t="s">
        <v>508</v>
      </c>
      <c r="E400" s="43" t="s">
        <v>509</v>
      </c>
      <c r="F400" s="54" t="n">
        <v>140</v>
      </c>
      <c r="G400" s="45" t="n">
        <v>1.54</v>
      </c>
      <c r="H400" s="46" t="s">
        <v>7</v>
      </c>
      <c r="I400" s="47" t="n">
        <f aca="false">IF(H400="W",F400*G400-F400,(IF(H400="L",-F400)))</f>
        <v>-140</v>
      </c>
      <c r="J400" s="62"/>
      <c r="K400" s="23"/>
      <c r="L400" s="48"/>
      <c r="M400" s="48"/>
      <c r="N400" s="49"/>
      <c r="O400" s="62"/>
      <c r="P400" s="64"/>
      <c r="Q400" s="66"/>
      <c r="R400" s="74"/>
      <c r="S400" s="66"/>
      <c r="T400" s="66"/>
      <c r="U400" s="66"/>
      <c r="V400" s="66"/>
      <c r="W400" s="66"/>
      <c r="X400" s="67"/>
      <c r="Y400" s="67"/>
      <c r="Z400" s="67"/>
      <c r="AA400" s="67"/>
      <c r="AB400" s="67"/>
      <c r="AC400" s="67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 customFormat="false" ht="16.85" hidden="false" customHeight="false" outlineLevel="0" collapsed="false">
      <c r="A401" s="69"/>
      <c r="B401" s="70" t="s">
        <v>67</v>
      </c>
      <c r="C401" s="62" t="s">
        <v>440</v>
      </c>
      <c r="D401" s="70" t="s">
        <v>510</v>
      </c>
      <c r="E401" s="43" t="n">
        <v>0.791666666666667</v>
      </c>
      <c r="F401" s="54" t="n">
        <v>25.93</v>
      </c>
      <c r="G401" s="45"/>
      <c r="H401" s="46" t="s">
        <v>7</v>
      </c>
      <c r="I401" s="47" t="n">
        <f aca="false">IF(H401="W",F401*G401-F401,(IF(H401="L",-F401)))</f>
        <v>-25.93</v>
      </c>
      <c r="J401" s="62"/>
      <c r="K401" s="23"/>
      <c r="L401" s="48"/>
      <c r="M401" s="48"/>
      <c r="N401" s="49"/>
      <c r="O401" s="62"/>
      <c r="P401" s="64"/>
      <c r="Q401" s="66"/>
      <c r="R401" s="74"/>
      <c r="S401" s="66"/>
      <c r="T401" s="66"/>
      <c r="U401" s="66"/>
      <c r="V401" s="66"/>
      <c r="W401" s="66"/>
      <c r="X401" s="67"/>
      <c r="Y401" s="67"/>
      <c r="Z401" s="67"/>
      <c r="AA401" s="67"/>
      <c r="AB401" s="67"/>
      <c r="AC401" s="67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 customFormat="false" ht="16.85" hidden="false" customHeight="false" outlineLevel="0" collapsed="false">
      <c r="A402" s="69"/>
      <c r="B402" s="70" t="s">
        <v>67</v>
      </c>
      <c r="C402" s="62" t="s">
        <v>28</v>
      </c>
      <c r="D402" s="70" t="s">
        <v>511</v>
      </c>
      <c r="E402" s="43" t="n">
        <v>0.8125</v>
      </c>
      <c r="F402" s="54" t="n">
        <v>30.5</v>
      </c>
      <c r="G402" s="45"/>
      <c r="H402" s="46" t="s">
        <v>5</v>
      </c>
      <c r="I402" s="47" t="n">
        <f aca="false">IF(H402="W",F402*G402-F402,(IF(H402="L",-F402)))</f>
        <v>-30.5</v>
      </c>
      <c r="J402" s="62"/>
      <c r="K402" s="23"/>
      <c r="L402" s="48"/>
      <c r="M402" s="48"/>
      <c r="N402" s="49"/>
      <c r="O402" s="62"/>
      <c r="P402" s="64"/>
      <c r="Q402" s="66"/>
      <c r="R402" s="74"/>
      <c r="S402" s="66"/>
      <c r="T402" s="66"/>
      <c r="U402" s="66"/>
      <c r="V402" s="66"/>
      <c r="W402" s="66"/>
      <c r="X402" s="67"/>
      <c r="Y402" s="67"/>
      <c r="Z402" s="67"/>
      <c r="AA402" s="67"/>
      <c r="AB402" s="67"/>
      <c r="AC402" s="67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 customFormat="false" ht="16.85" hidden="false" customHeight="false" outlineLevel="0" collapsed="false">
      <c r="A403" s="69"/>
      <c r="B403" s="70" t="s">
        <v>397</v>
      </c>
      <c r="C403" s="62" t="s">
        <v>440</v>
      </c>
      <c r="D403" s="70" t="s">
        <v>512</v>
      </c>
      <c r="E403" s="43" t="n">
        <v>0.840277777777778</v>
      </c>
      <c r="F403" s="54" t="n">
        <v>75</v>
      </c>
      <c r="G403" s="45" t="n">
        <v>2.3</v>
      </c>
      <c r="H403" s="46" t="s">
        <v>5</v>
      </c>
      <c r="I403" s="47" t="n">
        <f aca="false">IF(H403="W",F403*G403-F403,(IF(H403="L",-F403)))</f>
        <v>97.5</v>
      </c>
      <c r="J403" s="62"/>
      <c r="K403" s="23"/>
      <c r="L403" s="48"/>
      <c r="M403" s="48"/>
      <c r="N403" s="49"/>
      <c r="O403" s="62"/>
      <c r="P403" s="64"/>
      <c r="Q403" s="66"/>
      <c r="R403" s="74"/>
      <c r="S403" s="66"/>
      <c r="T403" s="66"/>
      <c r="U403" s="66"/>
      <c r="V403" s="66"/>
      <c r="W403" s="66"/>
      <c r="X403" s="67"/>
      <c r="Y403" s="67"/>
      <c r="Z403" s="67"/>
      <c r="AA403" s="67"/>
      <c r="AB403" s="67"/>
      <c r="AC403" s="67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 customFormat="false" ht="16.85" hidden="false" customHeight="false" outlineLevel="0" collapsed="false">
      <c r="A404" s="69"/>
      <c r="B404" s="70" t="s">
        <v>397</v>
      </c>
      <c r="C404" s="62" t="s">
        <v>24</v>
      </c>
      <c r="D404" s="70" t="s">
        <v>513</v>
      </c>
      <c r="E404" s="43" t="n">
        <v>0.840277777777778</v>
      </c>
      <c r="F404" s="54" t="n">
        <v>103</v>
      </c>
      <c r="G404" s="45" t="n">
        <v>1.729</v>
      </c>
      <c r="H404" s="46" t="s">
        <v>7</v>
      </c>
      <c r="I404" s="47" t="n">
        <f aca="false">IF(H404="W",F404*G404-F404,(IF(H404="L",-F404)))</f>
        <v>-103</v>
      </c>
      <c r="J404" s="62"/>
      <c r="K404" s="23"/>
      <c r="L404" s="48"/>
      <c r="M404" s="48"/>
      <c r="N404" s="49"/>
      <c r="O404" s="62"/>
      <c r="P404" s="64"/>
      <c r="Q404" s="66"/>
      <c r="R404" s="74"/>
      <c r="S404" s="66"/>
      <c r="T404" s="66"/>
      <c r="U404" s="66"/>
      <c r="V404" s="66"/>
      <c r="W404" s="66"/>
      <c r="X404" s="67"/>
      <c r="Y404" s="67"/>
      <c r="Z404" s="67"/>
      <c r="AA404" s="67"/>
      <c r="AB404" s="67"/>
      <c r="AC404" s="67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 customFormat="false" ht="16.85" hidden="false" customHeight="false" outlineLevel="0" collapsed="false">
      <c r="A405" s="69"/>
      <c r="B405" s="70" t="s">
        <v>397</v>
      </c>
      <c r="C405" s="62" t="s">
        <v>24</v>
      </c>
      <c r="D405" s="70" t="s">
        <v>514</v>
      </c>
      <c r="E405" s="43" t="n">
        <v>0.815972222222222</v>
      </c>
      <c r="F405" s="54" t="n">
        <v>5</v>
      </c>
      <c r="G405" s="45" t="n">
        <v>1.925</v>
      </c>
      <c r="H405" s="46" t="s">
        <v>5</v>
      </c>
      <c r="I405" s="47" t="n">
        <f aca="false">IF(H405="W",F405*G405-F405,(IF(H405="L",-F405)))</f>
        <v>4.625</v>
      </c>
      <c r="J405" s="62"/>
      <c r="K405" s="23" t="s">
        <v>465</v>
      </c>
      <c r="L405" s="48" t="s">
        <v>515</v>
      </c>
      <c r="M405" s="48" t="s">
        <v>516</v>
      </c>
      <c r="N405" s="49"/>
      <c r="O405" s="62"/>
      <c r="P405" s="64"/>
      <c r="Q405" s="66"/>
      <c r="R405" s="74"/>
      <c r="S405" s="66"/>
      <c r="T405" s="66"/>
      <c r="U405" s="66"/>
      <c r="V405" s="66"/>
      <c r="W405" s="66"/>
      <c r="X405" s="67"/>
      <c r="Y405" s="67"/>
      <c r="Z405" s="67"/>
      <c r="AA405" s="67"/>
      <c r="AB405" s="67"/>
      <c r="AC405" s="67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 customFormat="false" ht="16.85" hidden="false" customHeight="false" outlineLevel="0" collapsed="false">
      <c r="A406" s="69"/>
      <c r="B406" s="70" t="s">
        <v>397</v>
      </c>
      <c r="C406" s="62" t="s">
        <v>24</v>
      </c>
      <c r="D406" s="70" t="s">
        <v>517</v>
      </c>
      <c r="E406" s="43" t="n">
        <v>0.840277777777778</v>
      </c>
      <c r="F406" s="54" t="n">
        <v>5</v>
      </c>
      <c r="G406" s="45" t="n">
        <v>1.869</v>
      </c>
      <c r="H406" s="46" t="s">
        <v>7</v>
      </c>
      <c r="I406" s="47" t="n">
        <f aca="false">IF(H406="W",F406*G406-F406,(IF(H406="L",-F406)))</f>
        <v>-5</v>
      </c>
      <c r="J406" s="62"/>
      <c r="K406" s="23" t="s">
        <v>454</v>
      </c>
      <c r="L406" s="48"/>
      <c r="M406" s="48"/>
      <c r="N406" s="49"/>
      <c r="O406" s="62"/>
      <c r="P406" s="64"/>
      <c r="Q406" s="66"/>
      <c r="R406" s="74"/>
      <c r="S406" s="66"/>
      <c r="T406" s="66"/>
      <c r="U406" s="66"/>
      <c r="V406" s="66"/>
      <c r="W406" s="66"/>
      <c r="X406" s="67"/>
      <c r="Y406" s="67"/>
      <c r="Z406" s="67"/>
      <c r="AA406" s="67"/>
      <c r="AB406" s="67"/>
      <c r="AC406" s="67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 customFormat="false" ht="16.85" hidden="false" customHeight="false" outlineLevel="0" collapsed="false">
      <c r="A407" s="69"/>
      <c r="B407" s="70" t="s">
        <v>397</v>
      </c>
      <c r="C407" s="62" t="s">
        <v>440</v>
      </c>
      <c r="D407" s="70" t="s">
        <v>518</v>
      </c>
      <c r="E407" s="43" t="n">
        <v>0.840277777777778</v>
      </c>
      <c r="F407" s="54" t="n">
        <v>5</v>
      </c>
      <c r="G407" s="45" t="n">
        <v>1.55</v>
      </c>
      <c r="H407" s="46" t="s">
        <v>5</v>
      </c>
      <c r="I407" s="47" t="n">
        <f aca="false">IF(H407="W",F407*G407-F407,(IF(H407="L",-F407)))</f>
        <v>2.75</v>
      </c>
      <c r="J407" s="62"/>
      <c r="K407" s="23" t="s">
        <v>465</v>
      </c>
      <c r="L407" s="48"/>
      <c r="M407" s="48"/>
      <c r="N407" s="49"/>
      <c r="O407" s="62"/>
      <c r="P407" s="64"/>
      <c r="Q407" s="66"/>
      <c r="R407" s="74"/>
      <c r="S407" s="66"/>
      <c r="T407" s="66"/>
      <c r="U407" s="66"/>
      <c r="V407" s="66"/>
      <c r="W407" s="66"/>
      <c r="X407" s="67"/>
      <c r="Y407" s="67"/>
      <c r="Z407" s="67"/>
      <c r="AA407" s="67"/>
      <c r="AB407" s="67"/>
      <c r="AC407" s="67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 customFormat="false" ht="16.85" hidden="false" customHeight="false" outlineLevel="0" collapsed="false">
      <c r="A408" s="69"/>
      <c r="B408" s="70" t="s">
        <v>397</v>
      </c>
      <c r="C408" s="62" t="s">
        <v>440</v>
      </c>
      <c r="D408" s="70" t="s">
        <v>519</v>
      </c>
      <c r="E408" s="43" t="n">
        <v>0.840277777777778</v>
      </c>
      <c r="F408" s="54" t="n">
        <v>5</v>
      </c>
      <c r="G408" s="45" t="n">
        <v>1.74</v>
      </c>
      <c r="H408" s="46" t="s">
        <v>5</v>
      </c>
      <c r="I408" s="47" t="n">
        <f aca="false">IF(H408="W",F408*G408-F408,(IF(H408="L",-F408)))</f>
        <v>3.7</v>
      </c>
      <c r="J408" s="62"/>
      <c r="K408" s="23" t="s">
        <v>459</v>
      </c>
      <c r="L408" s="48"/>
      <c r="M408" s="48"/>
      <c r="N408" s="49"/>
      <c r="O408" s="62"/>
      <c r="P408" s="64"/>
      <c r="Q408" s="66"/>
      <c r="R408" s="74"/>
      <c r="S408" s="66"/>
      <c r="T408" s="66"/>
      <c r="U408" s="66"/>
      <c r="V408" s="66"/>
      <c r="W408" s="66"/>
      <c r="X408" s="67"/>
      <c r="Y408" s="67"/>
      <c r="Z408" s="67"/>
      <c r="AA408" s="67"/>
      <c r="AB408" s="67"/>
      <c r="AC408" s="67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 customFormat="false" ht="16.85" hidden="false" customHeight="false" outlineLevel="0" collapsed="false">
      <c r="A409" s="69"/>
      <c r="B409" s="70" t="s">
        <v>67</v>
      </c>
      <c r="C409" s="62" t="s">
        <v>28</v>
      </c>
      <c r="D409" s="70" t="s">
        <v>520</v>
      </c>
      <c r="E409" s="43" t="n">
        <v>0.770833333333333</v>
      </c>
      <c r="F409" s="54" t="n">
        <v>100</v>
      </c>
      <c r="G409" s="45" t="n">
        <v>1.55</v>
      </c>
      <c r="H409" s="46" t="s">
        <v>5</v>
      </c>
      <c r="I409" s="47" t="n">
        <f aca="false">IF(H409="W",F409*G409-F409,(IF(H409="L",-F409)))</f>
        <v>55</v>
      </c>
      <c r="J409" s="62"/>
      <c r="K409" s="23"/>
      <c r="L409" s="48"/>
      <c r="M409" s="48"/>
      <c r="N409" s="49"/>
      <c r="O409" s="62"/>
      <c r="P409" s="64"/>
      <c r="Q409" s="66"/>
      <c r="R409" s="74"/>
      <c r="S409" s="66"/>
      <c r="T409" s="66"/>
      <c r="U409" s="66"/>
      <c r="V409" s="66"/>
      <c r="W409" s="66"/>
      <c r="X409" s="67"/>
      <c r="Y409" s="67"/>
      <c r="Z409" s="67"/>
      <c r="AA409" s="67"/>
      <c r="AB409" s="67"/>
      <c r="AC409" s="67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 customFormat="false" ht="16.85" hidden="false" customHeight="false" outlineLevel="0" collapsed="false">
      <c r="A410" s="69"/>
      <c r="B410" s="70" t="s">
        <v>67</v>
      </c>
      <c r="C410" s="62" t="s">
        <v>440</v>
      </c>
      <c r="D410" s="70" t="s">
        <v>521</v>
      </c>
      <c r="E410" s="43" t="n">
        <v>0.770833333333333</v>
      </c>
      <c r="F410" s="54" t="n">
        <v>38.75</v>
      </c>
      <c r="G410" s="45" t="n">
        <v>4</v>
      </c>
      <c r="H410" s="46" t="s">
        <v>7</v>
      </c>
      <c r="I410" s="47" t="n">
        <f aca="false">IF(H410="W",F410*G410-F410,(IF(H410="L",-F410)))</f>
        <v>-38.75</v>
      </c>
      <c r="J410" s="62"/>
      <c r="K410" s="23"/>
      <c r="L410" s="48"/>
      <c r="M410" s="48"/>
      <c r="N410" s="49"/>
      <c r="O410" s="62"/>
      <c r="P410" s="64"/>
      <c r="Q410" s="66"/>
      <c r="R410" s="74"/>
      <c r="S410" s="66"/>
      <c r="T410" s="66"/>
      <c r="U410" s="66"/>
      <c r="V410" s="66"/>
      <c r="W410" s="66"/>
      <c r="X410" s="67"/>
      <c r="Y410" s="67"/>
      <c r="Z410" s="67"/>
      <c r="AA410" s="67"/>
      <c r="AB410" s="67"/>
      <c r="AC410" s="67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 customFormat="false" ht="16.85" hidden="false" customHeight="false" outlineLevel="0" collapsed="false">
      <c r="A411" s="69"/>
      <c r="B411" s="70" t="s">
        <v>67</v>
      </c>
      <c r="C411" s="62" t="s">
        <v>151</v>
      </c>
      <c r="D411" s="70" t="s">
        <v>522</v>
      </c>
      <c r="E411" s="43" t="n">
        <v>0.770833333333333</v>
      </c>
      <c r="F411" s="54" t="n">
        <v>8.33</v>
      </c>
      <c r="G411" s="45" t="n">
        <v>7</v>
      </c>
      <c r="H411" s="46" t="s">
        <v>7</v>
      </c>
      <c r="I411" s="47" t="n">
        <f aca="false">IF(H411="W",F411*G411-F411,(IF(H411="L",-F411)))</f>
        <v>-8.33</v>
      </c>
      <c r="J411" s="62"/>
      <c r="K411" s="23"/>
      <c r="L411" s="48"/>
      <c r="M411" s="48"/>
      <c r="N411" s="49"/>
      <c r="O411" s="62"/>
      <c r="P411" s="64"/>
      <c r="Q411" s="66"/>
      <c r="R411" s="74"/>
      <c r="S411" s="66"/>
      <c r="T411" s="66"/>
      <c r="U411" s="66"/>
      <c r="V411" s="66"/>
      <c r="W411" s="66"/>
      <c r="X411" s="67"/>
      <c r="Y411" s="67"/>
      <c r="Z411" s="67"/>
      <c r="AA411" s="67"/>
      <c r="AB411" s="67"/>
      <c r="AC411" s="67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 customFormat="false" ht="16.85" hidden="false" customHeight="false" outlineLevel="0" collapsed="false">
      <c r="A412" s="69"/>
      <c r="B412" s="70" t="s">
        <v>67</v>
      </c>
      <c r="C412" s="62" t="s">
        <v>170</v>
      </c>
      <c r="D412" s="70" t="s">
        <v>523</v>
      </c>
      <c r="E412" s="43" t="n">
        <v>0.770833333333333</v>
      </c>
      <c r="F412" s="54" t="n">
        <v>13</v>
      </c>
      <c r="G412" s="45" t="n">
        <v>8</v>
      </c>
      <c r="H412" s="46" t="s">
        <v>7</v>
      </c>
      <c r="I412" s="47" t="n">
        <f aca="false">IF(H412="W",F412*G412-F412,(IF(H412="L",-F412)))</f>
        <v>-13</v>
      </c>
      <c r="J412" s="62"/>
      <c r="K412" s="23"/>
      <c r="L412" s="48"/>
      <c r="M412" s="48"/>
      <c r="N412" s="49"/>
      <c r="O412" s="62"/>
      <c r="P412" s="64"/>
      <c r="Q412" s="66"/>
      <c r="R412" s="74"/>
      <c r="S412" s="66"/>
      <c r="T412" s="66"/>
      <c r="U412" s="66"/>
      <c r="V412" s="66"/>
      <c r="W412" s="66"/>
      <c r="X412" s="67"/>
      <c r="Y412" s="67"/>
      <c r="Z412" s="67"/>
      <c r="AA412" s="67"/>
      <c r="AB412" s="67"/>
      <c r="AC412" s="67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 customFormat="false" ht="16.85" hidden="false" customHeight="false" outlineLevel="0" collapsed="false">
      <c r="A413" s="69"/>
      <c r="B413" s="70" t="s">
        <v>443</v>
      </c>
      <c r="C413" s="62" t="s">
        <v>440</v>
      </c>
      <c r="D413" s="70" t="s">
        <v>524</v>
      </c>
      <c r="E413" s="43"/>
      <c r="F413" s="54" t="n">
        <v>5</v>
      </c>
      <c r="G413" s="45" t="n">
        <v>1.86</v>
      </c>
      <c r="H413" s="46" t="s">
        <v>7</v>
      </c>
      <c r="I413" s="47" t="n">
        <f aca="false">IF(H413="W",F413*G413-F413,(IF(H413="L",-F413)))</f>
        <v>-5</v>
      </c>
      <c r="J413" s="62"/>
      <c r="K413" s="23"/>
      <c r="L413" s="48"/>
      <c r="M413" s="48"/>
      <c r="N413" s="49"/>
      <c r="O413" s="62"/>
      <c r="P413" s="64"/>
      <c r="Q413" s="66"/>
      <c r="R413" s="74"/>
      <c r="S413" s="66"/>
      <c r="T413" s="66"/>
      <c r="U413" s="66"/>
      <c r="V413" s="66"/>
      <c r="W413" s="66"/>
      <c r="X413" s="67"/>
      <c r="Y413" s="67"/>
      <c r="Z413" s="67"/>
      <c r="AA413" s="67"/>
      <c r="AB413" s="67"/>
      <c r="AC413" s="67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 customFormat="false" ht="16.85" hidden="false" customHeight="false" outlineLevel="0" collapsed="false">
      <c r="A414" s="69"/>
      <c r="B414" s="70" t="s">
        <v>443</v>
      </c>
      <c r="C414" s="62" t="s">
        <v>440</v>
      </c>
      <c r="D414" s="70" t="s">
        <v>525</v>
      </c>
      <c r="E414" s="43"/>
      <c r="F414" s="54" t="n">
        <v>5</v>
      </c>
      <c r="G414" s="45" t="n">
        <v>1.86</v>
      </c>
      <c r="H414" s="46" t="s">
        <v>7</v>
      </c>
      <c r="I414" s="47" t="n">
        <f aca="false">IF(H414="W",F414*G414-F414,(IF(H414="L",-F414)))</f>
        <v>-5</v>
      </c>
      <c r="J414" s="62"/>
      <c r="K414" s="23"/>
      <c r="L414" s="48"/>
      <c r="M414" s="48"/>
      <c r="N414" s="49"/>
      <c r="O414" s="62"/>
      <c r="P414" s="64"/>
      <c r="Q414" s="66"/>
      <c r="R414" s="74"/>
      <c r="S414" s="66"/>
      <c r="T414" s="66"/>
      <c r="U414" s="66"/>
      <c r="V414" s="66"/>
      <c r="W414" s="66"/>
      <c r="X414" s="67"/>
      <c r="Y414" s="67"/>
      <c r="Z414" s="67"/>
      <c r="AA414" s="67"/>
      <c r="AB414" s="67"/>
      <c r="AC414" s="67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 customFormat="false" ht="16.85" hidden="false" customHeight="false" outlineLevel="0" collapsed="false">
      <c r="A415" s="69"/>
      <c r="B415" s="70" t="s">
        <v>443</v>
      </c>
      <c r="C415" s="62" t="s">
        <v>440</v>
      </c>
      <c r="D415" s="70" t="s">
        <v>526</v>
      </c>
      <c r="E415" s="43"/>
      <c r="F415" s="54" t="n">
        <v>5</v>
      </c>
      <c r="G415" s="45" t="n">
        <v>1.9</v>
      </c>
      <c r="H415" s="46" t="s">
        <v>7</v>
      </c>
      <c r="I415" s="47" t="n">
        <f aca="false">IF(H415="W",F415*G415-F415,(IF(H415="L",-F415)))</f>
        <v>-5</v>
      </c>
      <c r="J415" s="62"/>
      <c r="K415" s="23"/>
      <c r="L415" s="48"/>
      <c r="M415" s="48"/>
      <c r="N415" s="49"/>
      <c r="O415" s="62"/>
      <c r="P415" s="64"/>
      <c r="Q415" s="66"/>
      <c r="R415" s="74"/>
      <c r="S415" s="66"/>
      <c r="T415" s="66"/>
      <c r="U415" s="66"/>
      <c r="V415" s="66"/>
      <c r="W415" s="66"/>
      <c r="X415" s="67"/>
      <c r="Y415" s="67"/>
      <c r="Z415" s="67"/>
      <c r="AA415" s="67"/>
      <c r="AB415" s="67"/>
      <c r="AC415" s="67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 customFormat="false" ht="16.85" hidden="false" customHeight="false" outlineLevel="0" collapsed="false">
      <c r="A416" s="69"/>
      <c r="B416" s="70" t="s">
        <v>443</v>
      </c>
      <c r="C416" s="62" t="s">
        <v>440</v>
      </c>
      <c r="D416" s="70" t="s">
        <v>527</v>
      </c>
      <c r="E416" s="43"/>
      <c r="F416" s="54" t="n">
        <v>5</v>
      </c>
      <c r="G416" s="45" t="n">
        <v>1.9</v>
      </c>
      <c r="H416" s="46" t="s">
        <v>7</v>
      </c>
      <c r="I416" s="47" t="n">
        <f aca="false">IF(H416="W",F416*G416-F416,(IF(H416="L",-F416)))</f>
        <v>-5</v>
      </c>
      <c r="J416" s="62"/>
      <c r="K416" s="23"/>
      <c r="L416" s="48"/>
      <c r="M416" s="48"/>
      <c r="N416" s="49"/>
      <c r="O416" s="62"/>
      <c r="P416" s="64"/>
      <c r="Q416" s="66"/>
      <c r="R416" s="74"/>
      <c r="S416" s="66"/>
      <c r="T416" s="66"/>
      <c r="U416" s="66"/>
      <c r="V416" s="66"/>
      <c r="W416" s="66"/>
      <c r="X416" s="67"/>
      <c r="Y416" s="67"/>
      <c r="Z416" s="67"/>
      <c r="AA416" s="67"/>
      <c r="AB416" s="67"/>
      <c r="AC416" s="67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 customFormat="false" ht="16.85" hidden="false" customHeight="false" outlineLevel="0" collapsed="false">
      <c r="A417" s="69"/>
      <c r="B417" s="70" t="s">
        <v>443</v>
      </c>
      <c r="C417" s="62" t="s">
        <v>440</v>
      </c>
      <c r="D417" s="70" t="s">
        <v>528</v>
      </c>
      <c r="E417" s="43"/>
      <c r="F417" s="54" t="n">
        <v>5</v>
      </c>
      <c r="G417" s="45" t="n">
        <v>1.9</v>
      </c>
      <c r="H417" s="46" t="s">
        <v>5</v>
      </c>
      <c r="I417" s="47" t="n">
        <f aca="false">IF(H417="W",F417*G417-F417,(IF(H417="L",-F417)))</f>
        <v>4.5</v>
      </c>
      <c r="J417" s="62"/>
      <c r="K417" s="23"/>
      <c r="L417" s="48"/>
      <c r="M417" s="48"/>
      <c r="N417" s="49"/>
      <c r="O417" s="62"/>
      <c r="P417" s="64"/>
      <c r="Q417" s="66"/>
      <c r="R417" s="74"/>
      <c r="S417" s="66"/>
      <c r="T417" s="66"/>
      <c r="U417" s="66"/>
      <c r="V417" s="66"/>
      <c r="W417" s="66"/>
      <c r="X417" s="67"/>
      <c r="Y417" s="67"/>
      <c r="Z417" s="67"/>
      <c r="AA417" s="67"/>
      <c r="AB417" s="67"/>
      <c r="AC417" s="67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 customFormat="false" ht="16.85" hidden="false" customHeight="false" outlineLevel="0" collapsed="false">
      <c r="A418" s="69"/>
      <c r="B418" s="70" t="s">
        <v>443</v>
      </c>
      <c r="C418" s="62" t="s">
        <v>440</v>
      </c>
      <c r="D418" s="70" t="s">
        <v>529</v>
      </c>
      <c r="E418" s="43"/>
      <c r="F418" s="54" t="n">
        <v>5</v>
      </c>
      <c r="G418" s="45" t="n">
        <v>1.9</v>
      </c>
      <c r="H418" s="46" t="s">
        <v>7</v>
      </c>
      <c r="I418" s="47" t="n">
        <f aca="false">IF(H418="W",F418*G418-F418,(IF(H418="L",-F418)))</f>
        <v>-5</v>
      </c>
      <c r="J418" s="62"/>
      <c r="K418" s="23"/>
      <c r="L418" s="48"/>
      <c r="M418" s="48"/>
      <c r="N418" s="49"/>
      <c r="O418" s="62"/>
      <c r="P418" s="64"/>
      <c r="Q418" s="66"/>
      <c r="R418" s="74"/>
      <c r="S418" s="66"/>
      <c r="T418" s="66"/>
      <c r="U418" s="66"/>
      <c r="V418" s="66"/>
      <c r="W418" s="66"/>
      <c r="X418" s="67"/>
      <c r="Y418" s="67"/>
      <c r="Z418" s="67"/>
      <c r="AA418" s="67"/>
      <c r="AB418" s="67"/>
      <c r="AC418" s="67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 customFormat="false" ht="16.85" hidden="false" customHeight="false" outlineLevel="0" collapsed="false">
      <c r="A419" s="69"/>
      <c r="B419" s="70" t="s">
        <v>397</v>
      </c>
      <c r="C419" s="62" t="s">
        <v>440</v>
      </c>
      <c r="D419" s="70" t="s">
        <v>530</v>
      </c>
      <c r="E419" s="43"/>
      <c r="F419" s="54" t="n">
        <v>5</v>
      </c>
      <c r="G419" s="45" t="n">
        <v>2</v>
      </c>
      <c r="H419" s="46" t="s">
        <v>7</v>
      </c>
      <c r="I419" s="47" t="n">
        <f aca="false">IF(H419="W",F419*G419-F419,(IF(H419="L",-F419)))</f>
        <v>-5</v>
      </c>
      <c r="J419" s="62"/>
      <c r="K419" s="23" t="s">
        <v>465</v>
      </c>
      <c r="L419" s="48"/>
      <c r="M419" s="48"/>
      <c r="N419" s="49"/>
      <c r="O419" s="62"/>
      <c r="P419" s="64"/>
      <c r="Q419" s="66"/>
      <c r="R419" s="74"/>
      <c r="S419" s="66"/>
      <c r="T419" s="66"/>
      <c r="U419" s="66"/>
      <c r="V419" s="66"/>
      <c r="W419" s="66"/>
      <c r="X419" s="67"/>
      <c r="Y419" s="67"/>
      <c r="Z419" s="67"/>
      <c r="AA419" s="67"/>
      <c r="AB419" s="67"/>
      <c r="AC419" s="67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 customFormat="false" ht="16.85" hidden="false" customHeight="false" outlineLevel="0" collapsed="false">
      <c r="A420" s="69"/>
      <c r="B420" s="70" t="s">
        <v>397</v>
      </c>
      <c r="C420" s="62" t="s">
        <v>440</v>
      </c>
      <c r="D420" s="70" t="s">
        <v>531</v>
      </c>
      <c r="E420" s="43"/>
      <c r="F420" s="54" t="n">
        <v>5</v>
      </c>
      <c r="G420" s="45" t="n">
        <v>1.95</v>
      </c>
      <c r="H420" s="46" t="s">
        <v>5</v>
      </c>
      <c r="I420" s="47" t="n">
        <f aca="false">IF(H420="W",F420*G420-F420,(IF(H420="L",-F420)))</f>
        <v>4.75</v>
      </c>
      <c r="J420" s="62"/>
      <c r="K420" s="23" t="s">
        <v>465</v>
      </c>
      <c r="L420" s="48"/>
      <c r="M420" s="48"/>
      <c r="N420" s="49"/>
      <c r="O420" s="62"/>
      <c r="P420" s="64"/>
      <c r="Q420" s="66"/>
      <c r="R420" s="74"/>
      <c r="S420" s="66"/>
      <c r="T420" s="66"/>
      <c r="U420" s="66"/>
      <c r="V420" s="66"/>
      <c r="W420" s="66"/>
      <c r="X420" s="67"/>
      <c r="Y420" s="67"/>
      <c r="Z420" s="67"/>
      <c r="AA420" s="67"/>
      <c r="AB420" s="67"/>
      <c r="AC420" s="67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 customFormat="false" ht="16.85" hidden="false" customHeight="false" outlineLevel="0" collapsed="false">
      <c r="A421" s="69"/>
      <c r="B421" s="70" t="s">
        <v>46</v>
      </c>
      <c r="C421" s="62" t="s">
        <v>28</v>
      </c>
      <c r="D421" s="70" t="s">
        <v>353</v>
      </c>
      <c r="E421" s="43" t="n">
        <v>0.770833333333333</v>
      </c>
      <c r="F421" s="54" t="n">
        <v>35</v>
      </c>
      <c r="G421" s="45" t="n">
        <v>2.5</v>
      </c>
      <c r="H421" s="46" t="s">
        <v>5</v>
      </c>
      <c r="I421" s="47" t="n">
        <f aca="false">IF(H421="W",F421*G421-F421,(IF(H421="L",-F421)))</f>
        <v>52.5</v>
      </c>
      <c r="J421" s="62"/>
      <c r="K421" s="23"/>
      <c r="L421" s="48"/>
      <c r="M421" s="48"/>
      <c r="N421" s="49"/>
      <c r="O421" s="62"/>
      <c r="P421" s="64"/>
      <c r="Q421" s="66"/>
      <c r="R421" s="74"/>
      <c r="S421" s="66"/>
      <c r="T421" s="66"/>
      <c r="U421" s="66"/>
      <c r="V421" s="66"/>
      <c r="W421" s="66"/>
      <c r="X421" s="67"/>
      <c r="Y421" s="67"/>
      <c r="Z421" s="67"/>
      <c r="AA421" s="67"/>
      <c r="AB421" s="67"/>
      <c r="AC421" s="67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 customFormat="false" ht="16.85" hidden="false" customHeight="false" outlineLevel="0" collapsed="false">
      <c r="A422" s="69"/>
      <c r="B422" s="70" t="s">
        <v>46</v>
      </c>
      <c r="C422" s="62" t="s">
        <v>28</v>
      </c>
      <c r="D422" s="70" t="s">
        <v>532</v>
      </c>
      <c r="E422" s="43" t="n">
        <v>0.770833333333333</v>
      </c>
      <c r="F422" s="54" t="n">
        <v>28.435</v>
      </c>
      <c r="G422" s="45" t="n">
        <v>3</v>
      </c>
      <c r="H422" s="46" t="s">
        <v>7</v>
      </c>
      <c r="I422" s="47" t="n">
        <f aca="false">IF(H422="W",F422*G422-F422,(IF(H422="L",-F422)))</f>
        <v>-28.435</v>
      </c>
      <c r="J422" s="62"/>
      <c r="K422" s="23"/>
      <c r="L422" s="48"/>
      <c r="M422" s="48"/>
      <c r="N422" s="49"/>
      <c r="O422" s="62"/>
      <c r="P422" s="64"/>
      <c r="Q422" s="66"/>
      <c r="R422" s="74"/>
      <c r="S422" s="66"/>
      <c r="T422" s="66"/>
      <c r="U422" s="66"/>
      <c r="V422" s="66"/>
      <c r="W422" s="66"/>
      <c r="X422" s="67"/>
      <c r="Y422" s="67"/>
      <c r="Z422" s="67"/>
      <c r="AA422" s="67"/>
      <c r="AB422" s="67"/>
      <c r="AC422" s="67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 customFormat="false" ht="16.85" hidden="false" customHeight="false" outlineLevel="0" collapsed="false">
      <c r="A423" s="69"/>
      <c r="B423" s="70" t="s">
        <v>46</v>
      </c>
      <c r="C423" s="62" t="s">
        <v>28</v>
      </c>
      <c r="D423" s="70" t="s">
        <v>532</v>
      </c>
      <c r="E423" s="43" t="n">
        <v>0.770833333333333</v>
      </c>
      <c r="F423" s="54" t="n">
        <v>24</v>
      </c>
      <c r="G423" s="45" t="n">
        <v>3.4</v>
      </c>
      <c r="H423" s="46" t="s">
        <v>7</v>
      </c>
      <c r="I423" s="47" t="n">
        <f aca="false">IF(H423="W",F423*G423-F423,(IF(H423="L",-F423)))</f>
        <v>-24</v>
      </c>
      <c r="J423" s="62"/>
      <c r="K423" s="23"/>
      <c r="L423" s="48"/>
      <c r="M423" s="48"/>
      <c r="N423" s="49"/>
      <c r="O423" s="62"/>
      <c r="P423" s="64"/>
      <c r="Q423" s="66"/>
      <c r="R423" s="74"/>
      <c r="S423" s="66"/>
      <c r="T423" s="66"/>
      <c r="U423" s="66"/>
      <c r="V423" s="66"/>
      <c r="W423" s="66"/>
      <c r="X423" s="67"/>
      <c r="Y423" s="67"/>
      <c r="Z423" s="67"/>
      <c r="AA423" s="67"/>
      <c r="AB423" s="67"/>
      <c r="AC423" s="67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 customFormat="false" ht="16.85" hidden="false" customHeight="false" outlineLevel="0" collapsed="false">
      <c r="A424" s="69"/>
      <c r="B424" s="70" t="s">
        <v>46</v>
      </c>
      <c r="C424" s="62" t="s">
        <v>28</v>
      </c>
      <c r="D424" s="70" t="s">
        <v>353</v>
      </c>
      <c r="E424" s="43" t="n">
        <v>0.770833333333333</v>
      </c>
      <c r="F424" s="54" t="n">
        <v>33</v>
      </c>
      <c r="G424" s="45" t="n">
        <v>2.5</v>
      </c>
      <c r="H424" s="46" t="s">
        <v>5</v>
      </c>
      <c r="I424" s="47" t="n">
        <f aca="false">IF(H424="W",F424*G424-F424,(IF(H424="L",-F424)))</f>
        <v>49.5</v>
      </c>
      <c r="J424" s="62"/>
      <c r="K424" s="23"/>
      <c r="L424" s="48"/>
      <c r="M424" s="48"/>
      <c r="N424" s="49"/>
      <c r="O424" s="62"/>
      <c r="P424" s="64"/>
      <c r="Q424" s="66"/>
      <c r="R424" s="74"/>
      <c r="S424" s="66"/>
      <c r="T424" s="66"/>
      <c r="U424" s="66"/>
      <c r="V424" s="66"/>
      <c r="W424" s="66"/>
      <c r="X424" s="67"/>
      <c r="Y424" s="67"/>
      <c r="Z424" s="67"/>
      <c r="AA424" s="67"/>
      <c r="AB424" s="67"/>
      <c r="AC424" s="67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 customFormat="false" ht="16.85" hidden="false" customHeight="false" outlineLevel="0" collapsed="false">
      <c r="A425" s="69"/>
      <c r="B425" s="70" t="s">
        <v>46</v>
      </c>
      <c r="C425" s="62" t="s">
        <v>471</v>
      </c>
      <c r="D425" s="70" t="s">
        <v>395</v>
      </c>
      <c r="E425" s="43" t="n">
        <v>0.770833333333333</v>
      </c>
      <c r="F425" s="54" t="n">
        <v>24.19</v>
      </c>
      <c r="G425" s="45" t="n">
        <v>3.4</v>
      </c>
      <c r="H425" s="46" t="s">
        <v>7</v>
      </c>
      <c r="I425" s="47" t="n">
        <f aca="false">IF(H425="W",F425*G425-F425,(IF(H425="L",-F425)))</f>
        <v>-24.19</v>
      </c>
      <c r="J425" s="62"/>
      <c r="K425" s="23"/>
      <c r="L425" s="48"/>
      <c r="M425" s="48"/>
      <c r="N425" s="49"/>
      <c r="O425" s="62"/>
      <c r="P425" s="64"/>
      <c r="Q425" s="66"/>
      <c r="R425" s="74"/>
      <c r="S425" s="66"/>
      <c r="T425" s="66"/>
      <c r="U425" s="66"/>
      <c r="V425" s="66"/>
      <c r="W425" s="66"/>
      <c r="X425" s="67"/>
      <c r="Y425" s="67"/>
      <c r="Z425" s="67"/>
      <c r="AA425" s="67"/>
      <c r="AB425" s="67"/>
      <c r="AC425" s="67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 customFormat="false" ht="16.85" hidden="false" customHeight="false" outlineLevel="0" collapsed="false">
      <c r="A426" s="69"/>
      <c r="B426" s="70" t="s">
        <v>46</v>
      </c>
      <c r="C426" s="62" t="s">
        <v>95</v>
      </c>
      <c r="D426" s="70" t="s">
        <v>395</v>
      </c>
      <c r="E426" s="43" t="n">
        <v>0.770833333333333</v>
      </c>
      <c r="F426" s="54" t="n">
        <v>25</v>
      </c>
      <c r="G426" s="45" t="n">
        <v>3.35</v>
      </c>
      <c r="H426" s="46" t="s">
        <v>6</v>
      </c>
      <c r="I426" s="47"/>
      <c r="J426" s="62"/>
      <c r="K426" s="23" t="s">
        <v>533</v>
      </c>
      <c r="L426" s="48" t="s">
        <v>534</v>
      </c>
      <c r="M426" s="48"/>
      <c r="N426" s="49"/>
      <c r="O426" s="62"/>
      <c r="P426" s="64"/>
      <c r="Q426" s="66"/>
      <c r="R426" s="74"/>
      <c r="S426" s="66"/>
      <c r="T426" s="66"/>
      <c r="U426" s="66"/>
      <c r="V426" s="66"/>
      <c r="W426" s="66"/>
      <c r="X426" s="67"/>
      <c r="Y426" s="67"/>
      <c r="Z426" s="67"/>
      <c r="AA426" s="67"/>
      <c r="AB426" s="67"/>
      <c r="AC426" s="67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 customFormat="false" ht="16.85" hidden="false" customHeight="false" outlineLevel="0" collapsed="false">
      <c r="A427" s="69"/>
      <c r="B427" s="70" t="s">
        <v>397</v>
      </c>
      <c r="C427" s="62" t="s">
        <v>440</v>
      </c>
      <c r="D427" s="70" t="s">
        <v>535</v>
      </c>
      <c r="E427" s="43"/>
      <c r="F427" s="54" t="n">
        <v>10</v>
      </c>
      <c r="G427" s="45" t="n">
        <v>1.86</v>
      </c>
      <c r="H427" s="46" t="s">
        <v>5</v>
      </c>
      <c r="I427" s="47" t="n">
        <f aca="false">IF(H427="W",F427*G427-F427,(IF(H427="L",-F427)))</f>
        <v>8.6</v>
      </c>
      <c r="J427" s="62"/>
      <c r="K427" s="23" t="s">
        <v>465</v>
      </c>
      <c r="L427" s="48"/>
      <c r="M427" s="48"/>
      <c r="N427" s="49"/>
      <c r="O427" s="62"/>
      <c r="P427" s="64"/>
      <c r="Q427" s="66"/>
      <c r="R427" s="74"/>
      <c r="S427" s="66"/>
      <c r="T427" s="66"/>
      <c r="U427" s="66"/>
      <c r="V427" s="66"/>
      <c r="W427" s="66"/>
      <c r="X427" s="67"/>
      <c r="Y427" s="67"/>
      <c r="Z427" s="67"/>
      <c r="AA427" s="67"/>
      <c r="AB427" s="67"/>
      <c r="AC427" s="67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 customFormat="false" ht="16.85" hidden="false" customHeight="false" outlineLevel="0" collapsed="false">
      <c r="A428" s="69"/>
      <c r="B428" s="70" t="s">
        <v>397</v>
      </c>
      <c r="C428" s="62" t="s">
        <v>440</v>
      </c>
      <c r="D428" s="70" t="s">
        <v>536</v>
      </c>
      <c r="E428" s="43"/>
      <c r="F428" s="54" t="n">
        <v>10</v>
      </c>
      <c r="G428" s="45" t="n">
        <v>1.5</v>
      </c>
      <c r="H428" s="46" t="s">
        <v>7</v>
      </c>
      <c r="I428" s="47" t="n">
        <f aca="false">IF(H428="W",F428*G428-F428,(IF(H428="L",-F428)))</f>
        <v>-10</v>
      </c>
      <c r="J428" s="62"/>
      <c r="K428" s="23" t="s">
        <v>465</v>
      </c>
      <c r="L428" s="48"/>
      <c r="M428" s="48"/>
      <c r="N428" s="49"/>
      <c r="O428" s="62"/>
      <c r="P428" s="64"/>
      <c r="Q428" s="66"/>
      <c r="R428" s="74"/>
      <c r="S428" s="66"/>
      <c r="T428" s="66"/>
      <c r="U428" s="66"/>
      <c r="V428" s="66"/>
      <c r="W428" s="66"/>
      <c r="X428" s="67"/>
      <c r="Y428" s="67"/>
      <c r="Z428" s="67"/>
      <c r="AA428" s="67"/>
      <c r="AB428" s="67"/>
      <c r="AC428" s="67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 customFormat="false" ht="16.85" hidden="false" customHeight="false" outlineLevel="0" collapsed="false">
      <c r="A429" s="69"/>
      <c r="B429" s="70" t="s">
        <v>397</v>
      </c>
      <c r="C429" s="62" t="s">
        <v>440</v>
      </c>
      <c r="D429" s="70" t="s">
        <v>537</v>
      </c>
      <c r="E429" s="43"/>
      <c r="F429" s="54" t="n">
        <v>10</v>
      </c>
      <c r="G429" s="45" t="n">
        <v>2.03</v>
      </c>
      <c r="H429" s="46" t="s">
        <v>7</v>
      </c>
      <c r="I429" s="47" t="n">
        <f aca="false">IF(H429="W",F429*G429-F429,(IF(H429="L",-F429)))</f>
        <v>-10</v>
      </c>
      <c r="J429" s="62"/>
      <c r="K429" s="23" t="s">
        <v>459</v>
      </c>
      <c r="L429" s="48"/>
      <c r="M429" s="48"/>
      <c r="N429" s="49"/>
      <c r="O429" s="62"/>
      <c r="P429" s="64"/>
      <c r="Q429" s="66"/>
      <c r="R429" s="74"/>
      <c r="S429" s="66"/>
      <c r="T429" s="66"/>
      <c r="U429" s="66"/>
      <c r="V429" s="66"/>
      <c r="W429" s="66"/>
      <c r="X429" s="67"/>
      <c r="Y429" s="67"/>
      <c r="Z429" s="67"/>
      <c r="AA429" s="67"/>
      <c r="AB429" s="67"/>
      <c r="AC429" s="67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 customFormat="false" ht="16.85" hidden="false" customHeight="false" outlineLevel="0" collapsed="false">
      <c r="A430" s="69"/>
      <c r="B430" s="70" t="s">
        <v>443</v>
      </c>
      <c r="C430" s="62" t="s">
        <v>440</v>
      </c>
      <c r="D430" s="70" t="s">
        <v>538</v>
      </c>
      <c r="E430" s="43"/>
      <c r="F430" s="54" t="n">
        <v>10</v>
      </c>
      <c r="G430" s="45" t="n">
        <v>1.9</v>
      </c>
      <c r="H430" s="46" t="s">
        <v>5</v>
      </c>
      <c r="I430" s="47" t="n">
        <f aca="false">IF(H430="W",F430*G430-F430,(IF(H430="L",-F430)))</f>
        <v>9</v>
      </c>
      <c r="J430" s="62"/>
      <c r="K430" s="23"/>
      <c r="L430" s="48"/>
      <c r="M430" s="48"/>
      <c r="N430" s="49"/>
      <c r="O430" s="62"/>
      <c r="P430" s="64"/>
      <c r="Q430" s="66"/>
      <c r="R430" s="74"/>
      <c r="S430" s="66"/>
      <c r="T430" s="66"/>
      <c r="U430" s="66"/>
      <c r="V430" s="66"/>
      <c r="W430" s="66"/>
      <c r="X430" s="67"/>
      <c r="Y430" s="67"/>
      <c r="Z430" s="67"/>
      <c r="AA430" s="67"/>
      <c r="AB430" s="67"/>
      <c r="AC430" s="67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 customFormat="false" ht="16.85" hidden="false" customHeight="false" outlineLevel="0" collapsed="false">
      <c r="A431" s="69"/>
      <c r="B431" s="70" t="s">
        <v>443</v>
      </c>
      <c r="C431" s="62" t="s">
        <v>440</v>
      </c>
      <c r="D431" s="70" t="s">
        <v>539</v>
      </c>
      <c r="E431" s="43"/>
      <c r="F431" s="54" t="n">
        <v>5</v>
      </c>
      <c r="G431" s="45" t="n">
        <v>1.9</v>
      </c>
      <c r="H431" s="46" t="s">
        <v>5</v>
      </c>
      <c r="I431" s="47" t="n">
        <f aca="false">IF(H431="W",F431*G431-F431,(IF(H431="L",-F431)))</f>
        <v>4.5</v>
      </c>
      <c r="J431" s="62"/>
      <c r="K431" s="23"/>
      <c r="L431" s="48"/>
      <c r="M431" s="48"/>
      <c r="N431" s="49"/>
      <c r="O431" s="62"/>
      <c r="P431" s="64"/>
      <c r="Q431" s="66"/>
      <c r="R431" s="74"/>
      <c r="S431" s="66"/>
      <c r="T431" s="66"/>
      <c r="U431" s="66"/>
      <c r="V431" s="66"/>
      <c r="W431" s="66"/>
      <c r="X431" s="67"/>
      <c r="Y431" s="67"/>
      <c r="Z431" s="67"/>
      <c r="AA431" s="67"/>
      <c r="AB431" s="67"/>
      <c r="AC431" s="67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 customFormat="false" ht="16.85" hidden="false" customHeight="false" outlineLevel="0" collapsed="false">
      <c r="A432" s="69"/>
      <c r="B432" s="70" t="s">
        <v>443</v>
      </c>
      <c r="C432" s="62" t="s">
        <v>440</v>
      </c>
      <c r="D432" s="70" t="s">
        <v>540</v>
      </c>
      <c r="E432" s="43"/>
      <c r="F432" s="54" t="n">
        <v>5</v>
      </c>
      <c r="G432" s="45" t="n">
        <v>1.9</v>
      </c>
      <c r="H432" s="46" t="s">
        <v>7</v>
      </c>
      <c r="I432" s="47" t="n">
        <f aca="false">IF(H432="W",F432*G432-F432,(IF(H432="L",-F432)))</f>
        <v>-5</v>
      </c>
      <c r="J432" s="62"/>
      <c r="K432" s="23"/>
      <c r="L432" s="48"/>
      <c r="M432" s="48"/>
      <c r="N432" s="49"/>
      <c r="O432" s="62"/>
      <c r="P432" s="64"/>
      <c r="Q432" s="66"/>
      <c r="R432" s="74"/>
      <c r="S432" s="66"/>
      <c r="T432" s="66"/>
      <c r="U432" s="66"/>
      <c r="V432" s="66"/>
      <c r="W432" s="66"/>
      <c r="X432" s="67"/>
      <c r="Y432" s="67"/>
      <c r="Z432" s="67"/>
      <c r="AA432" s="67"/>
      <c r="AB432" s="67"/>
      <c r="AC432" s="67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 customFormat="false" ht="16.85" hidden="false" customHeight="false" outlineLevel="0" collapsed="false">
      <c r="A433" s="69"/>
      <c r="B433" s="70" t="s">
        <v>443</v>
      </c>
      <c r="C433" s="62" t="s">
        <v>440</v>
      </c>
      <c r="D433" s="70" t="s">
        <v>541</v>
      </c>
      <c r="E433" s="43"/>
      <c r="F433" s="54" t="n">
        <v>5</v>
      </c>
      <c r="G433" s="45" t="n">
        <v>1.9</v>
      </c>
      <c r="H433" s="46" t="s">
        <v>7</v>
      </c>
      <c r="I433" s="47" t="n">
        <f aca="false">IF(H433="W",F433*G433-F433,(IF(H433="L",-F433)))</f>
        <v>-5</v>
      </c>
      <c r="J433" s="62"/>
      <c r="K433" s="23"/>
      <c r="L433" s="48"/>
      <c r="M433" s="48"/>
      <c r="N433" s="49"/>
      <c r="O433" s="62"/>
      <c r="P433" s="64"/>
      <c r="Q433" s="66"/>
      <c r="R433" s="74"/>
      <c r="S433" s="66"/>
      <c r="T433" s="66"/>
      <c r="U433" s="66"/>
      <c r="V433" s="66"/>
      <c r="W433" s="66"/>
      <c r="X433" s="67"/>
      <c r="Y433" s="67"/>
      <c r="Z433" s="67"/>
      <c r="AA433" s="67"/>
      <c r="AB433" s="67"/>
      <c r="AC433" s="67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 customFormat="false" ht="16.85" hidden="false" customHeight="false" outlineLevel="0" collapsed="false">
      <c r="A434" s="69"/>
      <c r="B434" s="70" t="s">
        <v>23</v>
      </c>
      <c r="C434" s="62" t="s">
        <v>95</v>
      </c>
      <c r="D434" s="70" t="s">
        <v>542</v>
      </c>
      <c r="E434" s="43"/>
      <c r="F434" s="54" t="n">
        <v>10</v>
      </c>
      <c r="G434" s="45" t="n">
        <v>2.677</v>
      </c>
      <c r="H434" s="46" t="s">
        <v>7</v>
      </c>
      <c r="I434" s="47" t="n">
        <f aca="false">IF(H434="W",F434*G434-F434,(IF(H434="L",-F434)))</f>
        <v>-10</v>
      </c>
      <c r="J434" s="62"/>
      <c r="K434" s="23" t="s">
        <v>543</v>
      </c>
      <c r="L434" s="48"/>
      <c r="M434" s="48"/>
      <c r="N434" s="49"/>
      <c r="O434" s="62"/>
      <c r="P434" s="64"/>
      <c r="Q434" s="66"/>
      <c r="R434" s="74"/>
      <c r="S434" s="66"/>
      <c r="T434" s="66"/>
      <c r="U434" s="66"/>
      <c r="V434" s="66"/>
      <c r="W434" s="66"/>
      <c r="X434" s="67"/>
      <c r="Y434" s="67"/>
      <c r="Z434" s="67"/>
      <c r="AA434" s="67"/>
      <c r="AB434" s="67"/>
      <c r="AC434" s="67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 customFormat="false" ht="16.85" hidden="false" customHeight="false" outlineLevel="0" collapsed="false">
      <c r="A435" s="79" t="s">
        <v>406</v>
      </c>
      <c r="B435" s="70" t="s">
        <v>46</v>
      </c>
      <c r="C435" s="62" t="s">
        <v>28</v>
      </c>
      <c r="D435" s="70" t="s">
        <v>544</v>
      </c>
      <c r="E435" s="43" t="n">
        <v>0.770833333333333</v>
      </c>
      <c r="F435" s="54" t="n">
        <v>10</v>
      </c>
      <c r="G435" s="45" t="n">
        <v>3.2</v>
      </c>
      <c r="H435" s="46" t="s">
        <v>5</v>
      </c>
      <c r="I435" s="47" t="n">
        <f aca="false">IF(H435="W",F435*G435-F435,(IF(H435="L",-F435)))</f>
        <v>22</v>
      </c>
      <c r="J435" s="62"/>
      <c r="K435" s="23" t="s">
        <v>545</v>
      </c>
      <c r="L435" s="48"/>
      <c r="M435" s="48"/>
      <c r="N435" s="49"/>
      <c r="O435" s="62"/>
      <c r="P435" s="64"/>
      <c r="Q435" s="66"/>
      <c r="R435" s="74"/>
      <c r="S435" s="66"/>
      <c r="T435" s="66"/>
      <c r="U435" s="66"/>
      <c r="V435" s="66"/>
      <c r="W435" s="66"/>
      <c r="X435" s="67"/>
      <c r="Y435" s="67"/>
      <c r="Z435" s="67"/>
      <c r="AA435" s="67"/>
      <c r="AB435" s="67"/>
      <c r="AC435" s="67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 customFormat="false" ht="16.85" hidden="false" customHeight="false" outlineLevel="0" collapsed="false">
      <c r="A436" s="69"/>
      <c r="B436" s="70" t="s">
        <v>46</v>
      </c>
      <c r="C436" s="62" t="s">
        <v>95</v>
      </c>
      <c r="D436" s="70" t="s">
        <v>546</v>
      </c>
      <c r="E436" s="43" t="n">
        <v>0.770833333333333</v>
      </c>
      <c r="F436" s="54" t="n">
        <v>8.75</v>
      </c>
      <c r="G436" s="45" t="n">
        <v>4</v>
      </c>
      <c r="H436" s="46" t="s">
        <v>7</v>
      </c>
      <c r="I436" s="47" t="n">
        <f aca="false">IF(H436="W",F436*G436-F436,(IF(H436="L",-F436)))</f>
        <v>-8.75</v>
      </c>
      <c r="J436" s="62"/>
      <c r="K436" s="23"/>
      <c r="L436" s="48"/>
      <c r="M436" s="48"/>
      <c r="N436" s="49"/>
      <c r="O436" s="62"/>
      <c r="P436" s="64"/>
      <c r="Q436" s="66"/>
      <c r="R436" s="74"/>
      <c r="S436" s="66"/>
      <c r="T436" s="66"/>
      <c r="U436" s="66"/>
      <c r="V436" s="66"/>
      <c r="W436" s="66"/>
      <c r="X436" s="67"/>
      <c r="Y436" s="67"/>
      <c r="Z436" s="67"/>
      <c r="AA436" s="67"/>
      <c r="AB436" s="67"/>
      <c r="AC436" s="67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 customFormat="false" ht="16.85" hidden="false" customHeight="false" outlineLevel="0" collapsed="false">
      <c r="A437" s="69"/>
      <c r="B437" s="70" t="s">
        <v>46</v>
      </c>
      <c r="C437" s="62" t="s">
        <v>170</v>
      </c>
      <c r="D437" s="70" t="s">
        <v>380</v>
      </c>
      <c r="E437" s="43" t="n">
        <v>0.770833333333333</v>
      </c>
      <c r="F437" s="54" t="n">
        <v>16</v>
      </c>
      <c r="G437" s="45" t="n">
        <v>2.2</v>
      </c>
      <c r="H437" s="46" t="s">
        <v>7</v>
      </c>
      <c r="I437" s="47" t="n">
        <f aca="false">IF(H437="W",F437*G437-F437,(IF(H437="L",-F437)))</f>
        <v>-16</v>
      </c>
      <c r="J437" s="62"/>
      <c r="K437" s="23"/>
      <c r="L437" s="48"/>
      <c r="M437" s="48"/>
      <c r="N437" s="49"/>
      <c r="O437" s="62"/>
      <c r="P437" s="64"/>
      <c r="Q437" s="66"/>
      <c r="R437" s="74"/>
      <c r="S437" s="66"/>
      <c r="T437" s="66"/>
      <c r="U437" s="66"/>
      <c r="V437" s="66"/>
      <c r="W437" s="66"/>
      <c r="X437" s="67"/>
      <c r="Y437" s="67"/>
      <c r="Z437" s="67"/>
      <c r="AA437" s="67"/>
      <c r="AB437" s="67"/>
      <c r="AC437" s="67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 customFormat="false" ht="16.85" hidden="false" customHeight="false" outlineLevel="0" collapsed="false">
      <c r="A438" s="69"/>
      <c r="B438" s="70" t="s">
        <v>46</v>
      </c>
      <c r="C438" s="62" t="s">
        <v>170</v>
      </c>
      <c r="D438" s="70" t="s">
        <v>547</v>
      </c>
      <c r="E438" s="43" t="n">
        <v>0.770833333333333</v>
      </c>
      <c r="F438" s="54" t="n">
        <v>10</v>
      </c>
      <c r="G438" s="45" t="n">
        <v>1.68</v>
      </c>
      <c r="H438" s="46" t="s">
        <v>6</v>
      </c>
      <c r="I438" s="47"/>
      <c r="J438" s="62"/>
      <c r="K438" s="23" t="s">
        <v>548</v>
      </c>
      <c r="L438" s="48"/>
      <c r="M438" s="48"/>
      <c r="N438" s="49"/>
      <c r="O438" s="62"/>
      <c r="P438" s="64"/>
      <c r="Q438" s="66"/>
      <c r="R438" s="74"/>
      <c r="S438" s="66"/>
      <c r="T438" s="66"/>
      <c r="U438" s="66"/>
      <c r="V438" s="66"/>
      <c r="W438" s="66"/>
      <c r="X438" s="67"/>
      <c r="Y438" s="67"/>
      <c r="Z438" s="67"/>
      <c r="AA438" s="67"/>
      <c r="AB438" s="67"/>
      <c r="AC438" s="67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 customFormat="false" ht="16.85" hidden="false" customHeight="false" outlineLevel="0" collapsed="false">
      <c r="A439" s="69"/>
      <c r="B439" s="70" t="s">
        <v>46</v>
      </c>
      <c r="C439" s="62" t="s">
        <v>440</v>
      </c>
      <c r="D439" s="70" t="s">
        <v>549</v>
      </c>
      <c r="E439" s="43" t="n">
        <v>0.770833333333333</v>
      </c>
      <c r="F439" s="54" t="n">
        <v>10</v>
      </c>
      <c r="G439" s="45" t="n">
        <v>1.85</v>
      </c>
      <c r="H439" s="46" t="s">
        <v>7</v>
      </c>
      <c r="I439" s="47" t="n">
        <f aca="false">IF(H439="W",F439*G439-F439,(IF(H439="L",-F439)))</f>
        <v>-10</v>
      </c>
      <c r="J439" s="62"/>
      <c r="K439" s="23"/>
      <c r="L439" s="48"/>
      <c r="M439" s="48"/>
      <c r="N439" s="49"/>
      <c r="O439" s="62"/>
      <c r="P439" s="64"/>
      <c r="Q439" s="66"/>
      <c r="R439" s="74"/>
      <c r="S439" s="66"/>
      <c r="T439" s="66"/>
      <c r="U439" s="66"/>
      <c r="V439" s="66"/>
      <c r="W439" s="66"/>
      <c r="X439" s="67"/>
      <c r="Y439" s="67"/>
      <c r="Z439" s="67"/>
      <c r="AA439" s="67"/>
      <c r="AB439" s="67"/>
      <c r="AC439" s="67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 customFormat="false" ht="16.85" hidden="false" customHeight="false" outlineLevel="0" collapsed="false">
      <c r="A440" s="69"/>
      <c r="B440" s="70" t="s">
        <v>404</v>
      </c>
      <c r="C440" s="62" t="s">
        <v>28</v>
      </c>
      <c r="D440" s="70" t="s">
        <v>550</v>
      </c>
      <c r="E440" s="43" t="n">
        <v>0.770833333333333</v>
      </c>
      <c r="F440" s="54" t="n">
        <v>10</v>
      </c>
      <c r="G440" s="45" t="n">
        <v>1.95</v>
      </c>
      <c r="H440" s="46" t="s">
        <v>7</v>
      </c>
      <c r="I440" s="47" t="n">
        <f aca="false">IF(H440="W",F440*G440-F440,(IF(H440="L",-F440)))</f>
        <v>-10</v>
      </c>
      <c r="J440" s="62"/>
      <c r="K440" s="23"/>
      <c r="L440" s="48"/>
      <c r="M440" s="48"/>
      <c r="N440" s="49"/>
      <c r="O440" s="62"/>
      <c r="P440" s="64"/>
      <c r="Q440" s="66"/>
      <c r="R440" s="74"/>
      <c r="S440" s="66"/>
      <c r="T440" s="66"/>
      <c r="U440" s="66"/>
      <c r="V440" s="66"/>
      <c r="W440" s="66"/>
      <c r="X440" s="67"/>
      <c r="Y440" s="67"/>
      <c r="Z440" s="67"/>
      <c r="AA440" s="67"/>
      <c r="AB440" s="67"/>
      <c r="AC440" s="67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 customFormat="false" ht="16.85" hidden="false" customHeight="false" outlineLevel="0" collapsed="false">
      <c r="A441" s="69"/>
      <c r="B441" s="70" t="s">
        <v>46</v>
      </c>
      <c r="C441" s="62" t="s">
        <v>471</v>
      </c>
      <c r="D441" s="70" t="s">
        <v>551</v>
      </c>
      <c r="E441" s="43" t="n">
        <v>0.8125</v>
      </c>
      <c r="F441" s="54" t="n">
        <v>10</v>
      </c>
      <c r="G441" s="45" t="n">
        <v>2.35</v>
      </c>
      <c r="H441" s="46" t="s">
        <v>7</v>
      </c>
      <c r="I441" s="47" t="n">
        <f aca="false">IF(H441="W",F441*G441-F441,(IF(H441="L",-F441)))</f>
        <v>-10</v>
      </c>
      <c r="J441" s="62"/>
      <c r="K441" s="23"/>
      <c r="L441" s="48"/>
      <c r="M441" s="48"/>
      <c r="N441" s="49"/>
      <c r="O441" s="62"/>
      <c r="P441" s="64"/>
      <c r="Q441" s="66"/>
      <c r="R441" s="74"/>
      <c r="S441" s="66"/>
      <c r="T441" s="66"/>
      <c r="U441" s="66"/>
      <c r="V441" s="66"/>
      <c r="W441" s="66"/>
      <c r="X441" s="67"/>
      <c r="Y441" s="67"/>
      <c r="Z441" s="67"/>
      <c r="AA441" s="67"/>
      <c r="AB441" s="67"/>
      <c r="AC441" s="67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 customFormat="false" ht="16.85" hidden="false" customHeight="false" outlineLevel="0" collapsed="false">
      <c r="A442" s="69"/>
      <c r="B442" s="70" t="s">
        <v>46</v>
      </c>
      <c r="C442" s="62" t="s">
        <v>24</v>
      </c>
      <c r="D442" s="70" t="s">
        <v>552</v>
      </c>
      <c r="E442" s="43" t="n">
        <v>0.8125</v>
      </c>
      <c r="F442" s="54" t="n">
        <v>10</v>
      </c>
      <c r="G442" s="45" t="n">
        <v>1.8</v>
      </c>
      <c r="H442" s="46" t="s">
        <v>5</v>
      </c>
      <c r="I442" s="47" t="n">
        <f aca="false">IF(H442="W",F442*G442-F442,(IF(H442="L",-F442)))</f>
        <v>8</v>
      </c>
      <c r="J442" s="62"/>
      <c r="K442" s="23"/>
      <c r="L442" s="48"/>
      <c r="M442" s="48"/>
      <c r="N442" s="49"/>
      <c r="O442" s="62"/>
      <c r="P442" s="64"/>
      <c r="Q442" s="66"/>
      <c r="R442" s="74"/>
      <c r="S442" s="66"/>
      <c r="T442" s="66"/>
      <c r="U442" s="66"/>
      <c r="V442" s="66"/>
      <c r="W442" s="66"/>
      <c r="X442" s="67"/>
      <c r="Y442" s="67"/>
      <c r="Z442" s="67"/>
      <c r="AA442" s="67"/>
      <c r="AB442" s="67"/>
      <c r="AC442" s="67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 customFormat="false" ht="16.85" hidden="false" customHeight="false" outlineLevel="0" collapsed="false">
      <c r="A443" s="69"/>
      <c r="B443" s="70" t="s">
        <v>46</v>
      </c>
      <c r="C443" s="62" t="s">
        <v>440</v>
      </c>
      <c r="D443" s="70" t="s">
        <v>553</v>
      </c>
      <c r="E443" s="43" t="n">
        <v>0.8125</v>
      </c>
      <c r="F443" s="54" t="n">
        <v>5</v>
      </c>
      <c r="G443" s="45" t="n">
        <v>3.15</v>
      </c>
      <c r="H443" s="46" t="s">
        <v>7</v>
      </c>
      <c r="I443" s="47" t="n">
        <f aca="false">IF(H443="W",F443*G443-F443,(IF(H443="L",-F443)))</f>
        <v>-5</v>
      </c>
      <c r="J443" s="62"/>
      <c r="K443" s="23"/>
      <c r="L443" s="48"/>
      <c r="M443" s="48"/>
      <c r="N443" s="49"/>
      <c r="O443" s="62"/>
      <c r="P443" s="64"/>
      <c r="Q443" s="66"/>
      <c r="R443" s="74"/>
      <c r="S443" s="66"/>
      <c r="T443" s="66"/>
      <c r="U443" s="66"/>
      <c r="V443" s="66"/>
      <c r="W443" s="66"/>
      <c r="X443" s="67"/>
      <c r="Y443" s="67"/>
      <c r="Z443" s="67"/>
      <c r="AA443" s="67"/>
      <c r="AB443" s="67"/>
      <c r="AC443" s="67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 customFormat="false" ht="16.85" hidden="false" customHeight="false" outlineLevel="0" collapsed="false">
      <c r="A444" s="69"/>
      <c r="B444" s="70" t="s">
        <v>46</v>
      </c>
      <c r="C444" s="62" t="s">
        <v>151</v>
      </c>
      <c r="D444" s="70" t="s">
        <v>554</v>
      </c>
      <c r="E444" s="43" t="n">
        <v>0.770833333333333</v>
      </c>
      <c r="F444" s="54" t="n">
        <v>10</v>
      </c>
      <c r="G444" s="45" t="n">
        <v>1.45</v>
      </c>
      <c r="H444" s="46" t="s">
        <v>5</v>
      </c>
      <c r="I444" s="47" t="n">
        <f aca="false">IF(H444="W",F444*G444-F444,(IF(H444="L",-F444)))</f>
        <v>4.5</v>
      </c>
      <c r="J444" s="62"/>
      <c r="K444" s="23"/>
      <c r="L444" s="48"/>
      <c r="M444" s="48"/>
      <c r="N444" s="49"/>
      <c r="O444" s="62"/>
      <c r="P444" s="64"/>
      <c r="Q444" s="66"/>
      <c r="R444" s="74"/>
      <c r="S444" s="66"/>
      <c r="T444" s="66"/>
      <c r="U444" s="66"/>
      <c r="V444" s="66"/>
      <c r="W444" s="66"/>
      <c r="X444" s="67"/>
      <c r="Y444" s="67"/>
      <c r="Z444" s="67"/>
      <c r="AA444" s="67"/>
      <c r="AB444" s="67"/>
      <c r="AC444" s="67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 customFormat="false" ht="16.85" hidden="false" customHeight="false" outlineLevel="0" collapsed="false">
      <c r="A445" s="69" t="n">
        <v>43561</v>
      </c>
      <c r="B445" s="70" t="s">
        <v>46</v>
      </c>
      <c r="C445" s="62" t="s">
        <v>87</v>
      </c>
      <c r="D445" s="70" t="s">
        <v>353</v>
      </c>
      <c r="E445" s="43" t="n">
        <v>0.708333333333333</v>
      </c>
      <c r="F445" s="54" t="n">
        <v>27.5</v>
      </c>
      <c r="G445" s="45" t="n">
        <v>6</v>
      </c>
      <c r="H445" s="46" t="s">
        <v>7</v>
      </c>
      <c r="I445" s="47" t="n">
        <f aca="false">IF(H445="W",F445*G445-F445,(IF(H445="L",-F445)))</f>
        <v>-27.5</v>
      </c>
      <c r="J445" s="62"/>
      <c r="K445" s="75" t="s">
        <v>555</v>
      </c>
      <c r="L445" s="48"/>
      <c r="M445" s="48"/>
      <c r="N445" s="49"/>
      <c r="O445" s="62"/>
      <c r="P445" s="64"/>
      <c r="Q445" s="66"/>
      <c r="R445" s="74"/>
      <c r="S445" s="66"/>
      <c r="T445" s="66"/>
      <c r="U445" s="66"/>
      <c r="V445" s="66"/>
      <c r="W445" s="66"/>
      <c r="X445" s="67"/>
      <c r="Y445" s="67"/>
      <c r="Z445" s="67"/>
      <c r="AA445" s="67"/>
      <c r="AB445" s="67"/>
      <c r="AC445" s="67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 customFormat="false" ht="16.85" hidden="false" customHeight="false" outlineLevel="0" collapsed="false">
      <c r="A446" s="69"/>
      <c r="B446" s="70" t="s">
        <v>46</v>
      </c>
      <c r="C446" s="62" t="s">
        <v>95</v>
      </c>
      <c r="D446" s="70" t="s">
        <v>395</v>
      </c>
      <c r="E446" s="43" t="n">
        <v>0.708333333333333</v>
      </c>
      <c r="F446" s="54" t="n">
        <v>100</v>
      </c>
      <c r="G446" s="45" t="n">
        <v>1.65</v>
      </c>
      <c r="H446" s="46" t="s">
        <v>5</v>
      </c>
      <c r="I446" s="47" t="n">
        <f aca="false">IF(H446="W",F446*G446-F446,(IF(H446="L",-F446)))</f>
        <v>65</v>
      </c>
      <c r="J446" s="62"/>
      <c r="K446" s="75" t="s">
        <v>556</v>
      </c>
      <c r="L446" s="48"/>
      <c r="M446" s="48"/>
      <c r="N446" s="49"/>
      <c r="O446" s="62"/>
      <c r="P446" s="64"/>
      <c r="Q446" s="66"/>
      <c r="R446" s="74"/>
      <c r="S446" s="66"/>
      <c r="T446" s="66"/>
      <c r="U446" s="66"/>
      <c r="V446" s="66"/>
      <c r="W446" s="66"/>
      <c r="X446" s="67"/>
      <c r="Y446" s="67"/>
      <c r="Z446" s="67"/>
      <c r="AA446" s="67"/>
      <c r="AB446" s="67"/>
      <c r="AC446" s="67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 customFormat="false" ht="16.85" hidden="false" customHeight="false" outlineLevel="0" collapsed="false">
      <c r="A447" s="69"/>
      <c r="B447" s="70" t="s">
        <v>46</v>
      </c>
      <c r="C447" s="62" t="s">
        <v>28</v>
      </c>
      <c r="D447" s="70" t="s">
        <v>532</v>
      </c>
      <c r="E447" s="43" t="n">
        <v>0.708333333333333</v>
      </c>
      <c r="F447" s="54" t="n">
        <v>36.67</v>
      </c>
      <c r="G447" s="45" t="n">
        <v>4.5</v>
      </c>
      <c r="H447" s="46" t="s">
        <v>7</v>
      </c>
      <c r="I447" s="47" t="n">
        <f aca="false">IF(H447="W",F447*G447-F447,(IF(H447="L",-F447)))</f>
        <v>-36.67</v>
      </c>
      <c r="J447" s="62"/>
      <c r="K447" s="23"/>
      <c r="L447" s="48"/>
      <c r="M447" s="48"/>
      <c r="N447" s="49"/>
      <c r="O447" s="62"/>
      <c r="P447" s="64"/>
      <c r="Q447" s="66"/>
      <c r="R447" s="74"/>
      <c r="S447" s="66"/>
      <c r="T447" s="66"/>
      <c r="U447" s="66"/>
      <c r="V447" s="66"/>
      <c r="W447" s="66"/>
      <c r="X447" s="67"/>
      <c r="Y447" s="67"/>
      <c r="Z447" s="67"/>
      <c r="AA447" s="67"/>
      <c r="AB447" s="67"/>
      <c r="AC447" s="67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 customFormat="false" ht="16.85" hidden="false" customHeight="false" outlineLevel="0" collapsed="false">
      <c r="A448" s="69"/>
      <c r="B448" s="70" t="s">
        <v>46</v>
      </c>
      <c r="C448" s="62" t="s">
        <v>28</v>
      </c>
      <c r="D448" s="70" t="s">
        <v>532</v>
      </c>
      <c r="E448" s="43" t="n">
        <v>0.708333333333333</v>
      </c>
      <c r="F448" s="54" t="n">
        <v>40</v>
      </c>
      <c r="G448" s="45" t="n">
        <v>2.6</v>
      </c>
      <c r="H448" s="46" t="s">
        <v>7</v>
      </c>
      <c r="I448" s="47" t="n">
        <f aca="false">IF(H448="W",F448*G448-F448,(IF(H448="L",-F448)))</f>
        <v>-40</v>
      </c>
      <c r="J448" s="62"/>
      <c r="K448" s="23"/>
      <c r="L448" s="48"/>
      <c r="M448" s="48"/>
      <c r="N448" s="49"/>
      <c r="O448" s="62"/>
      <c r="P448" s="64"/>
      <c r="Q448" s="66"/>
      <c r="R448" s="74"/>
      <c r="S448" s="66"/>
      <c r="T448" s="66"/>
      <c r="U448" s="66"/>
      <c r="V448" s="66"/>
      <c r="W448" s="66"/>
      <c r="X448" s="67"/>
      <c r="Y448" s="67"/>
      <c r="Z448" s="67"/>
      <c r="AA448" s="67"/>
      <c r="AB448" s="67"/>
      <c r="AC448" s="67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 customFormat="false" ht="16.85" hidden="false" customHeight="false" outlineLevel="0" collapsed="false">
      <c r="A449" s="69"/>
      <c r="B449" s="70" t="s">
        <v>46</v>
      </c>
      <c r="C449" s="62" t="s">
        <v>471</v>
      </c>
      <c r="D449" s="70" t="s">
        <v>395</v>
      </c>
      <c r="E449" s="43" t="n">
        <v>0.708333333333333</v>
      </c>
      <c r="F449" s="54" t="n">
        <v>10</v>
      </c>
      <c r="G449" s="45" t="n">
        <v>2.65</v>
      </c>
      <c r="H449" s="46" t="s">
        <v>5</v>
      </c>
      <c r="I449" s="47" t="n">
        <f aca="false">IF(H449="W",F449*G449-F449,(IF(H449="L",-F449)))</f>
        <v>16.5</v>
      </c>
      <c r="J449" s="62"/>
      <c r="K449" s="23"/>
      <c r="L449" s="48"/>
      <c r="M449" s="48"/>
      <c r="N449" s="49"/>
      <c r="O449" s="62"/>
      <c r="P449" s="64"/>
      <c r="Q449" s="66"/>
      <c r="R449" s="74"/>
      <c r="S449" s="66"/>
      <c r="T449" s="66"/>
      <c r="U449" s="66"/>
      <c r="V449" s="66"/>
      <c r="W449" s="66"/>
      <c r="X449" s="67"/>
      <c r="Y449" s="67"/>
      <c r="Z449" s="67"/>
      <c r="AA449" s="67"/>
      <c r="AB449" s="67"/>
      <c r="AC449" s="67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 customFormat="false" ht="16.85" hidden="false" customHeight="false" outlineLevel="0" collapsed="false">
      <c r="A450" s="69"/>
      <c r="B450" s="70" t="s">
        <v>46</v>
      </c>
      <c r="C450" s="62" t="s">
        <v>170</v>
      </c>
      <c r="D450" s="70" t="s">
        <v>395</v>
      </c>
      <c r="E450" s="43" t="n">
        <v>0.708333333333333</v>
      </c>
      <c r="F450" s="54" t="n">
        <v>30</v>
      </c>
      <c r="G450" s="45" t="n">
        <v>2.8</v>
      </c>
      <c r="H450" s="46" t="s">
        <v>5</v>
      </c>
      <c r="I450" s="47" t="n">
        <f aca="false">IF(H450="W",F450*G450-F450,(IF(H450="L",-F450)))</f>
        <v>54</v>
      </c>
      <c r="J450" s="62"/>
      <c r="K450" s="23"/>
      <c r="L450" s="48"/>
      <c r="M450" s="48"/>
      <c r="N450" s="49"/>
      <c r="O450" s="62"/>
      <c r="P450" s="64"/>
      <c r="Q450" s="66"/>
      <c r="R450" s="74"/>
      <c r="S450" s="66"/>
      <c r="T450" s="66"/>
      <c r="U450" s="66"/>
      <c r="V450" s="66"/>
      <c r="W450" s="66"/>
      <c r="X450" s="67"/>
      <c r="Y450" s="67"/>
      <c r="Z450" s="67"/>
      <c r="AA450" s="67"/>
      <c r="AB450" s="67"/>
      <c r="AC450" s="67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 customFormat="false" ht="16.85" hidden="false" customHeight="false" outlineLevel="0" collapsed="false">
      <c r="A451" s="69"/>
      <c r="B451" s="70" t="s">
        <v>46</v>
      </c>
      <c r="C451" s="62" t="s">
        <v>68</v>
      </c>
      <c r="D451" s="70" t="s">
        <v>557</v>
      </c>
      <c r="E451" s="43" t="n">
        <v>0.708333333333333</v>
      </c>
      <c r="F451" s="54" t="n">
        <v>10</v>
      </c>
      <c r="G451" s="45" t="n">
        <v>1.143</v>
      </c>
      <c r="H451" s="46" t="s">
        <v>7</v>
      </c>
      <c r="I451" s="47" t="n">
        <f aca="false">IF(H451="W",F451*G451-F451,(IF(H451="L",-F451)))</f>
        <v>-10</v>
      </c>
      <c r="J451" s="62"/>
      <c r="K451" s="23"/>
      <c r="L451" s="48"/>
      <c r="M451" s="48"/>
      <c r="N451" s="49"/>
      <c r="O451" s="62"/>
      <c r="P451" s="64"/>
      <c r="Q451" s="66"/>
      <c r="R451" s="74"/>
      <c r="S451" s="66"/>
      <c r="T451" s="66"/>
      <c r="U451" s="66"/>
      <c r="V451" s="66"/>
      <c r="W451" s="66"/>
      <c r="X451" s="67"/>
      <c r="Y451" s="67"/>
      <c r="Z451" s="67"/>
      <c r="AA451" s="67"/>
      <c r="AB451" s="67"/>
      <c r="AC451" s="67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 customFormat="false" ht="16.85" hidden="false" customHeight="false" outlineLevel="0" collapsed="false">
      <c r="A452" s="79" t="s">
        <v>406</v>
      </c>
      <c r="B452" s="70" t="s">
        <v>67</v>
      </c>
      <c r="C452" s="62" t="s">
        <v>28</v>
      </c>
      <c r="D452" s="70" t="s">
        <v>558</v>
      </c>
      <c r="E452" s="43" t="n">
        <v>0.8125</v>
      </c>
      <c r="F452" s="54" t="n">
        <v>32</v>
      </c>
      <c r="G452" s="45" t="n">
        <v>3.03</v>
      </c>
      <c r="H452" s="46" t="s">
        <v>5</v>
      </c>
      <c r="I452" s="47" t="n">
        <f aca="false">IF(H452="W",F452*G452-F452,(IF(H452="L",-F452)))</f>
        <v>64.96</v>
      </c>
      <c r="J452" s="62"/>
      <c r="K452" s="23" t="s">
        <v>559</v>
      </c>
      <c r="L452" s="48"/>
      <c r="M452" s="48"/>
      <c r="N452" s="49"/>
      <c r="O452" s="62"/>
      <c r="P452" s="64"/>
      <c r="Q452" s="66"/>
      <c r="R452" s="74"/>
      <c r="S452" s="66"/>
      <c r="T452" s="66"/>
      <c r="U452" s="66"/>
      <c r="V452" s="66"/>
      <c r="W452" s="66"/>
      <c r="X452" s="67"/>
      <c r="Y452" s="67"/>
      <c r="Z452" s="67"/>
      <c r="AA452" s="67"/>
      <c r="AB452" s="67"/>
      <c r="AC452" s="67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 customFormat="false" ht="16.85" hidden="false" customHeight="false" outlineLevel="0" collapsed="false">
      <c r="A453" s="69" t="s">
        <v>560</v>
      </c>
      <c r="B453" s="70" t="s">
        <v>67</v>
      </c>
      <c r="C453" s="62" t="s">
        <v>471</v>
      </c>
      <c r="D453" s="70" t="s">
        <v>561</v>
      </c>
      <c r="E453" s="43" t="n">
        <v>0.8125</v>
      </c>
      <c r="F453" s="54" t="n">
        <v>40</v>
      </c>
      <c r="G453" s="45" t="n">
        <v>1.84</v>
      </c>
      <c r="H453" s="46" t="s">
        <v>7</v>
      </c>
      <c r="I453" s="47" t="n">
        <f aca="false">IF(H453="W",F453*G453-F453,(IF(H453="L",-F453)))</f>
        <v>-40</v>
      </c>
      <c r="J453" s="62"/>
      <c r="K453" s="23"/>
      <c r="L453" s="48"/>
      <c r="M453" s="48"/>
      <c r="N453" s="49"/>
      <c r="O453" s="62"/>
      <c r="P453" s="64"/>
      <c r="Q453" s="66"/>
      <c r="R453" s="74"/>
      <c r="S453" s="66"/>
      <c r="T453" s="66"/>
      <c r="U453" s="66"/>
      <c r="V453" s="66"/>
      <c r="W453" s="66"/>
      <c r="X453" s="67"/>
      <c r="Y453" s="67"/>
      <c r="Z453" s="67"/>
      <c r="AA453" s="67"/>
      <c r="AB453" s="67"/>
      <c r="AC453" s="67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 customFormat="false" ht="16.85" hidden="false" customHeight="false" outlineLevel="0" collapsed="false">
      <c r="A454" s="69" t="s">
        <v>562</v>
      </c>
      <c r="B454" s="70" t="s">
        <v>67</v>
      </c>
      <c r="C454" s="62" t="s">
        <v>170</v>
      </c>
      <c r="D454" s="70" t="s">
        <v>561</v>
      </c>
      <c r="E454" s="43" t="n">
        <v>0.8125</v>
      </c>
      <c r="F454" s="54" t="n">
        <v>5</v>
      </c>
      <c r="G454" s="45" t="n">
        <v>2.71</v>
      </c>
      <c r="H454" s="46" t="s">
        <v>7</v>
      </c>
      <c r="I454" s="47" t="n">
        <f aca="false">IF(H454="W",F454*G454-F454,(IF(H454="L",-F454)))</f>
        <v>-5</v>
      </c>
      <c r="J454" s="62"/>
      <c r="K454" s="23"/>
      <c r="L454" s="48"/>
      <c r="M454" s="48"/>
      <c r="N454" s="49"/>
      <c r="O454" s="62"/>
      <c r="P454" s="64"/>
      <c r="Q454" s="66"/>
      <c r="R454" s="74"/>
      <c r="S454" s="66"/>
      <c r="T454" s="66"/>
      <c r="U454" s="66"/>
      <c r="V454" s="66"/>
      <c r="W454" s="66"/>
      <c r="X454" s="67"/>
      <c r="Y454" s="67"/>
      <c r="Z454" s="67"/>
      <c r="AA454" s="67"/>
      <c r="AB454" s="67"/>
      <c r="AC454" s="67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6.85" hidden="false" customHeight="false" outlineLevel="0" collapsed="false">
      <c r="A455" s="69"/>
      <c r="B455" s="70" t="s">
        <v>67</v>
      </c>
      <c r="C455" s="62" t="s">
        <v>87</v>
      </c>
      <c r="D455" s="70" t="s">
        <v>563</v>
      </c>
      <c r="E455" s="43" t="n">
        <v>0.8125</v>
      </c>
      <c r="F455" s="54" t="n">
        <v>5</v>
      </c>
      <c r="G455" s="45" t="n">
        <v>2.42</v>
      </c>
      <c r="H455" s="46" t="s">
        <v>7</v>
      </c>
      <c r="I455" s="47" t="n">
        <f aca="false">IF(H455="W",F455*G455-F455,(IF(H455="L",-F455)))</f>
        <v>-5</v>
      </c>
      <c r="J455" s="62"/>
      <c r="K455" s="23"/>
      <c r="L455" s="48"/>
      <c r="M455" s="48"/>
      <c r="N455" s="49"/>
      <c r="O455" s="62"/>
      <c r="P455" s="64"/>
      <c r="Q455" s="66"/>
      <c r="R455" s="74"/>
      <c r="S455" s="66"/>
      <c r="T455" s="66"/>
      <c r="U455" s="66"/>
      <c r="V455" s="66"/>
      <c r="W455" s="66"/>
      <c r="X455" s="67"/>
      <c r="Y455" s="67"/>
      <c r="Z455" s="67"/>
      <c r="AA455" s="67"/>
      <c r="AB455" s="67"/>
      <c r="AC455" s="67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6.85" hidden="false" customHeight="false" outlineLevel="0" collapsed="false">
      <c r="A456" s="69"/>
      <c r="B456" s="70" t="s">
        <v>67</v>
      </c>
      <c r="C456" s="62" t="s">
        <v>68</v>
      </c>
      <c r="D456" s="70" t="s">
        <v>564</v>
      </c>
      <c r="E456" s="43" t="n">
        <v>0.791666666666667</v>
      </c>
      <c r="F456" s="54" t="n">
        <v>5</v>
      </c>
      <c r="G456" s="45" t="n">
        <v>3.25</v>
      </c>
      <c r="H456" s="46" t="s">
        <v>6</v>
      </c>
      <c r="I456" s="47"/>
      <c r="J456" s="62"/>
      <c r="K456" s="23" t="s">
        <v>565</v>
      </c>
      <c r="L456" s="48"/>
      <c r="M456" s="48"/>
      <c r="N456" s="49"/>
      <c r="O456" s="62"/>
      <c r="P456" s="64"/>
      <c r="Q456" s="66"/>
      <c r="R456" s="74"/>
      <c r="S456" s="66"/>
      <c r="T456" s="66"/>
      <c r="U456" s="66"/>
      <c r="V456" s="66"/>
      <c r="W456" s="66"/>
      <c r="X456" s="67"/>
      <c r="Y456" s="67"/>
      <c r="Z456" s="67"/>
      <c r="AA456" s="67"/>
      <c r="AB456" s="67"/>
      <c r="AC456" s="67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 customFormat="false" ht="16.85" hidden="false" customHeight="false" outlineLevel="0" collapsed="false">
      <c r="A457" s="69"/>
      <c r="B457" s="70" t="s">
        <v>67</v>
      </c>
      <c r="C457" s="62" t="s">
        <v>87</v>
      </c>
      <c r="D457" s="70" t="s">
        <v>566</v>
      </c>
      <c r="E457" s="43" t="n">
        <v>0.8125</v>
      </c>
      <c r="F457" s="54" t="n">
        <v>10</v>
      </c>
      <c r="G457" s="45" t="n">
        <v>10</v>
      </c>
      <c r="H457" s="46" t="s">
        <v>6</v>
      </c>
      <c r="I457" s="47"/>
      <c r="J457" s="62"/>
      <c r="K457" s="23" t="s">
        <v>565</v>
      </c>
      <c r="L457" s="48"/>
      <c r="M457" s="48"/>
      <c r="N457" s="49"/>
      <c r="O457" s="62"/>
      <c r="P457" s="64"/>
      <c r="Q457" s="66"/>
      <c r="R457" s="74"/>
      <c r="S457" s="66"/>
      <c r="T457" s="66"/>
      <c r="U457" s="66"/>
      <c r="V457" s="66"/>
      <c r="W457" s="66"/>
      <c r="X457" s="67"/>
      <c r="Y457" s="67"/>
      <c r="Z457" s="67"/>
      <c r="AA457" s="67"/>
      <c r="AB457" s="67"/>
      <c r="AC457" s="67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 customFormat="false" ht="16.85" hidden="false" customHeight="false" outlineLevel="0" collapsed="false">
      <c r="A458" s="69"/>
      <c r="B458" s="70" t="s">
        <v>67</v>
      </c>
      <c r="C458" s="62" t="s">
        <v>95</v>
      </c>
      <c r="D458" s="70" t="s">
        <v>567</v>
      </c>
      <c r="E458" s="43" t="n">
        <v>0.8125</v>
      </c>
      <c r="F458" s="54" t="n">
        <v>10</v>
      </c>
      <c r="G458" s="45" t="n">
        <v>3.3</v>
      </c>
      <c r="H458" s="46" t="s">
        <v>6</v>
      </c>
      <c r="I458" s="47"/>
      <c r="J458" s="62"/>
      <c r="K458" s="23" t="s">
        <v>565</v>
      </c>
      <c r="L458" s="48"/>
      <c r="M458" s="48"/>
      <c r="N458" s="49"/>
      <c r="O458" s="62"/>
      <c r="P458" s="64"/>
      <c r="Q458" s="66"/>
      <c r="R458" s="74"/>
      <c r="S458" s="66"/>
      <c r="T458" s="66"/>
      <c r="U458" s="66"/>
      <c r="V458" s="66"/>
      <c r="W458" s="66"/>
      <c r="X458" s="67"/>
      <c r="Y458" s="67"/>
      <c r="Z458" s="67"/>
      <c r="AA458" s="67"/>
      <c r="AB458" s="67"/>
      <c r="AC458" s="67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 customFormat="false" ht="16.85" hidden="false" customHeight="false" outlineLevel="0" collapsed="false">
      <c r="A459" s="69"/>
      <c r="B459" s="70" t="s">
        <v>67</v>
      </c>
      <c r="C459" s="62" t="s">
        <v>28</v>
      </c>
      <c r="D459" s="70" t="s">
        <v>568</v>
      </c>
      <c r="E459" s="43" t="n">
        <v>0.791666666666667</v>
      </c>
      <c r="F459" s="54" t="n">
        <v>11.25</v>
      </c>
      <c r="G459" s="45" t="n">
        <v>1.08</v>
      </c>
      <c r="H459" s="46" t="s">
        <v>5</v>
      </c>
      <c r="I459" s="47" t="n">
        <f aca="false">IF(H459="W",F459*G459-F459,(IF(H459="L",-F459)))</f>
        <v>0.900000000000001</v>
      </c>
      <c r="J459" s="62"/>
      <c r="K459" s="23"/>
      <c r="L459" s="48" t="s">
        <v>569</v>
      </c>
      <c r="M459" s="48" t="s">
        <v>534</v>
      </c>
      <c r="N459" s="49"/>
      <c r="O459" s="62"/>
      <c r="P459" s="64"/>
      <c r="Q459" s="66"/>
      <c r="R459" s="74"/>
      <c r="S459" s="66"/>
      <c r="T459" s="66"/>
      <c r="U459" s="66"/>
      <c r="V459" s="66"/>
      <c r="W459" s="66"/>
      <c r="X459" s="67"/>
      <c r="Y459" s="67"/>
      <c r="Z459" s="67"/>
      <c r="AA459" s="67"/>
      <c r="AB459" s="67"/>
      <c r="AC459" s="67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 customFormat="false" ht="16.85" hidden="false" customHeight="false" outlineLevel="0" collapsed="false">
      <c r="A460" s="69"/>
      <c r="B460" s="70" t="s">
        <v>570</v>
      </c>
      <c r="C460" s="62" t="s">
        <v>440</v>
      </c>
      <c r="D460" s="70" t="s">
        <v>571</v>
      </c>
      <c r="E460" s="43"/>
      <c r="F460" s="54" t="n">
        <v>5</v>
      </c>
      <c r="G460" s="45" t="n">
        <v>2.1</v>
      </c>
      <c r="H460" s="46" t="s">
        <v>7</v>
      </c>
      <c r="I460" s="47" t="n">
        <f aca="false">IF(H460="W",F460*G460-F460,(IF(H460="L",-F460)))</f>
        <v>-5</v>
      </c>
      <c r="J460" s="62"/>
      <c r="K460" s="23" t="s">
        <v>459</v>
      </c>
      <c r="L460" s="48"/>
      <c r="M460" s="48"/>
      <c r="N460" s="49"/>
      <c r="O460" s="62"/>
      <c r="P460" s="64"/>
      <c r="Q460" s="66"/>
      <c r="R460" s="74"/>
      <c r="S460" s="66"/>
      <c r="T460" s="66"/>
      <c r="U460" s="66"/>
      <c r="V460" s="66"/>
      <c r="W460" s="66"/>
      <c r="X460" s="67"/>
      <c r="Y460" s="67"/>
      <c r="Z460" s="67"/>
      <c r="AA460" s="67"/>
      <c r="AB460" s="67"/>
      <c r="AC460" s="67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 customFormat="false" ht="16.85" hidden="false" customHeight="false" outlineLevel="0" collapsed="false">
      <c r="A461" s="69"/>
      <c r="B461" s="70" t="s">
        <v>570</v>
      </c>
      <c r="C461" s="62" t="s">
        <v>440</v>
      </c>
      <c r="D461" s="70" t="s">
        <v>572</v>
      </c>
      <c r="E461" s="43"/>
      <c r="F461" s="54" t="n">
        <v>5</v>
      </c>
      <c r="G461" s="45" t="n">
        <v>1.57</v>
      </c>
      <c r="H461" s="46" t="s">
        <v>7</v>
      </c>
      <c r="I461" s="47" t="n">
        <f aca="false">IF(H461="W",F461*G461-F461,(IF(H461="L",-F461)))</f>
        <v>-5</v>
      </c>
      <c r="J461" s="62"/>
      <c r="K461" s="23" t="s">
        <v>465</v>
      </c>
      <c r="L461" s="48"/>
      <c r="M461" s="48"/>
      <c r="N461" s="49"/>
      <c r="O461" s="62"/>
      <c r="P461" s="64"/>
      <c r="Q461" s="66"/>
      <c r="R461" s="74"/>
      <c r="S461" s="66"/>
      <c r="T461" s="66"/>
      <c r="U461" s="66"/>
      <c r="V461" s="66"/>
      <c r="W461" s="66"/>
      <c r="X461" s="67"/>
      <c r="Y461" s="67"/>
      <c r="Z461" s="67"/>
      <c r="AA461" s="67"/>
      <c r="AB461" s="67"/>
      <c r="AC461" s="67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 customFormat="false" ht="16.85" hidden="false" customHeight="false" outlineLevel="0" collapsed="false">
      <c r="A462" s="69"/>
      <c r="B462" s="70" t="s">
        <v>570</v>
      </c>
      <c r="C462" s="62" t="s">
        <v>440</v>
      </c>
      <c r="D462" s="70" t="s">
        <v>573</v>
      </c>
      <c r="E462" s="43"/>
      <c r="F462" s="54" t="n">
        <v>10</v>
      </c>
      <c r="G462" s="45" t="n">
        <v>2.1</v>
      </c>
      <c r="H462" s="46" t="s">
        <v>7</v>
      </c>
      <c r="I462" s="47" t="n">
        <f aca="false">IF(H462="W",F462*G462-F462,(IF(H462="L",-F462)))</f>
        <v>-10</v>
      </c>
      <c r="J462" s="62"/>
      <c r="K462" s="23"/>
      <c r="L462" s="48"/>
      <c r="M462" s="48"/>
      <c r="N462" s="49"/>
      <c r="O462" s="62"/>
      <c r="P462" s="64"/>
      <c r="Q462" s="66"/>
      <c r="R462" s="74"/>
      <c r="S462" s="66"/>
      <c r="T462" s="66"/>
      <c r="U462" s="66"/>
      <c r="V462" s="66"/>
      <c r="W462" s="66"/>
      <c r="X462" s="67"/>
      <c r="Y462" s="67"/>
      <c r="Z462" s="67"/>
      <c r="AA462" s="67"/>
      <c r="AB462" s="67"/>
      <c r="AC462" s="67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 customFormat="false" ht="16.85" hidden="false" customHeight="false" outlineLevel="0" collapsed="false">
      <c r="A463" s="69"/>
      <c r="B463" s="70" t="s">
        <v>570</v>
      </c>
      <c r="C463" s="62" t="s">
        <v>28</v>
      </c>
      <c r="D463" s="70" t="s">
        <v>574</v>
      </c>
      <c r="E463" s="43"/>
      <c r="F463" s="54" t="n">
        <v>5</v>
      </c>
      <c r="G463" s="45" t="n">
        <v>1.95</v>
      </c>
      <c r="H463" s="46" t="s">
        <v>5</v>
      </c>
      <c r="I463" s="47" t="n">
        <f aca="false">IF(H463="W",F463*G463-F463,(IF(H463="L",-F463)))</f>
        <v>4.75</v>
      </c>
      <c r="J463" s="62"/>
      <c r="K463" s="23"/>
      <c r="L463" s="48"/>
      <c r="M463" s="48"/>
      <c r="N463" s="49"/>
      <c r="O463" s="62"/>
      <c r="P463" s="64"/>
      <c r="Q463" s="66"/>
      <c r="R463" s="74"/>
      <c r="S463" s="66"/>
      <c r="T463" s="66"/>
      <c r="U463" s="66"/>
      <c r="V463" s="66"/>
      <c r="W463" s="66"/>
      <c r="X463" s="67"/>
      <c r="Y463" s="67"/>
      <c r="Z463" s="67"/>
      <c r="AA463" s="67"/>
      <c r="AB463" s="67"/>
      <c r="AC463" s="67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 customFormat="false" ht="16.85" hidden="false" customHeight="false" outlineLevel="0" collapsed="false">
      <c r="A464" s="69"/>
      <c r="B464" s="70" t="s">
        <v>46</v>
      </c>
      <c r="C464" s="62" t="s">
        <v>68</v>
      </c>
      <c r="D464" s="70" t="s">
        <v>575</v>
      </c>
      <c r="E464" s="43" t="n">
        <v>0.229166666666667</v>
      </c>
      <c r="F464" s="54" t="n">
        <v>10</v>
      </c>
      <c r="G464" s="45" t="n">
        <v>1.64</v>
      </c>
      <c r="H464" s="46" t="s">
        <v>7</v>
      </c>
      <c r="I464" s="47" t="n">
        <f aca="false">IF(H464="W",F464*G464-F464,(IF(H464="L",-F464)))</f>
        <v>-10</v>
      </c>
      <c r="J464" s="62"/>
      <c r="K464" s="23"/>
      <c r="L464" s="48"/>
      <c r="M464" s="48"/>
      <c r="N464" s="49"/>
      <c r="O464" s="62"/>
      <c r="P464" s="64"/>
      <c r="Q464" s="66"/>
      <c r="R464" s="74"/>
      <c r="S464" s="66"/>
      <c r="T464" s="66"/>
      <c r="U464" s="66"/>
      <c r="V464" s="66"/>
      <c r="W464" s="66"/>
      <c r="X464" s="67"/>
      <c r="Y464" s="67"/>
      <c r="Z464" s="67"/>
      <c r="AA464" s="67"/>
      <c r="AB464" s="67"/>
      <c r="AC464" s="67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 customFormat="false" ht="16.85" hidden="false" customHeight="false" outlineLevel="0" collapsed="false">
      <c r="A465" s="69"/>
      <c r="B465" s="70" t="s">
        <v>46</v>
      </c>
      <c r="C465" s="62" t="s">
        <v>68</v>
      </c>
      <c r="D465" s="70" t="s">
        <v>576</v>
      </c>
      <c r="E465" s="43" t="n">
        <v>0.125</v>
      </c>
      <c r="F465" s="54" t="n">
        <v>10</v>
      </c>
      <c r="G465" s="45" t="n">
        <v>1.66</v>
      </c>
      <c r="H465" s="46" t="s">
        <v>5</v>
      </c>
      <c r="I465" s="47" t="n">
        <f aca="false">IF(H465="W",F465*G465-F465,(IF(H465="L",-F465)))</f>
        <v>6.6</v>
      </c>
      <c r="J465" s="62"/>
      <c r="K465" s="23"/>
      <c r="L465" s="48"/>
      <c r="M465" s="48"/>
      <c r="N465" s="49"/>
      <c r="O465" s="62"/>
      <c r="P465" s="64"/>
      <c r="Q465" s="66"/>
      <c r="R465" s="74"/>
      <c r="S465" s="66"/>
      <c r="T465" s="66"/>
      <c r="U465" s="66"/>
      <c r="V465" s="66"/>
      <c r="W465" s="66"/>
      <c r="X465" s="67"/>
      <c r="Y465" s="67"/>
      <c r="Z465" s="67"/>
      <c r="AA465" s="67"/>
      <c r="AB465" s="67"/>
      <c r="AC465" s="67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 customFormat="false" ht="16.85" hidden="false" customHeight="false" outlineLevel="0" collapsed="false">
      <c r="A466" s="69"/>
      <c r="B466" s="70" t="s">
        <v>46</v>
      </c>
      <c r="C466" s="62" t="s">
        <v>68</v>
      </c>
      <c r="D466" s="70" t="s">
        <v>577</v>
      </c>
      <c r="E466" s="43" t="n">
        <v>0.0833333333333333</v>
      </c>
      <c r="F466" s="54" t="n">
        <v>10</v>
      </c>
      <c r="G466" s="45" t="n">
        <v>1.25</v>
      </c>
      <c r="H466" s="46" t="s">
        <v>7</v>
      </c>
      <c r="I466" s="47" t="n">
        <f aca="false">IF(H466="W",F466*G466-F466,(IF(H466="L",-F466)))</f>
        <v>-10</v>
      </c>
      <c r="J466" s="62"/>
      <c r="K466" s="23"/>
      <c r="L466" s="48"/>
      <c r="M466" s="48"/>
      <c r="N466" s="49"/>
      <c r="O466" s="62"/>
      <c r="P466" s="64"/>
      <c r="Q466" s="66"/>
      <c r="R466" s="74"/>
      <c r="S466" s="66"/>
      <c r="T466" s="66"/>
      <c r="U466" s="66"/>
      <c r="V466" s="66"/>
      <c r="W466" s="66"/>
      <c r="X466" s="67"/>
      <c r="Y466" s="67"/>
      <c r="Z466" s="67"/>
      <c r="AA466" s="67"/>
      <c r="AB466" s="67"/>
      <c r="AC466" s="67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 customFormat="false" ht="16.85" hidden="false" customHeight="false" outlineLevel="0" collapsed="false">
      <c r="A467" s="69"/>
      <c r="B467" s="70" t="s">
        <v>46</v>
      </c>
      <c r="C467" s="62" t="s">
        <v>68</v>
      </c>
      <c r="D467" s="70" t="s">
        <v>578</v>
      </c>
      <c r="E467" s="43" t="n">
        <v>0.0833333333333333</v>
      </c>
      <c r="F467" s="54" t="n">
        <v>10</v>
      </c>
      <c r="G467" s="45" t="n">
        <v>1.6</v>
      </c>
      <c r="H467" s="46" t="s">
        <v>7</v>
      </c>
      <c r="I467" s="47" t="n">
        <f aca="false">IF(H467="W",F467*G467-F467,(IF(H467="L",-F467)))</f>
        <v>-10</v>
      </c>
      <c r="J467" s="62"/>
      <c r="K467" s="23"/>
      <c r="L467" s="48"/>
      <c r="M467" s="48"/>
      <c r="N467" s="49"/>
      <c r="O467" s="62"/>
      <c r="P467" s="64"/>
      <c r="Q467" s="66"/>
      <c r="R467" s="74"/>
      <c r="S467" s="66"/>
      <c r="T467" s="66"/>
      <c r="U467" s="66"/>
      <c r="V467" s="66"/>
      <c r="W467" s="66"/>
      <c r="X467" s="67"/>
      <c r="Y467" s="67"/>
      <c r="Z467" s="67"/>
      <c r="AA467" s="67"/>
      <c r="AB467" s="67"/>
      <c r="AC467" s="67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 customFormat="false" ht="16.15" hidden="false" customHeight="false" outlineLevel="0" collapsed="false">
      <c r="A468" s="69"/>
      <c r="B468" s="70"/>
      <c r="C468" s="62"/>
      <c r="D468" s="70"/>
      <c r="E468" s="43"/>
      <c r="F468" s="54" t="n">
        <v>0</v>
      </c>
      <c r="G468" s="45"/>
      <c r="H468" s="46"/>
      <c r="I468" s="47"/>
      <c r="J468" s="62"/>
      <c r="K468" s="23"/>
      <c r="L468" s="48"/>
      <c r="M468" s="48"/>
      <c r="N468" s="49"/>
      <c r="O468" s="62"/>
      <c r="P468" s="64"/>
      <c r="Q468" s="66"/>
      <c r="R468" s="74"/>
      <c r="S468" s="66"/>
      <c r="T468" s="66"/>
      <c r="U468" s="66"/>
      <c r="V468" s="66"/>
      <c r="W468" s="66"/>
      <c r="X468" s="67"/>
      <c r="Y468" s="67"/>
      <c r="Z468" s="67"/>
      <c r="AA468" s="67"/>
      <c r="AB468" s="67"/>
      <c r="AC468" s="67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 customFormat="false" ht="16.85" hidden="false" customHeight="false" outlineLevel="0" collapsed="false">
      <c r="A469" s="69" t="n">
        <v>43562</v>
      </c>
      <c r="B469" s="70" t="s">
        <v>67</v>
      </c>
      <c r="C469" s="62" t="s">
        <v>28</v>
      </c>
      <c r="D469" s="70" t="s">
        <v>579</v>
      </c>
      <c r="E469" s="43" t="n">
        <v>0.791666666666667</v>
      </c>
      <c r="F469" s="54" t="n">
        <v>20</v>
      </c>
      <c r="G469" s="45" t="n">
        <v>2.68</v>
      </c>
      <c r="H469" s="46" t="s">
        <v>7</v>
      </c>
      <c r="I469" s="47" t="n">
        <f aca="false">IF(H469="W",F469*G469-F469,(IF(H469="L",-F469)))</f>
        <v>-20</v>
      </c>
      <c r="J469" s="62"/>
      <c r="K469" s="23"/>
      <c r="L469" s="48"/>
      <c r="M469" s="48"/>
      <c r="N469" s="49"/>
      <c r="O469" s="62"/>
      <c r="P469" s="64"/>
      <c r="Q469" s="66"/>
      <c r="R469" s="74"/>
      <c r="S469" s="66"/>
      <c r="T469" s="66"/>
      <c r="U469" s="66"/>
      <c r="V469" s="66"/>
      <c r="W469" s="66"/>
      <c r="X469" s="67"/>
      <c r="Y469" s="67"/>
      <c r="Z469" s="67"/>
      <c r="AA469" s="67"/>
      <c r="AB469" s="67"/>
      <c r="AC469" s="67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 customFormat="false" ht="16.85" hidden="false" customHeight="false" outlineLevel="0" collapsed="false">
      <c r="A470" s="69" t="s">
        <v>406</v>
      </c>
      <c r="B470" s="70" t="s">
        <v>67</v>
      </c>
      <c r="C470" s="62" t="s">
        <v>151</v>
      </c>
      <c r="D470" s="70" t="s">
        <v>580</v>
      </c>
      <c r="E470" s="43" t="n">
        <v>0.791666666666667</v>
      </c>
      <c r="F470" s="54" t="n">
        <v>8.1</v>
      </c>
      <c r="G470" s="45" t="n">
        <v>4.7</v>
      </c>
      <c r="H470" s="46" t="s">
        <v>5</v>
      </c>
      <c r="I470" s="47" t="n">
        <f aca="false">IF(H470="W",F470*G470-F470,(IF(H470="L",-F470)))</f>
        <v>29.97</v>
      </c>
      <c r="J470" s="62"/>
      <c r="K470" s="23"/>
      <c r="L470" s="48"/>
      <c r="M470" s="48"/>
      <c r="N470" s="49"/>
      <c r="O470" s="62"/>
      <c r="P470" s="64"/>
      <c r="Q470" s="66"/>
      <c r="R470" s="74"/>
      <c r="S470" s="66"/>
      <c r="T470" s="66"/>
      <c r="U470" s="66"/>
      <c r="V470" s="66"/>
      <c r="W470" s="66"/>
      <c r="X470" s="67"/>
      <c r="Y470" s="67"/>
      <c r="Z470" s="67"/>
      <c r="AA470" s="67"/>
      <c r="AB470" s="67"/>
      <c r="AC470" s="67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 customFormat="false" ht="16.85" hidden="false" customHeight="false" outlineLevel="0" collapsed="false">
      <c r="A471" s="69" t="s">
        <v>581</v>
      </c>
      <c r="B471" s="70" t="s">
        <v>67</v>
      </c>
      <c r="C471" s="62" t="s">
        <v>151</v>
      </c>
      <c r="D471" s="70" t="s">
        <v>580</v>
      </c>
      <c r="E471" s="43" t="n">
        <v>0.791666666666667</v>
      </c>
      <c r="F471" s="54" t="n">
        <v>2.56</v>
      </c>
      <c r="G471" s="45" t="n">
        <v>4.9</v>
      </c>
      <c r="H471" s="46" t="s">
        <v>5</v>
      </c>
      <c r="I471" s="47" t="n">
        <f aca="false">IF(H471="W",F471*G471-F471,(IF(H471="L",-F471)))</f>
        <v>9.984</v>
      </c>
      <c r="J471" s="62"/>
      <c r="K471" s="23"/>
      <c r="L471" s="48"/>
      <c r="M471" s="48"/>
      <c r="N471" s="49"/>
      <c r="O471" s="62"/>
      <c r="P471" s="64"/>
      <c r="Q471" s="66"/>
      <c r="R471" s="74"/>
      <c r="S471" s="66"/>
      <c r="T471" s="66"/>
      <c r="U471" s="66"/>
      <c r="V471" s="66"/>
      <c r="W471" s="66"/>
      <c r="X471" s="67"/>
      <c r="Y471" s="67"/>
      <c r="Z471" s="67"/>
      <c r="AA471" s="67"/>
      <c r="AB471" s="67"/>
      <c r="AC471" s="67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 customFormat="false" ht="16.85" hidden="false" customHeight="false" outlineLevel="0" collapsed="false">
      <c r="A472" s="69" t="s">
        <v>582</v>
      </c>
      <c r="B472" s="70" t="s">
        <v>67</v>
      </c>
      <c r="C472" s="62" t="s">
        <v>24</v>
      </c>
      <c r="D472" s="70" t="s">
        <v>583</v>
      </c>
      <c r="E472" s="43" t="n">
        <v>0.791666666666667</v>
      </c>
      <c r="F472" s="54" t="n">
        <v>130</v>
      </c>
      <c r="G472" s="45" t="n">
        <v>2.67</v>
      </c>
      <c r="H472" s="46" t="s">
        <v>7</v>
      </c>
      <c r="I472" s="47" t="n">
        <f aca="false">IF(H472="W",F472*G472-F472,(IF(H472="L",-F472)))</f>
        <v>-130</v>
      </c>
      <c r="J472" s="62"/>
      <c r="K472" s="23"/>
      <c r="L472" s="48"/>
      <c r="M472" s="48"/>
      <c r="N472" s="49"/>
      <c r="O472" s="62"/>
      <c r="P472" s="64"/>
      <c r="Q472" s="66"/>
      <c r="R472" s="74"/>
      <c r="S472" s="66"/>
      <c r="T472" s="66"/>
      <c r="U472" s="66"/>
      <c r="V472" s="66"/>
      <c r="W472" s="66"/>
      <c r="X472" s="67"/>
      <c r="Y472" s="67"/>
      <c r="Z472" s="67"/>
      <c r="AA472" s="67"/>
      <c r="AB472" s="67"/>
      <c r="AC472" s="67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 customFormat="false" ht="16.85" hidden="false" customHeight="false" outlineLevel="0" collapsed="false">
      <c r="A473" s="79" t="s">
        <v>406</v>
      </c>
      <c r="B473" s="70" t="s">
        <v>67</v>
      </c>
      <c r="C473" s="62" t="s">
        <v>28</v>
      </c>
      <c r="D473" s="70" t="s">
        <v>584</v>
      </c>
      <c r="E473" s="43" t="n">
        <v>0.791666666666667</v>
      </c>
      <c r="F473" s="54" t="n">
        <v>96.88</v>
      </c>
      <c r="G473" s="45" t="n">
        <v>3.12</v>
      </c>
      <c r="H473" s="46" t="s">
        <v>7</v>
      </c>
      <c r="I473" s="47" t="n">
        <f aca="false">IF(H473="W",F473*G473-F473,(IF(H473="L",-F473)))</f>
        <v>-96.88</v>
      </c>
      <c r="J473" s="62"/>
      <c r="K473" s="23"/>
      <c r="L473" s="48"/>
      <c r="M473" s="48"/>
      <c r="N473" s="49"/>
      <c r="O473" s="62"/>
      <c r="P473" s="64"/>
      <c r="Q473" s="66"/>
      <c r="R473" s="74"/>
      <c r="S473" s="66"/>
      <c r="T473" s="66"/>
      <c r="U473" s="66"/>
      <c r="V473" s="66"/>
      <c r="W473" s="66"/>
      <c r="X473" s="67"/>
      <c r="Y473" s="67"/>
      <c r="Z473" s="67"/>
      <c r="AA473" s="67"/>
      <c r="AB473" s="67"/>
      <c r="AC473" s="67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 customFormat="false" ht="16.85" hidden="false" customHeight="false" outlineLevel="0" collapsed="false">
      <c r="A474" s="69"/>
      <c r="B474" s="70" t="s">
        <v>67</v>
      </c>
      <c r="C474" s="62" t="s">
        <v>24</v>
      </c>
      <c r="D474" s="70" t="s">
        <v>585</v>
      </c>
      <c r="E474" s="43" t="n">
        <v>0.791666666666667</v>
      </c>
      <c r="F474" s="54" t="n">
        <v>66.76</v>
      </c>
      <c r="G474" s="45" t="n">
        <v>3.26</v>
      </c>
      <c r="H474" s="46" t="s">
        <v>5</v>
      </c>
      <c r="I474" s="47" t="n">
        <f aca="false">IF(H474="W",F474*G474-F474,(IF(H474="L",-F474)))</f>
        <v>150.8776</v>
      </c>
      <c r="J474" s="62"/>
      <c r="K474" s="23"/>
      <c r="L474" s="48"/>
      <c r="M474" s="48"/>
      <c r="N474" s="49"/>
      <c r="O474" s="62"/>
      <c r="P474" s="64"/>
      <c r="Q474" s="66"/>
      <c r="R474" s="74"/>
      <c r="S474" s="66"/>
      <c r="T474" s="66"/>
      <c r="U474" s="66"/>
      <c r="V474" s="66"/>
      <c r="W474" s="66"/>
      <c r="X474" s="67"/>
      <c r="Y474" s="67"/>
      <c r="Z474" s="67"/>
      <c r="AA474" s="67"/>
      <c r="AB474" s="67"/>
      <c r="AC474" s="67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 customFormat="false" ht="16.85" hidden="false" customHeight="false" outlineLevel="0" collapsed="false">
      <c r="A475" s="69"/>
      <c r="B475" s="70" t="s">
        <v>67</v>
      </c>
      <c r="C475" s="62" t="s">
        <v>170</v>
      </c>
      <c r="D475" s="70" t="s">
        <v>586</v>
      </c>
      <c r="E475" s="43" t="n">
        <v>0.791666666666667</v>
      </c>
      <c r="F475" s="54" t="n">
        <v>3.4</v>
      </c>
      <c r="G475" s="45" t="n">
        <v>8.1</v>
      </c>
      <c r="H475" s="46" t="s">
        <v>7</v>
      </c>
      <c r="I475" s="47" t="n">
        <f aca="false">IF(H475="W",F475*G475-F475,(IF(H475="L",-F475)))</f>
        <v>-3.4</v>
      </c>
      <c r="J475" s="62"/>
      <c r="K475" s="23"/>
      <c r="L475" s="48"/>
      <c r="M475" s="48"/>
      <c r="N475" s="49"/>
      <c r="O475" s="62"/>
      <c r="P475" s="64"/>
      <c r="Q475" s="66"/>
      <c r="R475" s="74"/>
      <c r="S475" s="66"/>
      <c r="T475" s="66"/>
      <c r="U475" s="66"/>
      <c r="V475" s="66"/>
      <c r="W475" s="66"/>
      <c r="X475" s="67"/>
      <c r="Y475" s="67"/>
      <c r="Z475" s="67"/>
      <c r="AA475" s="67"/>
      <c r="AB475" s="67"/>
      <c r="AC475" s="67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 customFormat="false" ht="16.85" hidden="false" customHeight="false" outlineLevel="0" collapsed="false">
      <c r="A476" s="69"/>
      <c r="B476" s="70" t="s">
        <v>67</v>
      </c>
      <c r="C476" s="62" t="s">
        <v>471</v>
      </c>
      <c r="D476" s="70" t="s">
        <v>587</v>
      </c>
      <c r="E476" s="43" t="n">
        <v>0.791666666666667</v>
      </c>
      <c r="F476" s="54" t="n">
        <v>20</v>
      </c>
      <c r="G476" s="45" t="n">
        <v>3.21</v>
      </c>
      <c r="H476" s="46" t="s">
        <v>5</v>
      </c>
      <c r="I476" s="47" t="n">
        <f aca="false">IF(H476="W",F476*G476-F476,(IF(H476="L",-F476)))</f>
        <v>44.2</v>
      </c>
      <c r="J476" s="62"/>
      <c r="K476" s="23"/>
      <c r="L476" s="48"/>
      <c r="M476" s="48"/>
      <c r="N476" s="49"/>
      <c r="O476" s="62"/>
      <c r="P476" s="64"/>
      <c r="Q476" s="66"/>
      <c r="R476" s="74"/>
      <c r="S476" s="66"/>
      <c r="T476" s="66"/>
      <c r="U476" s="66"/>
      <c r="V476" s="66"/>
      <c r="W476" s="66"/>
      <c r="X476" s="67"/>
      <c r="Y476" s="67"/>
      <c r="Z476" s="67"/>
      <c r="AA476" s="67"/>
      <c r="AB476" s="67"/>
      <c r="AC476" s="67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 customFormat="false" ht="16.85" hidden="false" customHeight="false" outlineLevel="0" collapsed="false">
      <c r="A477" s="69"/>
      <c r="B477" s="70" t="s">
        <v>67</v>
      </c>
      <c r="C477" s="62" t="s">
        <v>471</v>
      </c>
      <c r="D477" s="70" t="s">
        <v>587</v>
      </c>
      <c r="E477" s="43" t="n">
        <v>0.791666666666667</v>
      </c>
      <c r="F477" s="54" t="n">
        <v>25</v>
      </c>
      <c r="G477" s="45" t="n">
        <v>1.83</v>
      </c>
      <c r="H477" s="46" t="s">
        <v>5</v>
      </c>
      <c r="I477" s="47" t="n">
        <f aca="false">IF(H477="W",F477*G477-F477,(IF(H477="L",-F477)))</f>
        <v>20.75</v>
      </c>
      <c r="J477" s="62"/>
      <c r="K477" s="23"/>
      <c r="L477" s="48"/>
      <c r="M477" s="48"/>
      <c r="N477" s="49"/>
      <c r="O477" s="62"/>
      <c r="P477" s="64"/>
      <c r="Q477" s="66"/>
      <c r="R477" s="74"/>
      <c r="S477" s="66"/>
      <c r="T477" s="66"/>
      <c r="U477" s="66"/>
      <c r="V477" s="66"/>
      <c r="W477" s="66"/>
      <c r="X477" s="67"/>
      <c r="Y477" s="67"/>
      <c r="Z477" s="67"/>
      <c r="AA477" s="67"/>
      <c r="AB477" s="67"/>
      <c r="AC477" s="67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 customFormat="false" ht="16.85" hidden="false" customHeight="false" outlineLevel="0" collapsed="false">
      <c r="A478" s="69"/>
      <c r="B478" s="70" t="s">
        <v>443</v>
      </c>
      <c r="C478" s="62" t="s">
        <v>471</v>
      </c>
      <c r="D478" s="70" t="s">
        <v>588</v>
      </c>
      <c r="E478" s="43"/>
      <c r="F478" s="54" t="n">
        <v>10</v>
      </c>
      <c r="G478" s="45" t="n">
        <v>1.57</v>
      </c>
      <c r="H478" s="46" t="s">
        <v>7</v>
      </c>
      <c r="I478" s="47" t="n">
        <f aca="false">IF(H478="W",F478*G478-F478,(IF(H478="L",-F478)))</f>
        <v>-10</v>
      </c>
      <c r="J478" s="62"/>
      <c r="K478" s="23"/>
      <c r="L478" s="48"/>
      <c r="M478" s="48"/>
      <c r="N478" s="49"/>
      <c r="O478" s="62"/>
      <c r="P478" s="64"/>
      <c r="Q478" s="66"/>
      <c r="R478" s="74"/>
      <c r="S478" s="66"/>
      <c r="T478" s="66"/>
      <c r="U478" s="66"/>
      <c r="V478" s="66"/>
      <c r="W478" s="66"/>
      <c r="X478" s="67"/>
      <c r="Y478" s="67"/>
      <c r="Z478" s="67"/>
      <c r="AA478" s="67"/>
      <c r="AB478" s="67"/>
      <c r="AC478" s="67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 customFormat="false" ht="16.85" hidden="false" customHeight="false" outlineLevel="0" collapsed="false">
      <c r="A479" s="69"/>
      <c r="B479" s="70" t="s">
        <v>443</v>
      </c>
      <c r="C479" s="62" t="s">
        <v>440</v>
      </c>
      <c r="D479" s="70" t="s">
        <v>589</v>
      </c>
      <c r="E479" s="43"/>
      <c r="F479" s="54" t="n">
        <v>5</v>
      </c>
      <c r="G479" s="45" t="n">
        <v>1.87</v>
      </c>
      <c r="H479" s="46" t="s">
        <v>7</v>
      </c>
      <c r="I479" s="47" t="n">
        <f aca="false">IF(H479="W",F479*G479-F479,(IF(H479="L",-F479)))</f>
        <v>-5</v>
      </c>
      <c r="J479" s="62"/>
      <c r="K479" s="23"/>
      <c r="L479" s="48"/>
      <c r="M479" s="48"/>
      <c r="N479" s="49"/>
      <c r="O479" s="62"/>
      <c r="P479" s="64"/>
      <c r="Q479" s="66"/>
      <c r="R479" s="74"/>
      <c r="S479" s="66"/>
      <c r="T479" s="66"/>
      <c r="U479" s="66"/>
      <c r="V479" s="66"/>
      <c r="W479" s="66"/>
      <c r="X479" s="67"/>
      <c r="Y479" s="67"/>
      <c r="Z479" s="67"/>
      <c r="AA479" s="67"/>
      <c r="AB479" s="67"/>
      <c r="AC479" s="67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 customFormat="false" ht="16.85" hidden="false" customHeight="false" outlineLevel="0" collapsed="false">
      <c r="A480" s="69" t="n">
        <v>43563</v>
      </c>
      <c r="B480" s="70" t="s">
        <v>46</v>
      </c>
      <c r="C480" s="62" t="s">
        <v>28</v>
      </c>
      <c r="D480" s="70" t="s">
        <v>355</v>
      </c>
      <c r="E480" s="43" t="n">
        <v>0.770833333333333</v>
      </c>
      <c r="F480" s="54" t="n">
        <v>10</v>
      </c>
      <c r="G480" s="45" t="n">
        <v>3.59</v>
      </c>
      <c r="H480" s="46" t="s">
        <v>7</v>
      </c>
      <c r="I480" s="47" t="n">
        <f aca="false">IF(H480="W",F480*G480-F480,(IF(H480="L",-F480)))</f>
        <v>-10</v>
      </c>
      <c r="J480" s="62"/>
      <c r="K480" s="23" t="s">
        <v>590</v>
      </c>
      <c r="L480" s="48" t="s">
        <v>591</v>
      </c>
      <c r="M480" s="48" t="s">
        <v>9</v>
      </c>
      <c r="N480" s="49" t="n">
        <f aca="false">(SUM(I480:I541))</f>
        <v>-360.85</v>
      </c>
      <c r="O480" s="62"/>
      <c r="P480" s="64"/>
      <c r="Q480" s="66"/>
      <c r="R480" s="74"/>
      <c r="S480" s="66"/>
      <c r="T480" s="66"/>
      <c r="U480" s="66"/>
      <c r="V480" s="66"/>
      <c r="W480" s="66"/>
      <c r="X480" s="67"/>
      <c r="Y480" s="67"/>
      <c r="Z480" s="67"/>
      <c r="AA480" s="67"/>
      <c r="AB480" s="67"/>
      <c r="AC480" s="67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 customFormat="false" ht="16.85" hidden="false" customHeight="false" outlineLevel="0" collapsed="false">
      <c r="A481" s="69"/>
      <c r="B481" s="70" t="s">
        <v>46</v>
      </c>
      <c r="C481" s="62" t="s">
        <v>28</v>
      </c>
      <c r="D481" s="70" t="s">
        <v>592</v>
      </c>
      <c r="E481" s="43" t="n">
        <v>0.833333333333333</v>
      </c>
      <c r="F481" s="54" t="n">
        <v>5</v>
      </c>
      <c r="G481" s="45" t="n">
        <v>2.27</v>
      </c>
      <c r="H481" s="46" t="s">
        <v>5</v>
      </c>
      <c r="I481" s="47" t="n">
        <f aca="false">IF(H481="W",F481*G481-F481,(IF(H481="L",-F481)))</f>
        <v>6.35</v>
      </c>
      <c r="J481" s="62"/>
      <c r="K481" s="23" t="s">
        <v>363</v>
      </c>
      <c r="L481" s="48"/>
      <c r="M481" s="48"/>
      <c r="N481" s="49"/>
      <c r="O481" s="62"/>
      <c r="P481" s="64"/>
      <c r="Q481" s="66"/>
      <c r="R481" s="74"/>
      <c r="S481" s="66"/>
      <c r="T481" s="66"/>
      <c r="U481" s="66"/>
      <c r="V481" s="66"/>
      <c r="W481" s="66"/>
      <c r="X481" s="67"/>
      <c r="Y481" s="67"/>
      <c r="Z481" s="67"/>
      <c r="AA481" s="67"/>
      <c r="AB481" s="67"/>
      <c r="AC481" s="67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 customFormat="false" ht="16.85" hidden="false" customHeight="false" outlineLevel="0" collapsed="false">
      <c r="A482" s="69"/>
      <c r="B482" s="70" t="s">
        <v>443</v>
      </c>
      <c r="C482" s="62" t="s">
        <v>440</v>
      </c>
      <c r="D482" s="70" t="s">
        <v>593</v>
      </c>
      <c r="E482" s="43" t="n">
        <v>0.180555555555556</v>
      </c>
      <c r="F482" s="54" t="n">
        <v>20</v>
      </c>
      <c r="G482" s="45" t="n">
        <v>1.58</v>
      </c>
      <c r="H482" s="46" t="s">
        <v>7</v>
      </c>
      <c r="I482" s="47" t="n">
        <f aca="false">IF(H482="W",F482*G482-F482,(IF(H482="L",-F482)))</f>
        <v>-20</v>
      </c>
      <c r="J482" s="62"/>
      <c r="K482" s="80" t="s">
        <v>594</v>
      </c>
      <c r="L482" s="48"/>
      <c r="M482" s="48"/>
      <c r="N482" s="49"/>
      <c r="O482" s="62"/>
      <c r="P482" s="64"/>
      <c r="Q482" s="66"/>
      <c r="R482" s="74"/>
      <c r="S482" s="66"/>
      <c r="T482" s="66"/>
      <c r="U482" s="66"/>
      <c r="V482" s="66"/>
      <c r="W482" s="66"/>
      <c r="X482" s="67"/>
      <c r="Y482" s="67"/>
      <c r="Z482" s="67"/>
      <c r="AA482" s="67"/>
      <c r="AB482" s="67"/>
      <c r="AC482" s="67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 customFormat="false" ht="16.85" hidden="false" customHeight="false" outlineLevel="0" collapsed="false">
      <c r="A483" s="69"/>
      <c r="B483" s="70" t="s">
        <v>443</v>
      </c>
      <c r="C483" s="62" t="s">
        <v>440</v>
      </c>
      <c r="D483" s="70" t="s">
        <v>595</v>
      </c>
      <c r="E483" s="43" t="n">
        <v>0.180555555555556</v>
      </c>
      <c r="F483" s="54" t="n">
        <v>5</v>
      </c>
      <c r="G483" s="45" t="n">
        <v>2.2</v>
      </c>
      <c r="H483" s="46" t="s">
        <v>7</v>
      </c>
      <c r="I483" s="47" t="n">
        <f aca="false">IF(H483="W",F483*G483-F483,(IF(H483="L",-F483)))</f>
        <v>-5</v>
      </c>
      <c r="J483" s="62"/>
      <c r="K483" s="80" t="s">
        <v>596</v>
      </c>
      <c r="L483" s="48"/>
      <c r="M483" s="48"/>
      <c r="N483" s="49"/>
      <c r="O483" s="62"/>
      <c r="P483" s="64"/>
      <c r="Q483" s="66"/>
      <c r="R483" s="74"/>
      <c r="S483" s="66"/>
      <c r="T483" s="66"/>
      <c r="U483" s="66"/>
      <c r="V483" s="66"/>
      <c r="W483" s="66"/>
      <c r="X483" s="67"/>
      <c r="Y483" s="67"/>
      <c r="Z483" s="67"/>
      <c r="AA483" s="67"/>
      <c r="AB483" s="67"/>
      <c r="AC483" s="67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 customFormat="false" ht="16.85" hidden="false" customHeight="false" outlineLevel="0" collapsed="false">
      <c r="A484" s="69" t="s">
        <v>597</v>
      </c>
      <c r="B484" s="70" t="s">
        <v>67</v>
      </c>
      <c r="C484" s="62" t="s">
        <v>28</v>
      </c>
      <c r="D484" s="70" t="s">
        <v>598</v>
      </c>
      <c r="E484" s="43" t="n">
        <v>0.916666666666667</v>
      </c>
      <c r="F484" s="54" t="n">
        <v>10</v>
      </c>
      <c r="G484" s="45" t="n">
        <v>1.67</v>
      </c>
      <c r="H484" s="46" t="s">
        <v>6</v>
      </c>
      <c r="I484" s="47"/>
      <c r="J484" s="62"/>
      <c r="K484" s="80" t="s">
        <v>599</v>
      </c>
      <c r="L484" s="48"/>
      <c r="M484" s="48"/>
      <c r="N484" s="49"/>
      <c r="O484" s="62"/>
      <c r="P484" s="64"/>
      <c r="Q484" s="66"/>
      <c r="R484" s="74"/>
      <c r="S484" s="66"/>
      <c r="T484" s="66"/>
      <c r="U484" s="66"/>
      <c r="V484" s="66"/>
      <c r="W484" s="66"/>
      <c r="X484" s="67"/>
      <c r="Y484" s="67"/>
      <c r="Z484" s="67"/>
      <c r="AA484" s="67"/>
      <c r="AB484" s="67"/>
      <c r="AC484" s="67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 customFormat="false" ht="16.85" hidden="false" customHeight="false" outlineLevel="0" collapsed="false">
      <c r="A485" s="69"/>
      <c r="B485" s="70" t="s">
        <v>443</v>
      </c>
      <c r="C485" s="62" t="s">
        <v>440</v>
      </c>
      <c r="D485" s="70" t="s">
        <v>600</v>
      </c>
      <c r="E485" s="43" t="n">
        <v>0.180555555555556</v>
      </c>
      <c r="F485" s="54" t="n">
        <v>10</v>
      </c>
      <c r="G485" s="45" t="n">
        <v>2</v>
      </c>
      <c r="H485" s="46" t="s">
        <v>7</v>
      </c>
      <c r="I485" s="47" t="n">
        <f aca="false">IF(H485="W",F485*G485-F485,(IF(H485="L",-F485)))</f>
        <v>-10</v>
      </c>
      <c r="J485" s="62"/>
      <c r="K485" s="80" t="s">
        <v>601</v>
      </c>
      <c r="L485" s="48"/>
      <c r="M485" s="48"/>
      <c r="N485" s="49"/>
      <c r="O485" s="62"/>
      <c r="P485" s="64"/>
      <c r="Q485" s="66"/>
      <c r="R485" s="74"/>
      <c r="S485" s="66"/>
      <c r="T485" s="66"/>
      <c r="U485" s="66"/>
      <c r="V485" s="66"/>
      <c r="W485" s="66"/>
      <c r="X485" s="67"/>
      <c r="Y485" s="67"/>
      <c r="Z485" s="67"/>
      <c r="AA485" s="67"/>
      <c r="AB485" s="67"/>
      <c r="AC485" s="67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 customFormat="false" ht="16.85" hidden="false" customHeight="false" outlineLevel="0" collapsed="false">
      <c r="A486" s="69" t="n">
        <v>43564</v>
      </c>
      <c r="B486" s="70" t="s">
        <v>363</v>
      </c>
      <c r="C486" s="62" t="s">
        <v>28</v>
      </c>
      <c r="D486" s="70" t="s">
        <v>602</v>
      </c>
      <c r="E486" s="43" t="s">
        <v>603</v>
      </c>
      <c r="F486" s="54" t="n">
        <v>11.35</v>
      </c>
      <c r="G486" s="45" t="n">
        <v>2.1</v>
      </c>
      <c r="H486" s="46" t="s">
        <v>7</v>
      </c>
      <c r="I486" s="47" t="n">
        <f aca="false">IF(H486="W",F486*G486-F486,(IF(H486="L",-F486)))</f>
        <v>-11.35</v>
      </c>
      <c r="J486" s="62"/>
      <c r="K486" s="23"/>
      <c r="L486" s="48"/>
      <c r="M486" s="48"/>
      <c r="N486" s="49"/>
      <c r="O486" s="62"/>
      <c r="P486" s="64"/>
      <c r="Q486" s="66"/>
      <c r="R486" s="74"/>
      <c r="S486" s="66"/>
      <c r="T486" s="66"/>
      <c r="U486" s="66"/>
      <c r="V486" s="66"/>
      <c r="W486" s="66"/>
      <c r="X486" s="67"/>
      <c r="Y486" s="67"/>
      <c r="Z486" s="67"/>
      <c r="AA486" s="67"/>
      <c r="AB486" s="67"/>
      <c r="AC486" s="67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 customFormat="false" ht="16.85" hidden="false" customHeight="false" outlineLevel="0" collapsed="false">
      <c r="A487" s="69"/>
      <c r="B487" s="70" t="s">
        <v>67</v>
      </c>
      <c r="C487" s="62" t="s">
        <v>87</v>
      </c>
      <c r="D487" s="70" t="s">
        <v>604</v>
      </c>
      <c r="E487" s="43" t="n">
        <v>0.916666666666667</v>
      </c>
      <c r="F487" s="54" t="n">
        <v>10</v>
      </c>
      <c r="G487" s="45" t="n">
        <v>5.83</v>
      </c>
      <c r="H487" s="46" t="s">
        <v>6</v>
      </c>
      <c r="I487" s="47"/>
      <c r="J487" s="62"/>
      <c r="K487" s="23" t="s">
        <v>124</v>
      </c>
      <c r="L487" s="48"/>
      <c r="M487" s="48"/>
      <c r="N487" s="49"/>
      <c r="O487" s="62"/>
      <c r="P487" s="64"/>
      <c r="Q487" s="66"/>
      <c r="R487" s="74"/>
      <c r="S487" s="66"/>
      <c r="T487" s="66"/>
      <c r="U487" s="66"/>
      <c r="V487" s="66"/>
      <c r="W487" s="66"/>
      <c r="X487" s="67"/>
      <c r="Y487" s="67"/>
      <c r="Z487" s="67"/>
      <c r="AA487" s="67"/>
      <c r="AB487" s="67"/>
      <c r="AC487" s="67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 customFormat="false" ht="16.85" hidden="false" customHeight="false" outlineLevel="0" collapsed="false">
      <c r="A488" s="69"/>
      <c r="B488" s="70" t="s">
        <v>67</v>
      </c>
      <c r="C488" s="62" t="s">
        <v>170</v>
      </c>
      <c r="D488" s="70" t="s">
        <v>605</v>
      </c>
      <c r="E488" s="43" t="s">
        <v>603</v>
      </c>
      <c r="F488" s="54" t="n">
        <v>10</v>
      </c>
      <c r="G488" s="45" t="n">
        <v>3.69</v>
      </c>
      <c r="H488" s="46" t="s">
        <v>6</v>
      </c>
      <c r="I488" s="47"/>
      <c r="J488" s="62"/>
      <c r="K488" s="23" t="s">
        <v>124</v>
      </c>
      <c r="L488" s="48"/>
      <c r="M488" s="48"/>
      <c r="N488" s="49"/>
      <c r="O488" s="62"/>
      <c r="P488" s="64"/>
      <c r="Q488" s="66"/>
      <c r="R488" s="74"/>
      <c r="S488" s="66"/>
      <c r="T488" s="66"/>
      <c r="U488" s="66"/>
      <c r="V488" s="66"/>
      <c r="W488" s="66"/>
      <c r="X488" s="67"/>
      <c r="Y488" s="67"/>
      <c r="Z488" s="67"/>
      <c r="AA488" s="67"/>
      <c r="AB488" s="67"/>
      <c r="AC488" s="67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 customFormat="false" ht="16.85" hidden="false" customHeight="false" outlineLevel="0" collapsed="false">
      <c r="A489" s="69"/>
      <c r="B489" s="70" t="s">
        <v>46</v>
      </c>
      <c r="C489" s="62" t="s">
        <v>28</v>
      </c>
      <c r="D489" s="70" t="s">
        <v>606</v>
      </c>
      <c r="E489" s="43" t="n">
        <v>0.8125</v>
      </c>
      <c r="F489" s="54" t="n">
        <v>25</v>
      </c>
      <c r="G489" s="45" t="n">
        <v>1.74</v>
      </c>
      <c r="H489" s="46" t="s">
        <v>5</v>
      </c>
      <c r="I489" s="47" t="n">
        <f aca="false">IF(H489="W",F489*G489-F489,(IF(H489="L",-F489)))</f>
        <v>18.5</v>
      </c>
      <c r="J489" s="62"/>
      <c r="K489" s="23"/>
      <c r="L489" s="48"/>
      <c r="M489" s="48"/>
      <c r="N489" s="49"/>
      <c r="O489" s="62"/>
      <c r="P489" s="64"/>
      <c r="Q489" s="66"/>
      <c r="R489" s="74"/>
      <c r="S489" s="66"/>
      <c r="T489" s="66"/>
      <c r="U489" s="66"/>
      <c r="V489" s="66"/>
      <c r="W489" s="66"/>
      <c r="X489" s="67"/>
      <c r="Y489" s="67"/>
      <c r="Z489" s="67"/>
      <c r="AA489" s="67"/>
      <c r="AB489" s="67"/>
      <c r="AC489" s="67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 customFormat="false" ht="16.85" hidden="false" customHeight="false" outlineLevel="0" collapsed="false">
      <c r="A490" s="69"/>
      <c r="B490" s="70" t="s">
        <v>46</v>
      </c>
      <c r="C490" s="62" t="s">
        <v>28</v>
      </c>
      <c r="D490" s="70" t="s">
        <v>607</v>
      </c>
      <c r="E490" s="43" t="n">
        <v>0.770833333333333</v>
      </c>
      <c r="F490" s="54" t="n">
        <v>25</v>
      </c>
      <c r="G490" s="45" t="n">
        <v>1.75</v>
      </c>
      <c r="H490" s="46" t="s">
        <v>5</v>
      </c>
      <c r="I490" s="47" t="n">
        <f aca="false">IF(H490="W",F490*G490-F490,(IF(H490="L",-F490)))</f>
        <v>18.75</v>
      </c>
      <c r="J490" s="62"/>
      <c r="K490" s="23"/>
      <c r="L490" s="48"/>
      <c r="M490" s="48"/>
      <c r="N490" s="49"/>
      <c r="O490" s="62"/>
      <c r="P490" s="64"/>
      <c r="Q490" s="66"/>
      <c r="R490" s="74"/>
      <c r="S490" s="66"/>
      <c r="T490" s="66"/>
      <c r="U490" s="66"/>
      <c r="V490" s="66"/>
      <c r="W490" s="66"/>
      <c r="X490" s="67"/>
      <c r="Y490" s="67"/>
      <c r="Z490" s="67"/>
      <c r="AA490" s="67"/>
      <c r="AB490" s="67"/>
      <c r="AC490" s="67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 customFormat="false" ht="16.85" hidden="false" customHeight="false" outlineLevel="0" collapsed="false">
      <c r="A491" s="69"/>
      <c r="B491" s="70" t="s">
        <v>67</v>
      </c>
      <c r="C491" s="62" t="s">
        <v>608</v>
      </c>
      <c r="D491" s="70" t="s">
        <v>609</v>
      </c>
      <c r="E491" s="43" t="n">
        <v>0.916666666666667</v>
      </c>
      <c r="F491" s="54" t="n">
        <v>20</v>
      </c>
      <c r="G491" s="45" t="n">
        <v>1.711</v>
      </c>
      <c r="H491" s="46" t="s">
        <v>7</v>
      </c>
      <c r="I491" s="47" t="n">
        <f aca="false">IF(H491="W",F491*G491-F491,(IF(H491="L",-F491)))</f>
        <v>-20</v>
      </c>
      <c r="J491" s="62"/>
      <c r="K491" s="23"/>
      <c r="L491" s="48"/>
      <c r="M491" s="48"/>
      <c r="N491" s="49"/>
      <c r="O491" s="62"/>
      <c r="P491" s="64"/>
      <c r="Q491" s="66"/>
      <c r="R491" s="74"/>
      <c r="S491" s="66"/>
      <c r="T491" s="66"/>
      <c r="U491" s="66"/>
      <c r="V491" s="66"/>
      <c r="W491" s="66"/>
      <c r="X491" s="67"/>
      <c r="Y491" s="67"/>
      <c r="Z491" s="67"/>
      <c r="AA491" s="67"/>
      <c r="AB491" s="67"/>
      <c r="AC491" s="67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 customFormat="false" ht="16.85" hidden="false" customHeight="false" outlineLevel="0" collapsed="false">
      <c r="A492" s="69"/>
      <c r="B492" s="70" t="s">
        <v>67</v>
      </c>
      <c r="C492" s="62" t="s">
        <v>170</v>
      </c>
      <c r="D492" s="70" t="s">
        <v>610</v>
      </c>
      <c r="E492" s="43" t="n">
        <v>0.916666666666667</v>
      </c>
      <c r="F492" s="54" t="n">
        <v>10</v>
      </c>
      <c r="G492" s="45" t="n">
        <v>1.52</v>
      </c>
      <c r="H492" s="46" t="s">
        <v>7</v>
      </c>
      <c r="I492" s="47" t="n">
        <f aca="false">IF(H492="W",F492*G492-F492,(IF(H492="L",-F492)))</f>
        <v>-10</v>
      </c>
      <c r="J492" s="62"/>
      <c r="K492" s="23"/>
      <c r="L492" s="48"/>
      <c r="M492" s="48"/>
      <c r="N492" s="49"/>
      <c r="O492" s="62"/>
      <c r="P492" s="64"/>
      <c r="Q492" s="66"/>
      <c r="R492" s="74"/>
      <c r="S492" s="66"/>
      <c r="T492" s="66"/>
      <c r="U492" s="66"/>
      <c r="V492" s="66"/>
      <c r="W492" s="66"/>
      <c r="X492" s="67"/>
      <c r="Y492" s="67"/>
      <c r="Z492" s="67"/>
      <c r="AA492" s="67"/>
      <c r="AB492" s="67"/>
      <c r="AC492" s="67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 customFormat="false" ht="16.85" hidden="false" customHeight="false" outlineLevel="0" collapsed="false">
      <c r="A493" s="69" t="n">
        <v>43565</v>
      </c>
      <c r="B493" s="70" t="s">
        <v>67</v>
      </c>
      <c r="C493" s="62" t="s">
        <v>28</v>
      </c>
      <c r="D493" s="70" t="s">
        <v>611</v>
      </c>
      <c r="E493" s="43" t="n">
        <v>0.8125</v>
      </c>
      <c r="F493" s="54" t="n">
        <v>25</v>
      </c>
      <c r="G493" s="45" t="n">
        <v>1.56</v>
      </c>
      <c r="H493" s="46" t="s">
        <v>7</v>
      </c>
      <c r="I493" s="47" t="n">
        <f aca="false">IF(H493="W",F493*G493-F493,(IF(H493="L",-F493)))</f>
        <v>-25</v>
      </c>
      <c r="J493" s="62"/>
      <c r="K493" s="23"/>
      <c r="L493" s="48"/>
      <c r="M493" s="48"/>
      <c r="N493" s="49"/>
      <c r="O493" s="62"/>
      <c r="P493" s="64"/>
      <c r="Q493" s="66"/>
      <c r="R493" s="74"/>
      <c r="S493" s="66"/>
      <c r="T493" s="66"/>
      <c r="U493" s="66"/>
      <c r="V493" s="66"/>
      <c r="W493" s="66"/>
      <c r="X493" s="67"/>
      <c r="Y493" s="67"/>
      <c r="Z493" s="67"/>
      <c r="AA493" s="67"/>
      <c r="AB493" s="67"/>
      <c r="AC493" s="67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 customFormat="false" ht="16.85" hidden="false" customHeight="false" outlineLevel="0" collapsed="false">
      <c r="A494" s="69"/>
      <c r="B494" s="70" t="s">
        <v>49</v>
      </c>
      <c r="C494" s="62" t="s">
        <v>24</v>
      </c>
      <c r="D494" s="70" t="s">
        <v>612</v>
      </c>
      <c r="E494" s="43" t="n">
        <v>0.0833333333333333</v>
      </c>
      <c r="F494" s="54" t="n">
        <v>10</v>
      </c>
      <c r="G494" s="45" t="n">
        <v>1.925</v>
      </c>
      <c r="H494" s="46" t="s">
        <v>7</v>
      </c>
      <c r="I494" s="47" t="n">
        <f aca="false">IF(H494="W",F494*G494-F494,(IF(H494="L",-F494)))</f>
        <v>-10</v>
      </c>
      <c r="J494" s="62"/>
      <c r="K494" s="23"/>
      <c r="L494" s="48"/>
      <c r="M494" s="48"/>
      <c r="N494" s="49"/>
      <c r="O494" s="62"/>
      <c r="P494" s="64"/>
      <c r="Q494" s="66"/>
      <c r="R494" s="74"/>
      <c r="S494" s="66"/>
      <c r="T494" s="66"/>
      <c r="U494" s="66"/>
      <c r="V494" s="66"/>
      <c r="W494" s="66"/>
      <c r="X494" s="67"/>
      <c r="Y494" s="67"/>
      <c r="Z494" s="67"/>
      <c r="AA494" s="67"/>
      <c r="AB494" s="67"/>
      <c r="AC494" s="67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 customFormat="false" ht="16.85" hidden="false" customHeight="false" outlineLevel="0" collapsed="false">
      <c r="A495" s="69"/>
      <c r="B495" s="70" t="s">
        <v>67</v>
      </c>
      <c r="C495" s="62" t="s">
        <v>440</v>
      </c>
      <c r="D495" s="70" t="s">
        <v>613</v>
      </c>
      <c r="E495" s="43" t="n">
        <v>0.90625</v>
      </c>
      <c r="F495" s="54" t="n">
        <v>15</v>
      </c>
      <c r="G495" s="45" t="n">
        <v>1.81</v>
      </c>
      <c r="H495" s="46" t="s">
        <v>7</v>
      </c>
      <c r="I495" s="47" t="n">
        <f aca="false">IF(H495="W",F495*G495-F495,(IF(H495="L",-F495)))</f>
        <v>-15</v>
      </c>
      <c r="J495" s="62"/>
      <c r="K495" s="23"/>
      <c r="L495" s="48"/>
      <c r="M495" s="48"/>
      <c r="N495" s="49"/>
      <c r="O495" s="62"/>
      <c r="P495" s="64"/>
      <c r="Q495" s="66"/>
      <c r="R495" s="74"/>
      <c r="S495" s="66"/>
      <c r="T495" s="66"/>
      <c r="U495" s="66"/>
      <c r="V495" s="66"/>
      <c r="W495" s="66"/>
      <c r="X495" s="67"/>
      <c r="Y495" s="67"/>
      <c r="Z495" s="67"/>
      <c r="AA495" s="67"/>
      <c r="AB495" s="67"/>
      <c r="AC495" s="67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 customFormat="false" ht="16.85" hidden="false" customHeight="false" outlineLevel="0" collapsed="false">
      <c r="A496" s="69"/>
      <c r="B496" s="70" t="s">
        <v>67</v>
      </c>
      <c r="C496" s="62" t="s">
        <v>440</v>
      </c>
      <c r="D496" s="70" t="s">
        <v>568</v>
      </c>
      <c r="E496" s="43" t="n">
        <v>0.916666666666667</v>
      </c>
      <c r="F496" s="54" t="n">
        <v>10</v>
      </c>
      <c r="G496" s="45" t="n">
        <v>2.45</v>
      </c>
      <c r="H496" s="46" t="s">
        <v>7</v>
      </c>
      <c r="I496" s="47" t="n">
        <f aca="false">IF(H496="W",F496*G496-F496,(IF(H496="L",-F496)))</f>
        <v>-10</v>
      </c>
      <c r="J496" s="62"/>
      <c r="K496" s="23"/>
      <c r="L496" s="48"/>
      <c r="M496" s="48"/>
      <c r="N496" s="49"/>
      <c r="O496" s="62"/>
      <c r="P496" s="64"/>
      <c r="Q496" s="66"/>
      <c r="R496" s="74"/>
      <c r="S496" s="66"/>
      <c r="T496" s="66"/>
      <c r="U496" s="66"/>
      <c r="V496" s="66"/>
      <c r="W496" s="66"/>
      <c r="X496" s="67"/>
      <c r="Y496" s="67"/>
      <c r="Z496" s="67"/>
      <c r="AA496" s="67"/>
      <c r="AB496" s="67"/>
      <c r="AC496" s="67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 customFormat="false" ht="16.85" hidden="false" customHeight="false" outlineLevel="0" collapsed="false">
      <c r="A497" s="69"/>
      <c r="B497" s="70" t="s">
        <v>67</v>
      </c>
      <c r="C497" s="62" t="s">
        <v>440</v>
      </c>
      <c r="D497" s="70" t="s">
        <v>614</v>
      </c>
      <c r="E497" s="43" t="n">
        <v>0.916666666666667</v>
      </c>
      <c r="F497" s="54" t="n">
        <v>10</v>
      </c>
      <c r="G497" s="45" t="n">
        <v>1.75</v>
      </c>
      <c r="H497" s="46" t="s">
        <v>6</v>
      </c>
      <c r="I497" s="47"/>
      <c r="J497" s="62"/>
      <c r="K497" s="23"/>
      <c r="L497" s="48"/>
      <c r="M497" s="48"/>
      <c r="N497" s="49"/>
      <c r="O497" s="62"/>
      <c r="P497" s="64"/>
      <c r="Q497" s="66"/>
      <c r="R497" s="74"/>
      <c r="S497" s="66"/>
      <c r="T497" s="66"/>
      <c r="U497" s="66"/>
      <c r="V497" s="66"/>
      <c r="W497" s="66"/>
      <c r="X497" s="67"/>
      <c r="Y497" s="67"/>
      <c r="Z497" s="67"/>
      <c r="AA497" s="67"/>
      <c r="AB497" s="67"/>
      <c r="AC497" s="67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 customFormat="false" ht="16.85" hidden="false" customHeight="false" outlineLevel="0" collapsed="false">
      <c r="A498" s="69"/>
      <c r="B498" s="70" t="s">
        <v>67</v>
      </c>
      <c r="C498" s="62" t="s">
        <v>440</v>
      </c>
      <c r="D498" s="70" t="s">
        <v>615</v>
      </c>
      <c r="E498" s="43" t="n">
        <v>0.916666666666667</v>
      </c>
      <c r="F498" s="54" t="n">
        <v>10</v>
      </c>
      <c r="G498" s="45" t="n">
        <v>1.75</v>
      </c>
      <c r="H498" s="46" t="s">
        <v>5</v>
      </c>
      <c r="I498" s="47" t="n">
        <f aca="false">IF(H498="W",F498*G498-F498,(IF(H498="L",-F498)))</f>
        <v>7.5</v>
      </c>
      <c r="J498" s="62"/>
      <c r="K498" s="23"/>
      <c r="L498" s="48"/>
      <c r="M498" s="48"/>
      <c r="N498" s="49"/>
      <c r="O498" s="62"/>
      <c r="P498" s="64"/>
      <c r="Q498" s="66"/>
      <c r="R498" s="74"/>
      <c r="S498" s="66"/>
      <c r="T498" s="66"/>
      <c r="U498" s="66"/>
      <c r="V498" s="66"/>
      <c r="W498" s="66"/>
      <c r="X498" s="67"/>
      <c r="Y498" s="67"/>
      <c r="Z498" s="67"/>
      <c r="AA498" s="67"/>
      <c r="AB498" s="67"/>
      <c r="AC498" s="67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 customFormat="false" ht="16.85" hidden="false" customHeight="false" outlineLevel="0" collapsed="false">
      <c r="A499" s="69"/>
      <c r="B499" s="70" t="s">
        <v>67</v>
      </c>
      <c r="C499" s="62" t="s">
        <v>440</v>
      </c>
      <c r="D499" s="70" t="s">
        <v>616</v>
      </c>
      <c r="E499" s="43" t="n">
        <v>0.916666666666667</v>
      </c>
      <c r="F499" s="54" t="n">
        <v>2</v>
      </c>
      <c r="G499" s="45" t="n">
        <v>23</v>
      </c>
      <c r="H499" s="46" t="s">
        <v>7</v>
      </c>
      <c r="I499" s="47" t="n">
        <f aca="false">IF(H499="W",F499*G499-F499,(IF(H499="L",-F499)))</f>
        <v>-2</v>
      </c>
      <c r="J499" s="62"/>
      <c r="K499" s="23"/>
      <c r="L499" s="48"/>
      <c r="M499" s="48"/>
      <c r="N499" s="49"/>
      <c r="O499" s="62"/>
      <c r="P499" s="64"/>
      <c r="Q499" s="66"/>
      <c r="R499" s="74"/>
      <c r="S499" s="66"/>
      <c r="T499" s="66"/>
      <c r="U499" s="66"/>
      <c r="V499" s="66"/>
      <c r="W499" s="66"/>
      <c r="X499" s="67"/>
      <c r="Y499" s="67"/>
      <c r="Z499" s="67"/>
      <c r="AA499" s="67"/>
      <c r="AB499" s="67"/>
      <c r="AC499" s="67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 customFormat="false" ht="16.85" hidden="false" customHeight="false" outlineLevel="0" collapsed="false">
      <c r="A500" s="69"/>
      <c r="B500" s="70" t="s">
        <v>67</v>
      </c>
      <c r="C500" s="62" t="s">
        <v>440</v>
      </c>
      <c r="D500" s="70" t="s">
        <v>617</v>
      </c>
      <c r="E500" s="43" t="n">
        <v>0.916666666666667</v>
      </c>
      <c r="F500" s="54" t="n">
        <v>5</v>
      </c>
      <c r="G500" s="45" t="n">
        <v>10</v>
      </c>
      <c r="H500" s="46" t="s">
        <v>7</v>
      </c>
      <c r="I500" s="47" t="n">
        <f aca="false">IF(H500="W",F500*G500-F500,(IF(H500="L",-F500)))</f>
        <v>-5</v>
      </c>
      <c r="J500" s="62"/>
      <c r="K500" s="23"/>
      <c r="L500" s="48"/>
      <c r="M500" s="48"/>
      <c r="N500" s="49"/>
      <c r="O500" s="62"/>
      <c r="P500" s="64"/>
      <c r="Q500" s="66"/>
      <c r="R500" s="74"/>
      <c r="S500" s="66"/>
      <c r="T500" s="66"/>
      <c r="U500" s="66"/>
      <c r="V500" s="66"/>
      <c r="W500" s="66"/>
      <c r="X500" s="67"/>
      <c r="Y500" s="67"/>
      <c r="Z500" s="67"/>
      <c r="AA500" s="67"/>
      <c r="AB500" s="67"/>
      <c r="AC500" s="67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 customFormat="false" ht="16.85" hidden="false" customHeight="false" outlineLevel="0" collapsed="false">
      <c r="A501" s="69"/>
      <c r="B501" s="70" t="s">
        <v>67</v>
      </c>
      <c r="C501" s="62" t="s">
        <v>618</v>
      </c>
      <c r="D501" s="70" t="s">
        <v>619</v>
      </c>
      <c r="E501" s="43" t="n">
        <v>0.916666666666667</v>
      </c>
      <c r="F501" s="54" t="n">
        <v>5</v>
      </c>
      <c r="G501" s="45" t="n">
        <v>6</v>
      </c>
      <c r="H501" s="46" t="s">
        <v>5</v>
      </c>
      <c r="I501" s="47" t="n">
        <f aca="false">IF(H501="W",F501*G501-F501,(IF(H501="L",-F501)))</f>
        <v>25</v>
      </c>
      <c r="J501" s="62"/>
      <c r="K501" s="23"/>
      <c r="L501" s="48"/>
      <c r="M501" s="48"/>
      <c r="N501" s="49"/>
      <c r="O501" s="62"/>
      <c r="P501" s="64"/>
      <c r="Q501" s="66"/>
      <c r="R501" s="74"/>
      <c r="S501" s="66"/>
      <c r="T501" s="66"/>
      <c r="U501" s="66"/>
      <c r="V501" s="66"/>
      <c r="W501" s="66"/>
      <c r="X501" s="67"/>
      <c r="Y501" s="67"/>
      <c r="Z501" s="67"/>
      <c r="AA501" s="67"/>
      <c r="AB501" s="67"/>
      <c r="AC501" s="67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 customFormat="false" ht="16.85" hidden="false" customHeight="false" outlineLevel="0" collapsed="false">
      <c r="A502" s="69"/>
      <c r="B502" s="70" t="s">
        <v>49</v>
      </c>
      <c r="C502" s="62" t="s">
        <v>440</v>
      </c>
      <c r="D502" s="70" t="s">
        <v>612</v>
      </c>
      <c r="E502" s="43" t="n">
        <v>0.0833333333333333</v>
      </c>
      <c r="F502" s="54" t="n">
        <v>10</v>
      </c>
      <c r="G502" s="45" t="n">
        <v>1.85</v>
      </c>
      <c r="H502" s="46" t="s">
        <v>7</v>
      </c>
      <c r="I502" s="47" t="n">
        <f aca="false">IF(H502="W",F502*G502-F502,(IF(H502="L",-F502)))</f>
        <v>-10</v>
      </c>
      <c r="J502" s="62"/>
      <c r="K502" s="23"/>
      <c r="L502" s="48"/>
      <c r="M502" s="48"/>
      <c r="N502" s="49"/>
      <c r="O502" s="62"/>
      <c r="P502" s="64"/>
      <c r="Q502" s="66"/>
      <c r="R502" s="74"/>
      <c r="S502" s="66"/>
      <c r="T502" s="66"/>
      <c r="U502" s="66"/>
      <c r="V502" s="66"/>
      <c r="W502" s="66"/>
      <c r="X502" s="67"/>
      <c r="Y502" s="67"/>
      <c r="Z502" s="67"/>
      <c r="AA502" s="67"/>
      <c r="AB502" s="67"/>
      <c r="AC502" s="67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 customFormat="false" ht="16.85" hidden="false" customHeight="false" outlineLevel="0" collapsed="false">
      <c r="A503" s="69"/>
      <c r="B503" s="70" t="s">
        <v>67</v>
      </c>
      <c r="C503" s="62" t="s">
        <v>68</v>
      </c>
      <c r="D503" s="70" t="s">
        <v>620</v>
      </c>
      <c r="E503" s="43" t="s">
        <v>621</v>
      </c>
      <c r="F503" s="54" t="n">
        <v>5</v>
      </c>
      <c r="G503" s="45" t="n">
        <v>11.53</v>
      </c>
      <c r="H503" s="46" t="s">
        <v>6</v>
      </c>
      <c r="I503" s="47"/>
      <c r="J503" s="62"/>
      <c r="K503" s="23"/>
      <c r="L503" s="48"/>
      <c r="M503" s="48"/>
      <c r="N503" s="49"/>
      <c r="O503" s="62"/>
      <c r="P503" s="64"/>
      <c r="Q503" s="66"/>
      <c r="R503" s="74"/>
      <c r="S503" s="66"/>
      <c r="T503" s="66"/>
      <c r="U503" s="66"/>
      <c r="V503" s="66"/>
      <c r="W503" s="66"/>
      <c r="X503" s="67"/>
      <c r="Y503" s="67"/>
      <c r="Z503" s="67"/>
      <c r="AA503" s="67"/>
      <c r="AB503" s="67"/>
      <c r="AC503" s="67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 customFormat="false" ht="16.85" hidden="false" customHeight="false" outlineLevel="0" collapsed="false">
      <c r="A504" s="69"/>
      <c r="B504" s="70" t="s">
        <v>46</v>
      </c>
      <c r="C504" s="62" t="s">
        <v>28</v>
      </c>
      <c r="D504" s="70" t="s">
        <v>622</v>
      </c>
      <c r="E504" s="43" t="n">
        <v>0.791666666666667</v>
      </c>
      <c r="F504" s="54" t="n">
        <v>10</v>
      </c>
      <c r="G504" s="45" t="n">
        <v>1.64</v>
      </c>
      <c r="H504" s="46" t="s">
        <v>5</v>
      </c>
      <c r="I504" s="47" t="n">
        <f aca="false">IF(H504="W",F504*G504-F504,(IF(H504="L",-F504)))</f>
        <v>6.4</v>
      </c>
      <c r="J504" s="62"/>
      <c r="K504" s="23" t="s">
        <v>623</v>
      </c>
      <c r="L504" s="48"/>
      <c r="M504" s="48"/>
      <c r="N504" s="49"/>
      <c r="O504" s="62"/>
      <c r="P504" s="64"/>
      <c r="Q504" s="66"/>
      <c r="R504" s="74"/>
      <c r="S504" s="66"/>
      <c r="T504" s="66"/>
      <c r="U504" s="66"/>
      <c r="V504" s="66"/>
      <c r="W504" s="66"/>
      <c r="X504" s="67"/>
      <c r="Y504" s="67"/>
      <c r="Z504" s="67"/>
      <c r="AA504" s="67"/>
      <c r="AB504" s="67"/>
      <c r="AC504" s="67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 customFormat="false" ht="16.85" hidden="false" customHeight="false" outlineLevel="0" collapsed="false">
      <c r="A505" s="69"/>
      <c r="B505" s="70" t="s">
        <v>67</v>
      </c>
      <c r="C505" s="62" t="s">
        <v>87</v>
      </c>
      <c r="D505" s="70" t="s">
        <v>624</v>
      </c>
      <c r="E505" s="43" t="n">
        <v>0.916666666666667</v>
      </c>
      <c r="F505" s="54" t="n">
        <v>10</v>
      </c>
      <c r="G505" s="45" t="n">
        <v>3.3</v>
      </c>
      <c r="H505" s="46" t="s">
        <v>6</v>
      </c>
      <c r="I505" s="47"/>
      <c r="J505" s="62"/>
      <c r="K505" s="23" t="s">
        <v>234</v>
      </c>
      <c r="L505" s="48"/>
      <c r="M505" s="48"/>
      <c r="N505" s="49"/>
      <c r="O505" s="62"/>
      <c r="P505" s="64"/>
      <c r="Q505" s="66"/>
      <c r="R505" s="74"/>
      <c r="S505" s="66"/>
      <c r="T505" s="66"/>
      <c r="U505" s="66"/>
      <c r="V505" s="66"/>
      <c r="W505" s="66"/>
      <c r="X505" s="67"/>
      <c r="Y505" s="67"/>
      <c r="Z505" s="67"/>
      <c r="AA505" s="67"/>
      <c r="AB505" s="67"/>
      <c r="AC505" s="67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 customFormat="false" ht="16.85" hidden="false" customHeight="false" outlineLevel="0" collapsed="false">
      <c r="A506" s="69" t="n">
        <v>43566</v>
      </c>
      <c r="B506" s="70" t="s">
        <v>46</v>
      </c>
      <c r="C506" s="62" t="s">
        <v>151</v>
      </c>
      <c r="D506" s="70" t="s">
        <v>625</v>
      </c>
      <c r="E506" s="43" t="n">
        <v>0.770833333333333</v>
      </c>
      <c r="F506" s="54" t="n">
        <v>10</v>
      </c>
      <c r="G506" s="45" t="n">
        <v>1.9</v>
      </c>
      <c r="H506" s="46" t="s">
        <v>7</v>
      </c>
      <c r="I506" s="47" t="n">
        <f aca="false">IF(H506="W",F506*G506-F506,(IF(H506="L",-F506)))</f>
        <v>-10</v>
      </c>
      <c r="J506" s="62"/>
      <c r="K506" s="23"/>
      <c r="L506" s="48"/>
      <c r="M506" s="48"/>
      <c r="N506" s="49"/>
      <c r="O506" s="62"/>
      <c r="P506" s="64"/>
      <c r="Q506" s="66"/>
      <c r="R506" s="74"/>
      <c r="S506" s="66"/>
      <c r="T506" s="66"/>
      <c r="U506" s="66"/>
      <c r="V506" s="66"/>
      <c r="W506" s="66"/>
      <c r="X506" s="67"/>
      <c r="Y506" s="67"/>
      <c r="Z506" s="67"/>
      <c r="AA506" s="67"/>
      <c r="AB506" s="67"/>
      <c r="AC506" s="67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 customFormat="false" ht="16.85" hidden="false" customHeight="false" outlineLevel="0" collapsed="false">
      <c r="A507" s="69"/>
      <c r="B507" s="70" t="s">
        <v>46</v>
      </c>
      <c r="C507" s="62" t="s">
        <v>151</v>
      </c>
      <c r="D507" s="70" t="s">
        <v>626</v>
      </c>
      <c r="E507" s="43" t="n">
        <v>0.770833333333333</v>
      </c>
      <c r="F507" s="54" t="n">
        <v>5</v>
      </c>
      <c r="G507" s="45" t="n">
        <v>18</v>
      </c>
      <c r="H507" s="46" t="s">
        <v>6</v>
      </c>
      <c r="I507" s="47"/>
      <c r="J507" s="62"/>
      <c r="K507" s="23" t="s">
        <v>124</v>
      </c>
      <c r="L507" s="48"/>
      <c r="M507" s="48"/>
      <c r="N507" s="49"/>
      <c r="O507" s="62"/>
      <c r="P507" s="64"/>
      <c r="Q507" s="66"/>
      <c r="R507" s="74"/>
      <c r="S507" s="66"/>
      <c r="T507" s="66"/>
      <c r="U507" s="66"/>
      <c r="V507" s="66"/>
      <c r="W507" s="66"/>
      <c r="X507" s="67"/>
      <c r="Y507" s="67"/>
      <c r="Z507" s="67"/>
      <c r="AA507" s="67"/>
      <c r="AB507" s="67"/>
      <c r="AC507" s="67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 customFormat="false" ht="16.85" hidden="false" customHeight="false" outlineLevel="0" collapsed="false">
      <c r="A508" s="69"/>
      <c r="B508" s="70" t="s">
        <v>46</v>
      </c>
      <c r="C508" s="62" t="s">
        <v>28</v>
      </c>
      <c r="D508" s="70" t="s">
        <v>627</v>
      </c>
      <c r="E508" s="43" t="s">
        <v>628</v>
      </c>
      <c r="F508" s="54" t="n">
        <v>10</v>
      </c>
      <c r="G508" s="45" t="n">
        <v>1.62</v>
      </c>
      <c r="H508" s="46" t="s">
        <v>5</v>
      </c>
      <c r="I508" s="47" t="n">
        <f aca="false">IF(H508="W",F508*G508-F508,(IF(H508="L",-F508)))</f>
        <v>6.2</v>
      </c>
      <c r="J508" s="62"/>
      <c r="K508" s="23" t="s">
        <v>629</v>
      </c>
      <c r="L508" s="48"/>
      <c r="M508" s="48"/>
      <c r="N508" s="49"/>
      <c r="O508" s="62"/>
      <c r="P508" s="64"/>
      <c r="Q508" s="66"/>
      <c r="R508" s="74"/>
      <c r="S508" s="66"/>
      <c r="T508" s="66"/>
      <c r="U508" s="66"/>
      <c r="V508" s="66"/>
      <c r="W508" s="66"/>
      <c r="X508" s="67"/>
      <c r="Y508" s="67"/>
      <c r="Z508" s="67"/>
      <c r="AA508" s="67"/>
      <c r="AB508" s="67"/>
      <c r="AC508" s="67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 customFormat="false" ht="16.85" hidden="false" customHeight="false" outlineLevel="0" collapsed="false">
      <c r="A509" s="69" t="s">
        <v>630</v>
      </c>
      <c r="B509" s="70" t="s">
        <v>46</v>
      </c>
      <c r="C509" s="62" t="s">
        <v>28</v>
      </c>
      <c r="D509" s="70" t="s">
        <v>631</v>
      </c>
      <c r="E509" s="43"/>
      <c r="F509" s="54" t="n">
        <v>10</v>
      </c>
      <c r="G509" s="45" t="n">
        <v>1.7</v>
      </c>
      <c r="H509" s="46" t="s">
        <v>5</v>
      </c>
      <c r="I509" s="47" t="n">
        <f aca="false">IF(H509="W",F509*G509-F509,(IF(H509="L",-F509)))</f>
        <v>7</v>
      </c>
      <c r="J509" s="62"/>
      <c r="K509" s="23"/>
      <c r="L509" s="48"/>
      <c r="M509" s="48"/>
      <c r="N509" s="49"/>
      <c r="O509" s="62"/>
      <c r="P509" s="64"/>
      <c r="Q509" s="66"/>
      <c r="R509" s="74"/>
      <c r="S509" s="66"/>
      <c r="T509" s="66"/>
      <c r="U509" s="66"/>
      <c r="V509" s="66"/>
      <c r="W509" s="66"/>
      <c r="X509" s="67"/>
      <c r="Y509" s="67"/>
      <c r="Z509" s="67"/>
      <c r="AA509" s="67"/>
      <c r="AB509" s="67"/>
      <c r="AC509" s="67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 customFormat="false" ht="16.85" hidden="false" customHeight="false" outlineLevel="0" collapsed="false">
      <c r="A510" s="69" t="s">
        <v>632</v>
      </c>
      <c r="B510" s="70" t="s">
        <v>46</v>
      </c>
      <c r="C510" s="62" t="s">
        <v>28</v>
      </c>
      <c r="D510" s="70" t="s">
        <v>633</v>
      </c>
      <c r="E510" s="43"/>
      <c r="F510" s="54" t="n">
        <v>10</v>
      </c>
      <c r="G510" s="45" t="n">
        <v>1.62</v>
      </c>
      <c r="H510" s="46" t="s">
        <v>7</v>
      </c>
      <c r="I510" s="47" t="n">
        <f aca="false">IF(H510="W",F510*G510-F510,(IF(H510="L",-F510)))</f>
        <v>-10</v>
      </c>
      <c r="J510" s="62"/>
      <c r="K510" s="23"/>
      <c r="L510" s="48"/>
      <c r="M510" s="48"/>
      <c r="N510" s="49"/>
      <c r="O510" s="62"/>
      <c r="P510" s="64"/>
      <c r="Q510" s="66"/>
      <c r="R510" s="74"/>
      <c r="S510" s="66"/>
      <c r="T510" s="66"/>
      <c r="U510" s="66"/>
      <c r="V510" s="66"/>
      <c r="W510" s="66"/>
      <c r="X510" s="67"/>
      <c r="Y510" s="67"/>
      <c r="Z510" s="67"/>
      <c r="AA510" s="67"/>
      <c r="AB510" s="67"/>
      <c r="AC510" s="67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 customFormat="false" ht="16.85" hidden="false" customHeight="false" outlineLevel="0" collapsed="false">
      <c r="A511" s="69"/>
      <c r="B511" s="70" t="s">
        <v>46</v>
      </c>
      <c r="C511" s="62" t="s">
        <v>28</v>
      </c>
      <c r="D511" s="70" t="s">
        <v>625</v>
      </c>
      <c r="E511" s="43" t="n">
        <v>0.770833333333333</v>
      </c>
      <c r="F511" s="54" t="n">
        <v>10</v>
      </c>
      <c r="G511" s="45" t="n">
        <v>1.91</v>
      </c>
      <c r="H511" s="46" t="s">
        <v>7</v>
      </c>
      <c r="I511" s="47" t="n">
        <f aca="false">IF(H511="W",F511*G511-F511,(IF(H511="L",-F511)))</f>
        <v>-10</v>
      </c>
      <c r="J511" s="62"/>
      <c r="K511" s="23"/>
      <c r="L511" s="48"/>
      <c r="M511" s="48"/>
      <c r="N511" s="49"/>
      <c r="O511" s="62"/>
      <c r="P511" s="64"/>
      <c r="Q511" s="66"/>
      <c r="R511" s="74"/>
      <c r="S511" s="66"/>
      <c r="T511" s="66"/>
      <c r="U511" s="66"/>
      <c r="V511" s="66"/>
      <c r="W511" s="66"/>
      <c r="X511" s="67"/>
      <c r="Y511" s="67"/>
      <c r="Z511" s="67"/>
      <c r="AA511" s="67"/>
      <c r="AB511" s="67"/>
      <c r="AC511" s="67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 customFormat="false" ht="16.85" hidden="false" customHeight="false" outlineLevel="0" collapsed="false">
      <c r="A512" s="69"/>
      <c r="B512" s="70" t="s">
        <v>46</v>
      </c>
      <c r="C512" s="62" t="s">
        <v>170</v>
      </c>
      <c r="D512" s="70" t="s">
        <v>353</v>
      </c>
      <c r="E512" s="43" t="n">
        <v>0.770833333333333</v>
      </c>
      <c r="F512" s="54" t="n">
        <v>7</v>
      </c>
      <c r="G512" s="45" t="n">
        <v>2.6</v>
      </c>
      <c r="H512" s="46" t="s">
        <v>7</v>
      </c>
      <c r="I512" s="47" t="n">
        <f aca="false">IF(H512="W",F512*G512-F512,(IF(H512="L",-F512)))</f>
        <v>-7</v>
      </c>
      <c r="J512" s="62"/>
      <c r="K512" s="23"/>
      <c r="L512" s="48"/>
      <c r="M512" s="48"/>
      <c r="N512" s="49"/>
      <c r="O512" s="62"/>
      <c r="P512" s="64"/>
      <c r="Q512" s="66"/>
      <c r="R512" s="74"/>
      <c r="S512" s="66"/>
      <c r="T512" s="66"/>
      <c r="U512" s="66"/>
      <c r="V512" s="66"/>
      <c r="W512" s="66"/>
      <c r="X512" s="67"/>
      <c r="Y512" s="67"/>
      <c r="Z512" s="67"/>
      <c r="AA512" s="67"/>
      <c r="AB512" s="67"/>
      <c r="AC512" s="67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 customFormat="false" ht="16.85" hidden="false" customHeight="false" outlineLevel="0" collapsed="false">
      <c r="A513" s="69"/>
      <c r="B513" s="70" t="s">
        <v>46</v>
      </c>
      <c r="C513" s="62" t="s">
        <v>170</v>
      </c>
      <c r="D513" s="70" t="s">
        <v>634</v>
      </c>
      <c r="E513" s="43" t="n">
        <v>0.770833333333333</v>
      </c>
      <c r="F513" s="54" t="n">
        <v>5</v>
      </c>
      <c r="G513" s="45" t="n">
        <v>2.6</v>
      </c>
      <c r="H513" s="46" t="s">
        <v>7</v>
      </c>
      <c r="I513" s="47" t="n">
        <f aca="false">IF(H513="W",F513*G513-F513,(IF(H513="L",-F513)))</f>
        <v>-5</v>
      </c>
      <c r="J513" s="62"/>
      <c r="K513" s="23"/>
      <c r="L513" s="48"/>
      <c r="M513" s="48"/>
      <c r="N513" s="49"/>
      <c r="O513" s="62"/>
      <c r="P513" s="64"/>
      <c r="Q513" s="66"/>
      <c r="R513" s="74"/>
      <c r="S513" s="66"/>
      <c r="T513" s="66"/>
      <c r="U513" s="66"/>
      <c r="V513" s="66"/>
      <c r="W513" s="66"/>
      <c r="X513" s="67"/>
      <c r="Y513" s="67"/>
      <c r="Z513" s="67"/>
      <c r="AA513" s="67"/>
      <c r="AB513" s="67"/>
      <c r="AC513" s="67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 customFormat="false" ht="16.85" hidden="false" customHeight="false" outlineLevel="0" collapsed="false">
      <c r="A514" s="69" t="s">
        <v>309</v>
      </c>
      <c r="B514" s="70" t="s">
        <v>67</v>
      </c>
      <c r="C514" s="62" t="s">
        <v>24</v>
      </c>
      <c r="D514" s="70" t="s">
        <v>635</v>
      </c>
      <c r="E514" s="43" t="n">
        <v>0.916666666666667</v>
      </c>
      <c r="F514" s="54" t="n">
        <v>22.94</v>
      </c>
      <c r="G514" s="45" t="n">
        <v>3.61</v>
      </c>
      <c r="H514" s="46" t="s">
        <v>7</v>
      </c>
      <c r="I514" s="47" t="n">
        <f aca="false">IF(H514="W",F514*G514-F514,(IF(H514="L",-F514)))</f>
        <v>-22.94</v>
      </c>
      <c r="J514" s="62"/>
      <c r="K514" s="23"/>
      <c r="L514" s="48"/>
      <c r="M514" s="48"/>
      <c r="N514" s="49"/>
      <c r="O514" s="62"/>
      <c r="P514" s="64"/>
      <c r="Q514" s="66"/>
      <c r="R514" s="74"/>
      <c r="S514" s="66"/>
      <c r="T514" s="66"/>
      <c r="U514" s="66"/>
      <c r="V514" s="66"/>
      <c r="W514" s="66"/>
      <c r="X514" s="67"/>
      <c r="Y514" s="67"/>
      <c r="Z514" s="67"/>
      <c r="AA514" s="67"/>
      <c r="AB514" s="67"/>
      <c r="AC514" s="67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 customFormat="false" ht="16.85" hidden="false" customHeight="false" outlineLevel="0" collapsed="false">
      <c r="A515" s="69"/>
      <c r="B515" s="70" t="s">
        <v>67</v>
      </c>
      <c r="C515" s="62" t="s">
        <v>87</v>
      </c>
      <c r="D515" s="70" t="s">
        <v>636</v>
      </c>
      <c r="E515" s="43" t="n">
        <v>0.916666666666667</v>
      </c>
      <c r="F515" s="54" t="n">
        <v>23.4</v>
      </c>
      <c r="G515" s="45" t="n">
        <v>2.05</v>
      </c>
      <c r="H515" s="46" t="s">
        <v>5</v>
      </c>
      <c r="I515" s="47" t="n">
        <f aca="false">IF(H515="W",F515*G515-F515,(IF(H515="L",-F515)))</f>
        <v>24.57</v>
      </c>
      <c r="J515" s="62"/>
      <c r="K515" s="23"/>
      <c r="L515" s="48"/>
      <c r="M515" s="48"/>
      <c r="N515" s="49"/>
      <c r="O515" s="62"/>
      <c r="P515" s="64"/>
      <c r="Q515" s="66"/>
      <c r="R515" s="74"/>
      <c r="S515" s="66"/>
      <c r="T515" s="66"/>
      <c r="U515" s="66"/>
      <c r="V515" s="66"/>
      <c r="W515" s="66"/>
      <c r="X515" s="67"/>
      <c r="Y515" s="67"/>
      <c r="Z515" s="67"/>
      <c r="AA515" s="67"/>
      <c r="AB515" s="67"/>
      <c r="AC515" s="67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 customFormat="false" ht="16.85" hidden="false" customHeight="false" outlineLevel="0" collapsed="false">
      <c r="A516" s="69"/>
      <c r="B516" s="70" t="s">
        <v>67</v>
      </c>
      <c r="C516" s="62" t="s">
        <v>170</v>
      </c>
      <c r="D516" s="70" t="s">
        <v>637</v>
      </c>
      <c r="E516" s="43" t="n">
        <v>0.916666666666667</v>
      </c>
      <c r="F516" s="54" t="n">
        <v>17</v>
      </c>
      <c r="G516" s="45" t="n">
        <v>2.05</v>
      </c>
      <c r="H516" s="46" t="s">
        <v>5</v>
      </c>
      <c r="I516" s="47" t="n">
        <f aca="false">IF(H516="W",F516*G516-F516,(IF(H516="L",-F516)))</f>
        <v>17.85</v>
      </c>
      <c r="J516" s="62"/>
      <c r="K516" s="23"/>
      <c r="L516" s="48"/>
      <c r="M516" s="48"/>
      <c r="N516" s="49"/>
      <c r="O516" s="62"/>
      <c r="P516" s="64"/>
      <c r="Q516" s="66"/>
      <c r="R516" s="74"/>
      <c r="S516" s="66"/>
      <c r="T516" s="66"/>
      <c r="U516" s="66"/>
      <c r="V516" s="66"/>
      <c r="W516" s="66"/>
      <c r="X516" s="67"/>
      <c r="Y516" s="67"/>
      <c r="Z516" s="67"/>
      <c r="AA516" s="67"/>
      <c r="AB516" s="67"/>
      <c r="AC516" s="67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 customFormat="false" ht="16.85" hidden="false" customHeight="false" outlineLevel="0" collapsed="false">
      <c r="A517" s="69"/>
      <c r="B517" s="70" t="s">
        <v>67</v>
      </c>
      <c r="C517" s="62" t="s">
        <v>28</v>
      </c>
      <c r="D517" s="70" t="s">
        <v>637</v>
      </c>
      <c r="E517" s="43" t="n">
        <v>0.916666666666667</v>
      </c>
      <c r="F517" s="54" t="n">
        <v>20</v>
      </c>
      <c r="G517" s="45" t="n">
        <v>4.17</v>
      </c>
      <c r="H517" s="46" t="s">
        <v>7</v>
      </c>
      <c r="I517" s="47" t="n">
        <f aca="false">IF(H517="W",F517*G517-F517,(IF(H517="L",-F517)))</f>
        <v>-20</v>
      </c>
      <c r="J517" s="62"/>
      <c r="K517" s="23"/>
      <c r="L517" s="48"/>
      <c r="M517" s="48"/>
      <c r="N517" s="49"/>
      <c r="O517" s="62"/>
      <c r="P517" s="64"/>
      <c r="Q517" s="66"/>
      <c r="R517" s="74"/>
      <c r="S517" s="66"/>
      <c r="T517" s="66"/>
      <c r="U517" s="66"/>
      <c r="V517" s="66"/>
      <c r="W517" s="66"/>
      <c r="X517" s="67"/>
      <c r="Y517" s="67"/>
      <c r="Z517" s="67"/>
      <c r="AA517" s="67"/>
      <c r="AB517" s="67"/>
      <c r="AC517" s="67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 customFormat="false" ht="16.85" hidden="false" customHeight="false" outlineLevel="0" collapsed="false">
      <c r="A518" s="69" t="n">
        <v>43567</v>
      </c>
      <c r="B518" s="70" t="s">
        <v>46</v>
      </c>
      <c r="C518" s="62" t="s">
        <v>28</v>
      </c>
      <c r="D518" s="70" t="s">
        <v>380</v>
      </c>
      <c r="E518" s="43" t="n">
        <v>0.770833333333333</v>
      </c>
      <c r="F518" s="54" t="n">
        <v>25</v>
      </c>
      <c r="G518" s="45" t="n">
        <v>1.92</v>
      </c>
      <c r="H518" s="46" t="s">
        <v>7</v>
      </c>
      <c r="I518" s="47" t="n">
        <f aca="false">IF(H518="W",F518*G518-F518,(IF(H518="L",-F518)))</f>
        <v>-25</v>
      </c>
      <c r="J518" s="62"/>
      <c r="K518" s="23"/>
      <c r="L518" s="48"/>
      <c r="M518" s="48"/>
      <c r="N518" s="49"/>
      <c r="O518" s="62"/>
      <c r="P518" s="64"/>
      <c r="Q518" s="66"/>
      <c r="R518" s="74"/>
      <c r="S518" s="66"/>
      <c r="T518" s="66"/>
      <c r="U518" s="66"/>
      <c r="V518" s="66"/>
      <c r="W518" s="66"/>
      <c r="X518" s="67"/>
      <c r="Y518" s="67"/>
      <c r="Z518" s="67"/>
      <c r="AA518" s="67"/>
      <c r="AB518" s="67"/>
      <c r="AC518" s="67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 customFormat="false" ht="16.85" hidden="false" customHeight="false" outlineLevel="0" collapsed="false">
      <c r="A519" s="69"/>
      <c r="B519" s="70" t="s">
        <v>46</v>
      </c>
      <c r="C519" s="62" t="s">
        <v>28</v>
      </c>
      <c r="D519" s="70" t="s">
        <v>380</v>
      </c>
      <c r="E519" s="43" t="n">
        <v>0.770833333333333</v>
      </c>
      <c r="F519" s="54" t="n">
        <v>150</v>
      </c>
      <c r="G519" s="45" t="n">
        <v>1.92</v>
      </c>
      <c r="H519" s="46" t="s">
        <v>7</v>
      </c>
      <c r="I519" s="47" t="n">
        <f aca="false">IF(H519="W",F519*G519-F519,(IF(H519="L",-F519)))</f>
        <v>-150</v>
      </c>
      <c r="J519" s="62"/>
      <c r="K519" s="23"/>
      <c r="L519" s="48"/>
      <c r="M519" s="48"/>
      <c r="N519" s="49"/>
      <c r="O519" s="62"/>
      <c r="P519" s="64"/>
      <c r="Q519" s="66"/>
      <c r="R519" s="74"/>
      <c r="S519" s="66"/>
      <c r="T519" s="66"/>
      <c r="U519" s="66"/>
      <c r="V519" s="66"/>
      <c r="W519" s="66"/>
      <c r="X519" s="67"/>
      <c r="Y519" s="67"/>
      <c r="Z519" s="67"/>
      <c r="AA519" s="67"/>
      <c r="AB519" s="67"/>
      <c r="AC519" s="67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 customFormat="false" ht="16.85" hidden="false" customHeight="false" outlineLevel="0" collapsed="false">
      <c r="A520" s="69"/>
      <c r="B520" s="70" t="s">
        <v>46</v>
      </c>
      <c r="C520" s="62" t="s">
        <v>28</v>
      </c>
      <c r="D520" s="70" t="s">
        <v>638</v>
      </c>
      <c r="E520" s="43" t="s">
        <v>628</v>
      </c>
      <c r="F520" s="54" t="n">
        <v>10</v>
      </c>
      <c r="G520" s="45" t="n">
        <v>1.66</v>
      </c>
      <c r="H520" s="46" t="s">
        <v>7</v>
      </c>
      <c r="I520" s="47" t="n">
        <f aca="false">IF(H520="W",F520*G520-F520,(IF(H520="L",-F520)))</f>
        <v>-10</v>
      </c>
      <c r="J520" s="62"/>
      <c r="K520" s="23"/>
      <c r="L520" s="48"/>
      <c r="M520" s="48"/>
      <c r="N520" s="49"/>
      <c r="O520" s="62"/>
      <c r="P520" s="64"/>
      <c r="Q520" s="66"/>
      <c r="R520" s="74"/>
      <c r="S520" s="66"/>
      <c r="T520" s="66"/>
      <c r="U520" s="66"/>
      <c r="V520" s="66"/>
      <c r="W520" s="66"/>
      <c r="X520" s="67"/>
      <c r="Y520" s="67"/>
      <c r="Z520" s="67"/>
      <c r="AA520" s="67"/>
      <c r="AB520" s="67"/>
      <c r="AC520" s="67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 customFormat="false" ht="16.85" hidden="false" customHeight="false" outlineLevel="0" collapsed="false">
      <c r="A521" s="69" t="s">
        <v>639</v>
      </c>
      <c r="B521" s="70" t="s">
        <v>46</v>
      </c>
      <c r="C521" s="62" t="s">
        <v>28</v>
      </c>
      <c r="D521" s="70" t="s">
        <v>640</v>
      </c>
      <c r="E521" s="43" t="s">
        <v>628</v>
      </c>
      <c r="F521" s="54" t="n">
        <v>10</v>
      </c>
      <c r="G521" s="45" t="n">
        <v>3.24</v>
      </c>
      <c r="H521" s="46" t="s">
        <v>7</v>
      </c>
      <c r="I521" s="47" t="n">
        <f aca="false">IF(H521="W",F521*G521-F521,(IF(H521="L",-F521)))</f>
        <v>-10</v>
      </c>
      <c r="J521" s="62"/>
      <c r="K521" s="23"/>
      <c r="L521" s="48"/>
      <c r="M521" s="48"/>
      <c r="N521" s="49"/>
      <c r="O521" s="62"/>
      <c r="P521" s="64"/>
      <c r="Q521" s="66"/>
      <c r="R521" s="74"/>
      <c r="S521" s="66"/>
      <c r="T521" s="66"/>
      <c r="U521" s="66"/>
      <c r="V521" s="66"/>
      <c r="W521" s="66"/>
      <c r="X521" s="67"/>
      <c r="Y521" s="67"/>
      <c r="Z521" s="67"/>
      <c r="AA521" s="67"/>
      <c r="AB521" s="67"/>
      <c r="AC521" s="67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 customFormat="false" ht="16.85" hidden="false" customHeight="false" outlineLevel="0" collapsed="false">
      <c r="A522" s="69"/>
      <c r="B522" s="70" t="s">
        <v>67</v>
      </c>
      <c r="C522" s="62" t="s">
        <v>331</v>
      </c>
      <c r="D522" s="70" t="s">
        <v>641</v>
      </c>
      <c r="E522" s="43" t="n">
        <v>0.916666666666667</v>
      </c>
      <c r="F522" s="54" t="n">
        <v>10</v>
      </c>
      <c r="G522" s="45" t="n">
        <v>3.85</v>
      </c>
      <c r="H522" s="46" t="s">
        <v>6</v>
      </c>
      <c r="I522" s="47"/>
      <c r="J522" s="62"/>
      <c r="K522" s="23" t="s">
        <v>642</v>
      </c>
      <c r="L522" s="48"/>
      <c r="M522" s="48"/>
      <c r="N522" s="49"/>
      <c r="O522" s="62"/>
      <c r="P522" s="64"/>
      <c r="Q522" s="66"/>
      <c r="R522" s="74"/>
      <c r="S522" s="66"/>
      <c r="T522" s="66"/>
      <c r="U522" s="66"/>
      <c r="V522" s="66"/>
      <c r="W522" s="66"/>
      <c r="X522" s="67"/>
      <c r="Y522" s="67"/>
      <c r="Z522" s="67"/>
      <c r="AA522" s="67"/>
      <c r="AB522" s="67"/>
      <c r="AC522" s="67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 customFormat="false" ht="16.85" hidden="false" customHeight="false" outlineLevel="0" collapsed="false">
      <c r="A523" s="69"/>
      <c r="B523" s="70" t="s">
        <v>46</v>
      </c>
      <c r="C523" s="62" t="s">
        <v>170</v>
      </c>
      <c r="D523" s="70" t="s">
        <v>643</v>
      </c>
      <c r="E523" s="43" t="n">
        <v>0.770833333333333</v>
      </c>
      <c r="F523" s="54" t="n">
        <v>15</v>
      </c>
      <c r="G523" s="45" t="n">
        <v>1.58</v>
      </c>
      <c r="H523" s="46" t="s">
        <v>5</v>
      </c>
      <c r="I523" s="47" t="n">
        <f aca="false">IF(H523="W",F523*G523-F523,(IF(H523="L",-F523)))</f>
        <v>8.7</v>
      </c>
      <c r="J523" s="62"/>
      <c r="K523" s="23"/>
      <c r="L523" s="48"/>
      <c r="M523" s="48"/>
      <c r="N523" s="49"/>
      <c r="O523" s="62"/>
      <c r="P523" s="64"/>
      <c r="Q523" s="66"/>
      <c r="R523" s="74"/>
      <c r="S523" s="66"/>
      <c r="T523" s="66"/>
      <c r="U523" s="66"/>
      <c r="V523" s="66"/>
      <c r="W523" s="66"/>
      <c r="X523" s="67"/>
      <c r="Y523" s="67"/>
      <c r="Z523" s="67"/>
      <c r="AA523" s="67"/>
      <c r="AB523" s="67"/>
      <c r="AC523" s="67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 customFormat="false" ht="16.85" hidden="false" customHeight="false" outlineLevel="0" collapsed="false">
      <c r="A524" s="69"/>
      <c r="B524" s="70" t="s">
        <v>46</v>
      </c>
      <c r="C524" s="62" t="s">
        <v>471</v>
      </c>
      <c r="D524" s="70" t="s">
        <v>380</v>
      </c>
      <c r="E524" s="43" t="n">
        <v>0.770833333333333</v>
      </c>
      <c r="F524" s="54" t="n">
        <v>30</v>
      </c>
      <c r="G524" s="45" t="n">
        <v>2.09</v>
      </c>
      <c r="H524" s="46" t="s">
        <v>7</v>
      </c>
      <c r="I524" s="47" t="n">
        <f aca="false">IF(H524="W",F524*G524-F524,(IF(H524="L",-F524)))</f>
        <v>-30</v>
      </c>
      <c r="J524" s="62"/>
      <c r="K524" s="23"/>
      <c r="L524" s="48"/>
      <c r="M524" s="48"/>
      <c r="N524" s="49"/>
      <c r="O524" s="62"/>
      <c r="P524" s="64"/>
      <c r="Q524" s="66"/>
      <c r="R524" s="74"/>
      <c r="S524" s="66"/>
      <c r="T524" s="66"/>
      <c r="U524" s="66"/>
      <c r="V524" s="66"/>
      <c r="W524" s="66"/>
      <c r="X524" s="67"/>
      <c r="Y524" s="67"/>
      <c r="Z524" s="67"/>
      <c r="AA524" s="67"/>
      <c r="AB524" s="67"/>
      <c r="AC524" s="67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 customFormat="false" ht="16.85" hidden="false" customHeight="false" outlineLevel="0" collapsed="false">
      <c r="A525" s="69"/>
      <c r="B525" s="70" t="s">
        <v>67</v>
      </c>
      <c r="C525" s="62" t="s">
        <v>28</v>
      </c>
      <c r="D525" s="70" t="s">
        <v>644</v>
      </c>
      <c r="E525" s="43" t="n">
        <v>0.916666666666667</v>
      </c>
      <c r="F525" s="54" t="n">
        <v>28</v>
      </c>
      <c r="G525" s="45" t="n">
        <v>1.36</v>
      </c>
      <c r="H525" s="46" t="s">
        <v>5</v>
      </c>
      <c r="I525" s="47" t="n">
        <f aca="false">IF(H525="W",F525*G525-F525,(IF(H525="L",-F525)))</f>
        <v>10.08</v>
      </c>
      <c r="J525" s="62"/>
      <c r="K525" s="23"/>
      <c r="L525" s="48"/>
      <c r="M525" s="48"/>
      <c r="N525" s="49"/>
      <c r="O525" s="62"/>
      <c r="P525" s="64"/>
      <c r="Q525" s="66"/>
      <c r="R525" s="74"/>
      <c r="S525" s="66"/>
      <c r="T525" s="66"/>
      <c r="U525" s="66"/>
      <c r="V525" s="66"/>
      <c r="W525" s="66"/>
      <c r="X525" s="67"/>
      <c r="Y525" s="67"/>
      <c r="Z525" s="67"/>
      <c r="AA525" s="67"/>
      <c r="AB525" s="67"/>
      <c r="AC525" s="67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 customFormat="false" ht="16.85" hidden="false" customHeight="false" outlineLevel="0" collapsed="false">
      <c r="A526" s="69"/>
      <c r="B526" s="70" t="s">
        <v>46</v>
      </c>
      <c r="C526" s="62" t="s">
        <v>645</v>
      </c>
      <c r="D526" s="70" t="s">
        <v>646</v>
      </c>
      <c r="E526" s="43" t="n">
        <v>0.0833333333333333</v>
      </c>
      <c r="F526" s="54" t="n">
        <v>50</v>
      </c>
      <c r="G526" s="45" t="n">
        <v>1.318</v>
      </c>
      <c r="H526" s="46" t="s">
        <v>5</v>
      </c>
      <c r="I526" s="47" t="n">
        <f aca="false">IF(H526="W",F526*G526-F526,(IF(H526="L",-F526)))</f>
        <v>15.9</v>
      </c>
      <c r="J526" s="62"/>
      <c r="K526" s="23"/>
      <c r="L526" s="48"/>
      <c r="M526" s="48"/>
      <c r="N526" s="49"/>
      <c r="O526" s="62"/>
      <c r="P526" s="64"/>
      <c r="Q526" s="66"/>
      <c r="R526" s="74"/>
      <c r="S526" s="66"/>
      <c r="T526" s="66"/>
      <c r="U526" s="66"/>
      <c r="V526" s="66"/>
      <c r="W526" s="66"/>
      <c r="X526" s="67"/>
      <c r="Y526" s="67"/>
      <c r="Z526" s="67"/>
      <c r="AA526" s="67"/>
      <c r="AB526" s="67"/>
      <c r="AC526" s="67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 customFormat="false" ht="16.85" hidden="false" customHeight="false" outlineLevel="0" collapsed="false">
      <c r="A527" s="69" t="n">
        <v>43568</v>
      </c>
      <c r="B527" s="70" t="s">
        <v>67</v>
      </c>
      <c r="C527" s="62" t="s">
        <v>170</v>
      </c>
      <c r="D527" s="70" t="s">
        <v>520</v>
      </c>
      <c r="E527" s="43" t="n">
        <v>0.708333333333333</v>
      </c>
      <c r="F527" s="54" t="n">
        <v>20</v>
      </c>
      <c r="G527" s="45" t="n">
        <v>3</v>
      </c>
      <c r="H527" s="46" t="s">
        <v>7</v>
      </c>
      <c r="I527" s="47" t="n">
        <f aca="false">IF(H527="W",F527*G527-F527,(IF(H527="L",-F527)))</f>
        <v>-20</v>
      </c>
      <c r="J527" s="62"/>
      <c r="K527" s="23"/>
      <c r="L527" s="48"/>
      <c r="M527" s="48"/>
      <c r="N527" s="49"/>
      <c r="O527" s="62"/>
      <c r="P527" s="64"/>
      <c r="Q527" s="66"/>
      <c r="R527" s="74"/>
      <c r="S527" s="66"/>
      <c r="T527" s="66"/>
      <c r="U527" s="66"/>
      <c r="V527" s="66"/>
      <c r="W527" s="66"/>
      <c r="X527" s="67"/>
      <c r="Y527" s="67"/>
      <c r="Z527" s="67"/>
      <c r="AA527" s="67"/>
      <c r="AB527" s="67"/>
      <c r="AC527" s="67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 customFormat="false" ht="16.85" hidden="false" customHeight="false" outlineLevel="0" collapsed="false">
      <c r="A528" s="69"/>
      <c r="B528" s="70" t="s">
        <v>67</v>
      </c>
      <c r="C528" s="62" t="s">
        <v>87</v>
      </c>
      <c r="D528" s="70" t="s">
        <v>647</v>
      </c>
      <c r="E528" s="43" t="n">
        <v>0.708333333333333</v>
      </c>
      <c r="F528" s="54" t="n">
        <v>18</v>
      </c>
      <c r="G528" s="45" t="n">
        <v>3.3</v>
      </c>
      <c r="H528" s="46" t="s">
        <v>5</v>
      </c>
      <c r="I528" s="47" t="n">
        <f aca="false">IF(H528="W",F528*G528-F528,(IF(H528="L",-F528)))</f>
        <v>41.4</v>
      </c>
      <c r="J528" s="62"/>
      <c r="K528" s="23"/>
      <c r="L528" s="48"/>
      <c r="M528" s="48"/>
      <c r="N528" s="49"/>
      <c r="O528" s="62"/>
      <c r="P528" s="64"/>
      <c r="Q528" s="66"/>
      <c r="R528" s="74"/>
      <c r="S528" s="66"/>
      <c r="T528" s="66"/>
      <c r="U528" s="66"/>
      <c r="V528" s="66"/>
      <c r="W528" s="66"/>
      <c r="X528" s="67"/>
      <c r="Y528" s="67"/>
      <c r="Z528" s="67"/>
      <c r="AA528" s="67"/>
      <c r="AB528" s="67"/>
      <c r="AC528" s="67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 customFormat="false" ht="16.85" hidden="false" customHeight="false" outlineLevel="0" collapsed="false">
      <c r="A529" s="69"/>
      <c r="B529" s="70" t="s">
        <v>46</v>
      </c>
      <c r="C529" s="62" t="s">
        <v>170</v>
      </c>
      <c r="D529" s="70" t="s">
        <v>648</v>
      </c>
      <c r="E529" s="43" t="n">
        <v>0.708333333333333</v>
      </c>
      <c r="F529" s="54" t="n">
        <v>15</v>
      </c>
      <c r="G529" s="45" t="n">
        <v>1.51</v>
      </c>
      <c r="H529" s="46" t="s">
        <v>6</v>
      </c>
      <c r="I529" s="47"/>
      <c r="J529" s="62"/>
      <c r="K529" s="23"/>
      <c r="L529" s="48"/>
      <c r="M529" s="48"/>
      <c r="N529" s="49"/>
      <c r="O529" s="62"/>
      <c r="P529" s="64"/>
      <c r="Q529" s="66"/>
      <c r="R529" s="74"/>
      <c r="S529" s="66"/>
      <c r="T529" s="66"/>
      <c r="U529" s="66"/>
      <c r="V529" s="66"/>
      <c r="W529" s="66"/>
      <c r="X529" s="67"/>
      <c r="Y529" s="67"/>
      <c r="Z529" s="67"/>
      <c r="AA529" s="67"/>
      <c r="AB529" s="67"/>
      <c r="AC529" s="67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 customFormat="false" ht="16.85" hidden="false" customHeight="false" outlineLevel="0" collapsed="false">
      <c r="A530" s="69"/>
      <c r="B530" s="70" t="s">
        <v>46</v>
      </c>
      <c r="C530" s="62" t="s">
        <v>331</v>
      </c>
      <c r="D530" s="70" t="s">
        <v>649</v>
      </c>
      <c r="E530" s="43" t="n">
        <v>0.708333333333333</v>
      </c>
      <c r="F530" s="54" t="n">
        <v>20</v>
      </c>
      <c r="G530" s="45" t="n">
        <v>2.05</v>
      </c>
      <c r="H530" s="46" t="s">
        <v>7</v>
      </c>
      <c r="I530" s="47" t="n">
        <f aca="false">IF(H530="W",F530*G530-F530,(IF(H530="L",-F530)))</f>
        <v>-20</v>
      </c>
      <c r="J530" s="62"/>
      <c r="K530" s="23"/>
      <c r="L530" s="48"/>
      <c r="M530" s="48"/>
      <c r="N530" s="49"/>
      <c r="O530" s="62"/>
      <c r="P530" s="64"/>
      <c r="Q530" s="66"/>
      <c r="R530" s="74"/>
      <c r="S530" s="66"/>
      <c r="T530" s="66"/>
      <c r="U530" s="66"/>
      <c r="V530" s="66"/>
      <c r="W530" s="66"/>
      <c r="X530" s="67"/>
      <c r="Y530" s="67"/>
      <c r="Z530" s="67"/>
      <c r="AA530" s="67"/>
      <c r="AB530" s="67"/>
      <c r="AC530" s="67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 customFormat="false" ht="16.85" hidden="false" customHeight="false" outlineLevel="0" collapsed="false">
      <c r="A531" s="69"/>
      <c r="B531" s="70" t="s">
        <v>46</v>
      </c>
      <c r="C531" s="62" t="s">
        <v>87</v>
      </c>
      <c r="D531" s="70" t="s">
        <v>532</v>
      </c>
      <c r="E531" s="43" t="n">
        <v>0.708333333333333</v>
      </c>
      <c r="F531" s="54" t="n">
        <v>10</v>
      </c>
      <c r="G531" s="45" t="n">
        <v>3.85</v>
      </c>
      <c r="H531" s="46" t="s">
        <v>6</v>
      </c>
      <c r="I531" s="47"/>
      <c r="J531" s="62"/>
      <c r="K531" s="23" t="s">
        <v>124</v>
      </c>
      <c r="L531" s="48"/>
      <c r="M531" s="48"/>
      <c r="N531" s="49"/>
      <c r="O531" s="62"/>
      <c r="P531" s="64"/>
      <c r="Q531" s="66"/>
      <c r="R531" s="74"/>
      <c r="S531" s="66"/>
      <c r="T531" s="66"/>
      <c r="U531" s="66"/>
      <c r="V531" s="66"/>
      <c r="W531" s="66"/>
      <c r="X531" s="67"/>
      <c r="Y531" s="67"/>
      <c r="Z531" s="67"/>
      <c r="AA531" s="67"/>
      <c r="AB531" s="67"/>
      <c r="AC531" s="67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 customFormat="false" ht="16.85" hidden="false" customHeight="false" outlineLevel="0" collapsed="false">
      <c r="A532" s="69"/>
      <c r="B532" s="70" t="s">
        <v>46</v>
      </c>
      <c r="C532" s="62" t="s">
        <v>28</v>
      </c>
      <c r="D532" s="70" t="s">
        <v>650</v>
      </c>
      <c r="E532" s="43" t="n">
        <v>0.708333333333333</v>
      </c>
      <c r="F532" s="54" t="n">
        <v>10</v>
      </c>
      <c r="G532" s="45" t="n">
        <v>2.4</v>
      </c>
      <c r="H532" s="46" t="s">
        <v>7</v>
      </c>
      <c r="I532" s="47" t="n">
        <f aca="false">IF(H532="W",F532*G532-F532,(IF(H532="L",-F532)))</f>
        <v>-10</v>
      </c>
      <c r="J532" s="62"/>
      <c r="K532" s="23"/>
      <c r="L532" s="48"/>
      <c r="M532" s="48"/>
      <c r="N532" s="49"/>
      <c r="O532" s="62"/>
      <c r="P532" s="64"/>
      <c r="Q532" s="66"/>
      <c r="R532" s="74"/>
      <c r="S532" s="66"/>
      <c r="T532" s="66"/>
      <c r="U532" s="66"/>
      <c r="V532" s="66"/>
      <c r="W532" s="66"/>
      <c r="X532" s="67"/>
      <c r="Y532" s="67"/>
      <c r="Z532" s="67"/>
      <c r="AA532" s="67"/>
      <c r="AB532" s="67"/>
      <c r="AC532" s="67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 customFormat="false" ht="16.85" hidden="false" customHeight="false" outlineLevel="0" collapsed="false">
      <c r="A533" s="69"/>
      <c r="B533" s="70" t="s">
        <v>46</v>
      </c>
      <c r="C533" s="62" t="s">
        <v>28</v>
      </c>
      <c r="D533" s="70" t="s">
        <v>651</v>
      </c>
      <c r="E533" s="43" t="n">
        <v>0.708333333333333</v>
      </c>
      <c r="F533" s="54" t="n">
        <v>25</v>
      </c>
      <c r="G533" s="45" t="n">
        <v>1.57</v>
      </c>
      <c r="H533" s="46" t="s">
        <v>7</v>
      </c>
      <c r="I533" s="47" t="n">
        <f aca="false">IF(H533="W",F533*G533-F533,(IF(H533="L",-F533)))</f>
        <v>-25</v>
      </c>
      <c r="J533" s="62"/>
      <c r="K533" s="23"/>
      <c r="L533" s="48"/>
      <c r="M533" s="48"/>
      <c r="N533" s="49"/>
      <c r="O533" s="62"/>
      <c r="P533" s="64"/>
      <c r="Q533" s="66"/>
      <c r="R533" s="74"/>
      <c r="S533" s="66"/>
      <c r="T533" s="66"/>
      <c r="U533" s="66"/>
      <c r="V533" s="66"/>
      <c r="W533" s="66"/>
      <c r="X533" s="67"/>
      <c r="Y533" s="67"/>
      <c r="Z533" s="67"/>
      <c r="AA533" s="67"/>
      <c r="AB533" s="67"/>
      <c r="AC533" s="67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 customFormat="false" ht="16.85" hidden="false" customHeight="false" outlineLevel="0" collapsed="false">
      <c r="A534" s="69"/>
      <c r="B534" s="70" t="s">
        <v>46</v>
      </c>
      <c r="C534" s="62" t="s">
        <v>331</v>
      </c>
      <c r="D534" s="70" t="s">
        <v>652</v>
      </c>
      <c r="E534" s="43" t="n">
        <v>0.708333333333333</v>
      </c>
      <c r="F534" s="54" t="n">
        <v>5</v>
      </c>
      <c r="G534" s="45" t="n">
        <v>4.29</v>
      </c>
      <c r="H534" s="46" t="s">
        <v>6</v>
      </c>
      <c r="I534" s="47"/>
      <c r="J534" s="62"/>
      <c r="K534" s="23" t="s">
        <v>124</v>
      </c>
      <c r="L534" s="48"/>
      <c r="M534" s="48"/>
      <c r="N534" s="49"/>
      <c r="O534" s="62"/>
      <c r="P534" s="64"/>
      <c r="Q534" s="66"/>
      <c r="R534" s="74"/>
      <c r="S534" s="66"/>
      <c r="T534" s="66"/>
      <c r="U534" s="66"/>
      <c r="V534" s="66"/>
      <c r="W534" s="66"/>
      <c r="X534" s="67"/>
      <c r="Y534" s="67"/>
      <c r="Z534" s="67"/>
      <c r="AA534" s="67"/>
      <c r="AB534" s="67"/>
      <c r="AC534" s="67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 customFormat="false" ht="16.85" hidden="false" customHeight="false" outlineLevel="0" collapsed="false">
      <c r="A535" s="69"/>
      <c r="B535" s="70" t="s">
        <v>67</v>
      </c>
      <c r="C535" s="62" t="s">
        <v>471</v>
      </c>
      <c r="D535" s="70" t="s">
        <v>653</v>
      </c>
      <c r="E535" s="43" t="n">
        <v>0.708333333333333</v>
      </c>
      <c r="F535" s="54" t="n">
        <v>13</v>
      </c>
      <c r="G535" s="45" t="n">
        <v>3.9</v>
      </c>
      <c r="H535" s="46" t="s">
        <v>7</v>
      </c>
      <c r="I535" s="47" t="n">
        <f aca="false">IF(H535="W",F535*G535-F535,(IF(H535="L",-F535)))</f>
        <v>-13</v>
      </c>
      <c r="J535" s="62"/>
      <c r="K535" s="23"/>
      <c r="L535" s="48"/>
      <c r="M535" s="48"/>
      <c r="N535" s="49"/>
      <c r="O535" s="62"/>
      <c r="P535" s="64"/>
      <c r="Q535" s="66"/>
      <c r="R535" s="74"/>
      <c r="S535" s="66"/>
      <c r="T535" s="66"/>
      <c r="U535" s="66"/>
      <c r="V535" s="66"/>
      <c r="W535" s="66"/>
      <c r="X535" s="67"/>
      <c r="Y535" s="67"/>
      <c r="Z535" s="67"/>
      <c r="AA535" s="67"/>
      <c r="AB535" s="67"/>
      <c r="AC535" s="67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 customFormat="false" ht="16.85" hidden="false" customHeight="false" outlineLevel="0" collapsed="false">
      <c r="A536" s="69" t="n">
        <v>43569</v>
      </c>
      <c r="B536" s="70" t="s">
        <v>46</v>
      </c>
      <c r="C536" s="62" t="s">
        <v>87</v>
      </c>
      <c r="D536" s="70" t="s">
        <v>654</v>
      </c>
      <c r="E536" s="43" t="n">
        <v>0.666666666666667</v>
      </c>
      <c r="F536" s="54" t="n">
        <v>10</v>
      </c>
      <c r="G536" s="45" t="n">
        <v>2.08</v>
      </c>
      <c r="H536" s="46" t="s">
        <v>7</v>
      </c>
      <c r="I536" s="47" t="n">
        <f aca="false">IF(H536="W",F536*G536-F536,(IF(H536="L",-F536)))</f>
        <v>-10</v>
      </c>
      <c r="J536" s="62"/>
      <c r="K536" s="23"/>
      <c r="L536" s="48"/>
      <c r="M536" s="48"/>
      <c r="N536" s="49"/>
      <c r="O536" s="62"/>
      <c r="P536" s="64"/>
      <c r="Q536" s="66"/>
      <c r="R536" s="74"/>
      <c r="S536" s="66"/>
      <c r="T536" s="66"/>
      <c r="U536" s="66"/>
      <c r="V536" s="66"/>
      <c r="W536" s="66"/>
      <c r="X536" s="67"/>
      <c r="Y536" s="67"/>
      <c r="Z536" s="67"/>
      <c r="AA536" s="67"/>
      <c r="AB536" s="67"/>
      <c r="AC536" s="67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 customFormat="false" ht="16.85" hidden="false" customHeight="false" outlineLevel="0" collapsed="false">
      <c r="A537" s="69"/>
      <c r="B537" s="70" t="s">
        <v>46</v>
      </c>
      <c r="C537" s="62" t="s">
        <v>170</v>
      </c>
      <c r="D537" s="70" t="s">
        <v>655</v>
      </c>
      <c r="E537" s="43" t="n">
        <v>0.666666666666667</v>
      </c>
      <c r="F537" s="54" t="n">
        <v>5</v>
      </c>
      <c r="G537" s="45" t="n">
        <v>3.4</v>
      </c>
      <c r="H537" s="46" t="s">
        <v>7</v>
      </c>
      <c r="I537" s="47" t="n">
        <f aca="false">IF(H537="W",F537*G537-F537,(IF(H537="L",-F537)))</f>
        <v>-5</v>
      </c>
      <c r="J537" s="62"/>
      <c r="K537" s="23"/>
      <c r="L537" s="48"/>
      <c r="M537" s="48"/>
      <c r="N537" s="49"/>
      <c r="O537" s="62"/>
      <c r="P537" s="64"/>
      <c r="Q537" s="66"/>
      <c r="R537" s="74"/>
      <c r="S537" s="66"/>
      <c r="T537" s="66"/>
      <c r="U537" s="66"/>
      <c r="V537" s="66"/>
      <c r="W537" s="66"/>
      <c r="X537" s="67"/>
      <c r="Y537" s="67"/>
      <c r="Z537" s="67"/>
      <c r="AA537" s="67"/>
      <c r="AB537" s="67"/>
      <c r="AC537" s="67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 customFormat="false" ht="16.85" hidden="false" customHeight="false" outlineLevel="0" collapsed="false">
      <c r="A538" s="69"/>
      <c r="B538" s="70" t="s">
        <v>46</v>
      </c>
      <c r="C538" s="62" t="s">
        <v>170</v>
      </c>
      <c r="D538" s="70" t="s">
        <v>656</v>
      </c>
      <c r="E538" s="43" t="n">
        <v>0.666666666666667</v>
      </c>
      <c r="F538" s="54" t="n">
        <v>5</v>
      </c>
      <c r="G538" s="45" t="n">
        <v>1.55</v>
      </c>
      <c r="H538" s="46" t="s">
        <v>5</v>
      </c>
      <c r="I538" s="47" t="n">
        <f aca="false">IF(H538="W",F538*G538-F538,(IF(H538="L",-F538)))</f>
        <v>2.75</v>
      </c>
      <c r="J538" s="62"/>
      <c r="K538" s="23"/>
      <c r="L538" s="48"/>
      <c r="M538" s="48"/>
      <c r="N538" s="49"/>
      <c r="O538" s="62"/>
      <c r="P538" s="64"/>
      <c r="Q538" s="66"/>
      <c r="R538" s="74"/>
      <c r="S538" s="66"/>
      <c r="T538" s="66"/>
      <c r="U538" s="66"/>
      <c r="V538" s="66"/>
      <c r="W538" s="66"/>
      <c r="X538" s="67"/>
      <c r="Y538" s="67"/>
      <c r="Z538" s="67"/>
      <c r="AA538" s="67"/>
      <c r="AB538" s="67"/>
      <c r="AC538" s="67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 customFormat="false" ht="16.85" hidden="false" customHeight="false" outlineLevel="0" collapsed="false">
      <c r="A539" s="69"/>
      <c r="B539" s="70" t="s">
        <v>46</v>
      </c>
      <c r="C539" s="62" t="s">
        <v>170</v>
      </c>
      <c r="D539" s="70" t="s">
        <v>657</v>
      </c>
      <c r="E539" s="43" t="n">
        <v>0.666666666666667</v>
      </c>
      <c r="F539" s="54" t="n">
        <v>10</v>
      </c>
      <c r="G539" s="45" t="n">
        <v>1.65</v>
      </c>
      <c r="H539" s="46" t="s">
        <v>7</v>
      </c>
      <c r="I539" s="47" t="n">
        <f aca="false">IF(H539="W",F539*G539-F539,(IF(H539="L",-F539)))</f>
        <v>-10</v>
      </c>
      <c r="J539" s="62"/>
      <c r="K539" s="23"/>
      <c r="L539" s="48"/>
      <c r="M539" s="48"/>
      <c r="N539" s="49"/>
      <c r="O539" s="62"/>
      <c r="P539" s="64"/>
      <c r="Q539" s="66"/>
      <c r="R539" s="74"/>
      <c r="S539" s="66"/>
      <c r="T539" s="66"/>
      <c r="U539" s="66"/>
      <c r="V539" s="66"/>
      <c r="W539" s="66"/>
      <c r="X539" s="67"/>
      <c r="Y539" s="67"/>
      <c r="Z539" s="67"/>
      <c r="AA539" s="67"/>
      <c r="AB539" s="67"/>
      <c r="AC539" s="67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 customFormat="false" ht="16.85" hidden="false" customHeight="false" outlineLevel="0" collapsed="false">
      <c r="A540" s="69"/>
      <c r="B540" s="70" t="s">
        <v>46</v>
      </c>
      <c r="C540" s="62" t="s">
        <v>87</v>
      </c>
      <c r="D540" s="70" t="s">
        <v>658</v>
      </c>
      <c r="E540" s="43" t="n">
        <v>0.833333333333333</v>
      </c>
      <c r="F540" s="54" t="n">
        <v>6.5</v>
      </c>
      <c r="G540" s="45" t="n">
        <v>3.2</v>
      </c>
      <c r="H540" s="46" t="s">
        <v>5</v>
      </c>
      <c r="I540" s="47" t="n">
        <f aca="false">IF(H540="W",F540*G540-F540,(IF(H540="L",-F540)))</f>
        <v>14.3</v>
      </c>
      <c r="J540" s="62"/>
      <c r="K540" s="23"/>
      <c r="L540" s="48"/>
      <c r="M540" s="48"/>
      <c r="N540" s="49"/>
      <c r="O540" s="62"/>
      <c r="P540" s="64"/>
      <c r="Q540" s="66"/>
      <c r="R540" s="74"/>
      <c r="S540" s="66"/>
      <c r="T540" s="66"/>
      <c r="U540" s="66"/>
      <c r="V540" s="66"/>
      <c r="W540" s="66"/>
      <c r="X540" s="67"/>
      <c r="Y540" s="67"/>
      <c r="Z540" s="67"/>
      <c r="AA540" s="67"/>
      <c r="AB540" s="67"/>
      <c r="AC540" s="67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 customFormat="false" ht="16.85" hidden="false" customHeight="false" outlineLevel="0" collapsed="false">
      <c r="A541" s="69"/>
      <c r="B541" s="70" t="s">
        <v>46</v>
      </c>
      <c r="C541" s="62" t="s">
        <v>28</v>
      </c>
      <c r="D541" s="70" t="s">
        <v>659</v>
      </c>
      <c r="E541" s="43" t="s">
        <v>660</v>
      </c>
      <c r="F541" s="54" t="n">
        <v>5.81</v>
      </c>
      <c r="G541" s="45" t="n">
        <v>1.642</v>
      </c>
      <c r="H541" s="46" t="s">
        <v>7</v>
      </c>
      <c r="I541" s="47" t="n">
        <f aca="false">IF(H541="W",F541*G541-F541,(IF(H541="L",-F541)))</f>
        <v>-5.81</v>
      </c>
      <c r="J541" s="62"/>
      <c r="K541" s="23"/>
      <c r="L541" s="48"/>
      <c r="M541" s="48"/>
      <c r="N541" s="49"/>
      <c r="O541" s="62"/>
      <c r="P541" s="64"/>
      <c r="Q541" s="66"/>
      <c r="R541" s="74"/>
      <c r="S541" s="66"/>
      <c r="T541" s="66"/>
      <c r="U541" s="66"/>
      <c r="V541" s="66"/>
      <c r="W541" s="66"/>
      <c r="X541" s="67"/>
      <c r="Y541" s="67"/>
      <c r="Z541" s="67"/>
      <c r="AA541" s="67"/>
      <c r="AB541" s="67"/>
      <c r="AC541" s="67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 customFormat="false" ht="16.15" hidden="false" customHeight="false" outlineLevel="0" collapsed="false">
      <c r="A542" s="69"/>
      <c r="B542" s="70"/>
      <c r="C542" s="62"/>
      <c r="D542" s="70"/>
      <c r="E542" s="43"/>
      <c r="F542" s="54" t="n">
        <v>0</v>
      </c>
      <c r="G542" s="45"/>
      <c r="H542" s="46"/>
      <c r="I542" s="47"/>
      <c r="J542" s="62"/>
      <c r="K542" s="23"/>
      <c r="L542" s="48"/>
      <c r="M542" s="48"/>
      <c r="N542" s="49"/>
      <c r="O542" s="62"/>
      <c r="P542" s="64"/>
      <c r="Q542" s="66"/>
      <c r="R542" s="74"/>
      <c r="S542" s="66"/>
      <c r="T542" s="66"/>
      <c r="U542" s="66"/>
      <c r="V542" s="66"/>
      <c r="W542" s="66"/>
      <c r="X542" s="67"/>
      <c r="Y542" s="67"/>
      <c r="Z542" s="67"/>
      <c r="AA542" s="67"/>
      <c r="AB542" s="67"/>
      <c r="AC542" s="67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 customFormat="false" ht="16.85" hidden="false" customHeight="false" outlineLevel="0" collapsed="false">
      <c r="A543" s="69" t="n">
        <v>43570</v>
      </c>
      <c r="B543" s="70" t="s">
        <v>46</v>
      </c>
      <c r="C543" s="62" t="s">
        <v>28</v>
      </c>
      <c r="D543" s="70" t="s">
        <v>395</v>
      </c>
      <c r="E543" s="43" t="n">
        <v>0.770833333333333</v>
      </c>
      <c r="F543" s="54" t="n">
        <v>5</v>
      </c>
      <c r="G543" s="45" t="n">
        <v>2.18</v>
      </c>
      <c r="H543" s="46" t="s">
        <v>5</v>
      </c>
      <c r="I543" s="47" t="n">
        <f aca="false">IF(H543="W",F543*G543-F543,(IF(H543="L",-F543)))</f>
        <v>5.9</v>
      </c>
      <c r="J543" s="62"/>
      <c r="K543" s="23" t="s">
        <v>661</v>
      </c>
      <c r="L543" s="81" t="s">
        <v>662</v>
      </c>
      <c r="M543" s="48" t="s">
        <v>9</v>
      </c>
      <c r="N543" s="49" t="n">
        <f aca="false">SUM(I543:I603)</f>
        <v>465.1412</v>
      </c>
      <c r="O543" s="62"/>
      <c r="P543" s="64"/>
      <c r="Q543" s="66"/>
      <c r="R543" s="74"/>
      <c r="S543" s="66"/>
      <c r="T543" s="66"/>
      <c r="U543" s="66"/>
      <c r="V543" s="66"/>
      <c r="W543" s="66"/>
      <c r="X543" s="67"/>
      <c r="Y543" s="67"/>
      <c r="Z543" s="67"/>
      <c r="AA543" s="67"/>
      <c r="AB543" s="67"/>
      <c r="AC543" s="67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 customFormat="false" ht="16.85" hidden="false" customHeight="false" outlineLevel="0" collapsed="false">
      <c r="A544" s="69"/>
      <c r="B544" s="70" t="s">
        <v>46</v>
      </c>
      <c r="C544" s="62" t="s">
        <v>28</v>
      </c>
      <c r="D544" s="70" t="s">
        <v>395</v>
      </c>
      <c r="E544" s="43" t="n">
        <v>0.770833333333333</v>
      </c>
      <c r="F544" s="54" t="n">
        <v>25</v>
      </c>
      <c r="G544" s="45" t="n">
        <v>2.18</v>
      </c>
      <c r="H544" s="46" t="s">
        <v>5</v>
      </c>
      <c r="I544" s="47" t="n">
        <f aca="false">IF(H544="W",F544*G544-F544,(IF(H544="L",-F544)))</f>
        <v>29.5</v>
      </c>
      <c r="J544" s="62"/>
      <c r="K544" s="23" t="s">
        <v>663</v>
      </c>
      <c r="L544" s="48"/>
      <c r="M544" s="48"/>
      <c r="N544" s="49"/>
      <c r="O544" s="62"/>
      <c r="P544" s="64"/>
      <c r="Q544" s="66"/>
      <c r="R544" s="74"/>
      <c r="S544" s="66"/>
      <c r="T544" s="66"/>
      <c r="U544" s="66"/>
      <c r="V544" s="66"/>
      <c r="W544" s="66"/>
      <c r="X544" s="67"/>
      <c r="Y544" s="67"/>
      <c r="Z544" s="67"/>
      <c r="AA544" s="67"/>
      <c r="AB544" s="67"/>
      <c r="AC544" s="67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 customFormat="false" ht="16.85" hidden="false" customHeight="false" outlineLevel="0" collapsed="false">
      <c r="A545" s="69"/>
      <c r="B545" s="70" t="s">
        <v>46</v>
      </c>
      <c r="C545" s="62" t="s">
        <v>28</v>
      </c>
      <c r="D545" s="70" t="s">
        <v>395</v>
      </c>
      <c r="E545" s="43" t="n">
        <v>0.770833333333333</v>
      </c>
      <c r="F545" s="54" t="n">
        <v>90</v>
      </c>
      <c r="G545" s="45" t="n">
        <v>2.18</v>
      </c>
      <c r="H545" s="46" t="s">
        <v>5</v>
      </c>
      <c r="I545" s="47" t="n">
        <f aca="false">IF(H545="W",F545*G545-F545,(IF(H545="L",-F545)))</f>
        <v>106.2</v>
      </c>
      <c r="J545" s="62"/>
      <c r="K545" s="23" t="s">
        <v>445</v>
      </c>
      <c r="L545" s="48"/>
      <c r="M545" s="48"/>
      <c r="N545" s="49"/>
      <c r="O545" s="62"/>
      <c r="P545" s="64"/>
      <c r="Q545" s="66"/>
      <c r="R545" s="74"/>
      <c r="S545" s="66"/>
      <c r="T545" s="66"/>
      <c r="U545" s="66"/>
      <c r="V545" s="66"/>
      <c r="W545" s="66"/>
      <c r="X545" s="67"/>
      <c r="Y545" s="67"/>
      <c r="Z545" s="67"/>
      <c r="AA545" s="67"/>
      <c r="AB545" s="67"/>
      <c r="AC545" s="67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 customFormat="false" ht="16.85" hidden="false" customHeight="false" outlineLevel="0" collapsed="false">
      <c r="A546" s="69" t="s">
        <v>124</v>
      </c>
      <c r="B546" s="70" t="s">
        <v>46</v>
      </c>
      <c r="C546" s="62" t="s">
        <v>28</v>
      </c>
      <c r="D546" s="70" t="s">
        <v>664</v>
      </c>
      <c r="E546" s="43" t="n">
        <v>0.8125</v>
      </c>
      <c r="F546" s="54" t="n">
        <v>25</v>
      </c>
      <c r="G546" s="45" t="n">
        <v>2.08</v>
      </c>
      <c r="H546" s="46" t="s">
        <v>5</v>
      </c>
      <c r="I546" s="47" t="n">
        <f aca="false">IF(H546="W",F546*G546-F546,(IF(H546="L",-F546)))</f>
        <v>27</v>
      </c>
      <c r="J546" s="62"/>
      <c r="K546" s="80" t="s">
        <v>665</v>
      </c>
      <c r="L546" s="48"/>
      <c r="M546" s="48"/>
      <c r="N546" s="49"/>
      <c r="O546" s="62"/>
      <c r="P546" s="64"/>
      <c r="Q546" s="66"/>
      <c r="R546" s="74"/>
      <c r="S546" s="66"/>
      <c r="T546" s="66"/>
      <c r="U546" s="66"/>
      <c r="V546" s="66"/>
      <c r="W546" s="66"/>
      <c r="X546" s="67"/>
      <c r="Y546" s="67"/>
      <c r="Z546" s="67"/>
      <c r="AA546" s="67"/>
      <c r="AB546" s="67"/>
      <c r="AC546" s="67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 customFormat="false" ht="16.85" hidden="false" customHeight="false" outlineLevel="0" collapsed="false">
      <c r="A547" s="69" t="s">
        <v>124</v>
      </c>
      <c r="B547" s="70" t="s">
        <v>46</v>
      </c>
      <c r="C547" s="62" t="s">
        <v>68</v>
      </c>
      <c r="D547" s="70" t="s">
        <v>532</v>
      </c>
      <c r="E547" s="43" t="n">
        <v>0.770833333333333</v>
      </c>
      <c r="F547" s="54" t="n">
        <v>5</v>
      </c>
      <c r="G547" s="45" t="n">
        <v>3.85</v>
      </c>
      <c r="H547" s="46" t="s">
        <v>6</v>
      </c>
      <c r="I547" s="47"/>
      <c r="J547" s="62"/>
      <c r="K547" s="80" t="s">
        <v>666</v>
      </c>
      <c r="L547" s="48"/>
      <c r="M547" s="48"/>
      <c r="N547" s="49"/>
      <c r="O547" s="62"/>
      <c r="P547" s="64"/>
      <c r="Q547" s="66"/>
      <c r="R547" s="74"/>
      <c r="S547" s="66"/>
      <c r="T547" s="66"/>
      <c r="U547" s="66"/>
      <c r="V547" s="66"/>
      <c r="W547" s="66"/>
      <c r="X547" s="67"/>
      <c r="Y547" s="67"/>
      <c r="Z547" s="67"/>
      <c r="AA547" s="67"/>
      <c r="AB547" s="67"/>
      <c r="AC547" s="67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 customFormat="false" ht="16.85" hidden="false" customHeight="false" outlineLevel="0" collapsed="false">
      <c r="A548" s="69"/>
      <c r="B548" s="70" t="s">
        <v>46</v>
      </c>
      <c r="C548" s="62" t="s">
        <v>170</v>
      </c>
      <c r="D548" s="70" t="s">
        <v>667</v>
      </c>
      <c r="E548" s="43" t="n">
        <v>0.770833333333333</v>
      </c>
      <c r="F548" s="54" t="n">
        <v>10</v>
      </c>
      <c r="G548" s="45" t="n">
        <v>1.54</v>
      </c>
      <c r="H548" s="46" t="s">
        <v>5</v>
      </c>
      <c r="I548" s="47" t="n">
        <f aca="false">IF(H548="W",F548*G548-F548,(IF(H548="L",-F548)))</f>
        <v>5.4</v>
      </c>
      <c r="J548" s="62"/>
      <c r="K548" s="80" t="s">
        <v>668</v>
      </c>
      <c r="L548" s="48"/>
      <c r="M548" s="48"/>
      <c r="N548" s="49"/>
      <c r="O548" s="62"/>
      <c r="P548" s="64"/>
      <c r="Q548" s="66"/>
      <c r="R548" s="74"/>
      <c r="S548" s="66"/>
      <c r="T548" s="66"/>
      <c r="U548" s="66"/>
      <c r="V548" s="66"/>
      <c r="W548" s="66"/>
      <c r="X548" s="67"/>
      <c r="Y548" s="67"/>
      <c r="Z548" s="67"/>
      <c r="AA548" s="67"/>
      <c r="AB548" s="67"/>
      <c r="AC548" s="67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 customFormat="false" ht="16.85" hidden="false" customHeight="false" outlineLevel="0" collapsed="false">
      <c r="A549" s="69"/>
      <c r="B549" s="70" t="s">
        <v>46</v>
      </c>
      <c r="C549" s="62" t="s">
        <v>170</v>
      </c>
      <c r="D549" s="70" t="s">
        <v>669</v>
      </c>
      <c r="E549" s="43" t="n">
        <v>0.770833333333333</v>
      </c>
      <c r="F549" s="54" t="n">
        <v>10</v>
      </c>
      <c r="G549" s="45" t="n">
        <v>1.56</v>
      </c>
      <c r="H549" s="46" t="s">
        <v>7</v>
      </c>
      <c r="I549" s="47" t="n">
        <f aca="false">IF(H549="W",F549*G549-F549,(IF(H549="L",-F549)))</f>
        <v>-10</v>
      </c>
      <c r="J549" s="62"/>
      <c r="K549" s="23"/>
      <c r="L549" s="48"/>
      <c r="M549" s="48"/>
      <c r="N549" s="49"/>
      <c r="O549" s="62"/>
      <c r="P549" s="64"/>
      <c r="Q549" s="66"/>
      <c r="R549" s="74"/>
      <c r="S549" s="66"/>
      <c r="T549" s="66"/>
      <c r="U549" s="66"/>
      <c r="V549" s="66"/>
      <c r="W549" s="66"/>
      <c r="X549" s="67"/>
      <c r="Y549" s="67"/>
      <c r="Z549" s="67"/>
      <c r="AA549" s="67"/>
      <c r="AB549" s="67"/>
      <c r="AC549" s="67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 customFormat="false" ht="16.85" hidden="false" customHeight="false" outlineLevel="0" collapsed="false">
      <c r="A550" s="69"/>
      <c r="B550" s="70" t="s">
        <v>46</v>
      </c>
      <c r="C550" s="62" t="s">
        <v>471</v>
      </c>
      <c r="D550" s="70" t="s">
        <v>395</v>
      </c>
      <c r="E550" s="43" t="n">
        <v>0.770833333333333</v>
      </c>
      <c r="F550" s="54" t="n">
        <v>30</v>
      </c>
      <c r="G550" s="45" t="n">
        <v>2.44</v>
      </c>
      <c r="H550" s="46" t="s">
        <v>5</v>
      </c>
      <c r="I550" s="47" t="n">
        <f aca="false">IF(H550="W",F550*G550-F550,(IF(H550="L",-F550)))</f>
        <v>43.2</v>
      </c>
      <c r="J550" s="62"/>
      <c r="K550" s="23"/>
      <c r="L550" s="48"/>
      <c r="M550" s="48"/>
      <c r="N550" s="49"/>
      <c r="O550" s="62"/>
      <c r="P550" s="64"/>
      <c r="Q550" s="66"/>
      <c r="R550" s="74"/>
      <c r="S550" s="66"/>
      <c r="T550" s="66"/>
      <c r="U550" s="66"/>
      <c r="V550" s="66"/>
      <c r="W550" s="66"/>
      <c r="X550" s="67"/>
      <c r="Y550" s="67"/>
      <c r="Z550" s="67"/>
      <c r="AA550" s="67"/>
      <c r="AB550" s="67"/>
      <c r="AC550" s="67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 customFormat="false" ht="16.85" hidden="false" customHeight="false" outlineLevel="0" collapsed="false">
      <c r="A551" s="69"/>
      <c r="B551" s="70" t="s">
        <v>439</v>
      </c>
      <c r="C551" s="62" t="s">
        <v>151</v>
      </c>
      <c r="D551" s="70" t="s">
        <v>670</v>
      </c>
      <c r="E551" s="43" t="n">
        <v>0.916666666666667</v>
      </c>
      <c r="F551" s="54" t="n">
        <v>100</v>
      </c>
      <c r="G551" s="45" t="n">
        <v>2</v>
      </c>
      <c r="H551" s="46" t="s">
        <v>5</v>
      </c>
      <c r="I551" s="47" t="n">
        <f aca="false">IF(H551="W",F551*G551-F551,(IF(H551="L",-F551)))</f>
        <v>100</v>
      </c>
      <c r="J551" s="62"/>
      <c r="K551" s="23"/>
      <c r="L551" s="48"/>
      <c r="M551" s="48"/>
      <c r="N551" s="49"/>
      <c r="O551" s="62"/>
      <c r="P551" s="64"/>
      <c r="Q551" s="66"/>
      <c r="R551" s="74"/>
      <c r="S551" s="66"/>
      <c r="T551" s="66"/>
      <c r="U551" s="66"/>
      <c r="V551" s="66"/>
      <c r="W551" s="66"/>
      <c r="X551" s="67"/>
      <c r="Y551" s="67"/>
      <c r="Z551" s="67"/>
      <c r="AA551" s="67"/>
      <c r="AB551" s="67"/>
      <c r="AC551" s="67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 customFormat="false" ht="16.85" hidden="false" customHeight="false" outlineLevel="0" collapsed="false">
      <c r="A552" s="69" t="n">
        <v>43571</v>
      </c>
      <c r="B552" s="70" t="s">
        <v>67</v>
      </c>
      <c r="C552" s="62" t="s">
        <v>28</v>
      </c>
      <c r="D552" s="70" t="s">
        <v>671</v>
      </c>
      <c r="E552" s="43" t="n">
        <v>0.916666666666667</v>
      </c>
      <c r="F552" s="54" t="n">
        <v>25</v>
      </c>
      <c r="G552" s="45" t="n">
        <v>5.6</v>
      </c>
      <c r="H552" s="46" t="s">
        <v>5</v>
      </c>
      <c r="I552" s="47" t="n">
        <f aca="false">IF(H552="W",F552*G552-F552,(IF(H552="L",-F552)))</f>
        <v>115</v>
      </c>
      <c r="J552" s="62"/>
      <c r="K552" s="23"/>
      <c r="L552" s="48"/>
      <c r="M552" s="48"/>
      <c r="N552" s="49"/>
      <c r="O552" s="62"/>
      <c r="P552" s="64"/>
      <c r="Q552" s="66"/>
      <c r="R552" s="74"/>
      <c r="S552" s="66"/>
      <c r="T552" s="66"/>
      <c r="U552" s="66"/>
      <c r="V552" s="66"/>
      <c r="W552" s="66"/>
      <c r="X552" s="67"/>
      <c r="Y552" s="67"/>
      <c r="Z552" s="67"/>
      <c r="AA552" s="67"/>
      <c r="AB552" s="67"/>
      <c r="AC552" s="67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 customFormat="false" ht="16.85" hidden="false" customHeight="false" outlineLevel="0" collapsed="false">
      <c r="A553" s="69"/>
      <c r="B553" s="70" t="s">
        <v>67</v>
      </c>
      <c r="C553" s="62" t="s">
        <v>170</v>
      </c>
      <c r="D553" s="70" t="s">
        <v>568</v>
      </c>
      <c r="E553" s="43" t="n">
        <v>0.916666666666667</v>
      </c>
      <c r="F553" s="54" t="n">
        <v>80.5</v>
      </c>
      <c r="G553" s="45" t="n">
        <v>1.74</v>
      </c>
      <c r="H553" s="46" t="s">
        <v>7</v>
      </c>
      <c r="I553" s="47" t="n">
        <f aca="false">IF(H553="W",F553*G553-F553,(IF(H553="L",-F553)))</f>
        <v>-80.5</v>
      </c>
      <c r="J553" s="62"/>
      <c r="K553" s="23"/>
      <c r="L553" s="48"/>
      <c r="M553" s="48"/>
      <c r="N553" s="49"/>
      <c r="O553" s="62"/>
      <c r="P553" s="64"/>
      <c r="Q553" s="66"/>
      <c r="R553" s="74"/>
      <c r="S553" s="66"/>
      <c r="T553" s="66"/>
      <c r="U553" s="66"/>
      <c r="V553" s="66"/>
      <c r="W553" s="66"/>
      <c r="X553" s="67"/>
      <c r="Y553" s="67"/>
      <c r="Z553" s="67"/>
      <c r="AA553" s="67"/>
      <c r="AB553" s="67"/>
      <c r="AC553" s="67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 customFormat="false" ht="16.85" hidden="false" customHeight="false" outlineLevel="0" collapsed="false">
      <c r="A554" s="69"/>
      <c r="B554" s="70" t="s">
        <v>67</v>
      </c>
      <c r="C554" s="62" t="s">
        <v>87</v>
      </c>
      <c r="D554" s="70" t="s">
        <v>672</v>
      </c>
      <c r="E554" s="43" t="n">
        <v>0.916666666666667</v>
      </c>
      <c r="F554" s="54" t="n">
        <v>25</v>
      </c>
      <c r="G554" s="45" t="n">
        <v>4</v>
      </c>
      <c r="H554" s="46" t="s">
        <v>7</v>
      </c>
      <c r="I554" s="47" t="n">
        <f aca="false">IF(H554="W",F554*G554-F554,(IF(H554="L",-F554)))</f>
        <v>-25</v>
      </c>
      <c r="J554" s="62"/>
      <c r="K554" s="23"/>
      <c r="L554" s="48"/>
      <c r="M554" s="48"/>
      <c r="N554" s="49"/>
      <c r="O554" s="62"/>
      <c r="P554" s="64"/>
      <c r="Q554" s="66"/>
      <c r="R554" s="74"/>
      <c r="S554" s="66"/>
      <c r="T554" s="66"/>
      <c r="U554" s="66"/>
      <c r="V554" s="66"/>
      <c r="W554" s="66"/>
      <c r="X554" s="67"/>
      <c r="Y554" s="67"/>
      <c r="Z554" s="67"/>
      <c r="AA554" s="67"/>
      <c r="AB554" s="67"/>
      <c r="AC554" s="67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 customFormat="false" ht="16.85" hidden="false" customHeight="false" outlineLevel="0" collapsed="false">
      <c r="A555" s="69"/>
      <c r="B555" s="70" t="s">
        <v>67</v>
      </c>
      <c r="C555" s="62" t="s">
        <v>87</v>
      </c>
      <c r="D555" s="70" t="s">
        <v>672</v>
      </c>
      <c r="E555" s="43" t="n">
        <v>0.916666666666667</v>
      </c>
      <c r="F555" s="54" t="n">
        <v>10</v>
      </c>
      <c r="G555" s="45" t="n">
        <v>4</v>
      </c>
      <c r="H555" s="46" t="s">
        <v>6</v>
      </c>
      <c r="I555" s="47" t="n">
        <f aca="false">IF(H555="W",F555*G555-F555,(IF(H555="L",-F555)))</f>
        <v>0</v>
      </c>
      <c r="J555" s="62"/>
      <c r="K555" s="23" t="s">
        <v>124</v>
      </c>
      <c r="L555" s="48"/>
      <c r="M555" s="48"/>
      <c r="N555" s="49"/>
      <c r="O555" s="62"/>
      <c r="P555" s="64"/>
      <c r="Q555" s="66"/>
      <c r="R555" s="74"/>
      <c r="S555" s="66"/>
      <c r="T555" s="66"/>
      <c r="U555" s="66"/>
      <c r="V555" s="66"/>
      <c r="W555" s="66"/>
      <c r="X555" s="67"/>
      <c r="Y555" s="67"/>
      <c r="Z555" s="67"/>
      <c r="AA555" s="67"/>
      <c r="AB555" s="67"/>
      <c r="AC555" s="67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 customFormat="false" ht="16.85" hidden="false" customHeight="false" outlineLevel="0" collapsed="false">
      <c r="A556" s="69"/>
      <c r="B556" s="70" t="s">
        <v>673</v>
      </c>
      <c r="C556" s="62" t="s">
        <v>28</v>
      </c>
      <c r="D556" s="70" t="s">
        <v>674</v>
      </c>
      <c r="E556" s="43" t="s">
        <v>628</v>
      </c>
      <c r="F556" s="54" t="n">
        <v>10.9</v>
      </c>
      <c r="G556" s="45" t="n">
        <v>2.01</v>
      </c>
      <c r="H556" s="46" t="s">
        <v>7</v>
      </c>
      <c r="I556" s="47" t="n">
        <f aca="false">IF(H556="W",F556*G556-F556,(IF(H556="L",-F556)))</f>
        <v>-10.9</v>
      </c>
      <c r="J556" s="62"/>
      <c r="K556" s="23"/>
      <c r="L556" s="48"/>
      <c r="M556" s="48"/>
      <c r="N556" s="49"/>
      <c r="O556" s="62"/>
      <c r="P556" s="64"/>
      <c r="Q556" s="66"/>
      <c r="R556" s="74"/>
      <c r="S556" s="66"/>
      <c r="T556" s="66"/>
      <c r="U556" s="66"/>
      <c r="V556" s="66"/>
      <c r="W556" s="66"/>
      <c r="X556" s="67"/>
      <c r="Y556" s="67"/>
      <c r="Z556" s="67"/>
      <c r="AA556" s="67"/>
      <c r="AB556" s="67"/>
      <c r="AC556" s="67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 customFormat="false" ht="16.85" hidden="false" customHeight="false" outlineLevel="0" collapsed="false">
      <c r="A557" s="69"/>
      <c r="B557" s="70" t="s">
        <v>67</v>
      </c>
      <c r="C557" s="62" t="s">
        <v>471</v>
      </c>
      <c r="D557" s="70" t="s">
        <v>675</v>
      </c>
      <c r="E557" s="43" t="n">
        <v>0.916666666666667</v>
      </c>
      <c r="F557" s="54" t="n">
        <v>20</v>
      </c>
      <c r="G557" s="45" t="n">
        <v>1.57</v>
      </c>
      <c r="H557" s="46" t="s">
        <v>7</v>
      </c>
      <c r="I557" s="47" t="n">
        <f aca="false">IF(H557="W",F557*G557-F557,(IF(H557="L",-F557)))</f>
        <v>-20</v>
      </c>
      <c r="J557" s="62"/>
      <c r="K557" s="23"/>
      <c r="L557" s="48"/>
      <c r="M557" s="48"/>
      <c r="N557" s="49"/>
      <c r="O557" s="62"/>
      <c r="P557" s="64"/>
      <c r="Q557" s="66"/>
      <c r="R557" s="74"/>
      <c r="S557" s="66"/>
      <c r="T557" s="66"/>
      <c r="U557" s="66"/>
      <c r="V557" s="66"/>
      <c r="W557" s="66"/>
      <c r="X557" s="67"/>
      <c r="Y557" s="67"/>
      <c r="Z557" s="67"/>
      <c r="AA557" s="67"/>
      <c r="AB557" s="67"/>
      <c r="AC557" s="67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 customFormat="false" ht="16.85" hidden="false" customHeight="false" outlineLevel="0" collapsed="false">
      <c r="A558" s="69"/>
      <c r="B558" s="70" t="s">
        <v>67</v>
      </c>
      <c r="C558" s="62" t="s">
        <v>151</v>
      </c>
      <c r="D558" s="70" t="s">
        <v>671</v>
      </c>
      <c r="E558" s="43" t="n">
        <v>0.916666666666667</v>
      </c>
      <c r="F558" s="54" t="n">
        <v>20</v>
      </c>
      <c r="G558" s="45" t="n">
        <v>1.25</v>
      </c>
      <c r="H558" s="46" t="s">
        <v>5</v>
      </c>
      <c r="I558" s="47" t="n">
        <f aca="false">IF(H558="W",F558*G558-F558,(IF(H558="L",-F558)))</f>
        <v>5</v>
      </c>
      <c r="J558" s="62"/>
      <c r="K558" s="23"/>
      <c r="L558" s="48"/>
      <c r="M558" s="48"/>
      <c r="N558" s="49"/>
      <c r="O558" s="62"/>
      <c r="P558" s="64"/>
      <c r="Q558" s="66"/>
      <c r="R558" s="74"/>
      <c r="S558" s="66"/>
      <c r="T558" s="66"/>
      <c r="U558" s="66"/>
      <c r="V558" s="66"/>
      <c r="W558" s="66"/>
      <c r="X558" s="67"/>
      <c r="Y558" s="67"/>
      <c r="Z558" s="67"/>
      <c r="AA558" s="67"/>
      <c r="AB558" s="67"/>
      <c r="AC558" s="67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 customFormat="false" ht="16.85" hidden="false" customHeight="false" outlineLevel="0" collapsed="false">
      <c r="A559" s="69"/>
      <c r="B559" s="70" t="s">
        <v>67</v>
      </c>
      <c r="C559" s="62" t="s">
        <v>151</v>
      </c>
      <c r="D559" s="70" t="s">
        <v>676</v>
      </c>
      <c r="E559" s="43" t="n">
        <v>0.916666666666667</v>
      </c>
      <c r="F559" s="54" t="n">
        <v>20</v>
      </c>
      <c r="G559" s="45" t="n">
        <v>1.07</v>
      </c>
      <c r="H559" s="46" t="s">
        <v>5</v>
      </c>
      <c r="I559" s="47" t="n">
        <f aca="false">IF(H559="W",F559*G559-F559,(IF(H559="L",-F559)))</f>
        <v>1.4</v>
      </c>
      <c r="J559" s="62"/>
      <c r="K559" s="23"/>
      <c r="L559" s="48"/>
      <c r="M559" s="48"/>
      <c r="N559" s="49"/>
      <c r="O559" s="62"/>
      <c r="P559" s="64"/>
      <c r="Q559" s="66"/>
      <c r="R559" s="74"/>
      <c r="S559" s="66"/>
      <c r="T559" s="66"/>
      <c r="U559" s="66"/>
      <c r="V559" s="66"/>
      <c r="W559" s="66"/>
      <c r="X559" s="67"/>
      <c r="Y559" s="67"/>
      <c r="Z559" s="67"/>
      <c r="AA559" s="67"/>
      <c r="AB559" s="67"/>
      <c r="AC559" s="67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 customFormat="false" ht="16.85" hidden="false" customHeight="false" outlineLevel="0" collapsed="false">
      <c r="A560" s="69"/>
      <c r="B560" s="70" t="s">
        <v>443</v>
      </c>
      <c r="C560" s="62" t="s">
        <v>440</v>
      </c>
      <c r="D560" s="70" t="s">
        <v>677</v>
      </c>
      <c r="E560" s="43" t="n">
        <v>0.0833333333333333</v>
      </c>
      <c r="F560" s="54" t="n">
        <v>15</v>
      </c>
      <c r="G560" s="45" t="n">
        <v>1.9</v>
      </c>
      <c r="H560" s="46" t="s">
        <v>7</v>
      </c>
      <c r="I560" s="47" t="n">
        <f aca="false">IF(H560="W",F560*G560-F560,(IF(H560="L",-F560)))</f>
        <v>-15</v>
      </c>
      <c r="J560" s="62"/>
      <c r="K560" s="23"/>
      <c r="L560" s="48"/>
      <c r="M560" s="48"/>
      <c r="N560" s="49"/>
      <c r="O560" s="62"/>
      <c r="P560" s="64"/>
      <c r="Q560" s="66"/>
      <c r="R560" s="74"/>
      <c r="S560" s="66"/>
      <c r="T560" s="66"/>
      <c r="U560" s="66"/>
      <c r="V560" s="66"/>
      <c r="W560" s="66"/>
      <c r="X560" s="67"/>
      <c r="Y560" s="67"/>
      <c r="Z560" s="67"/>
      <c r="AA560" s="67"/>
      <c r="AB560" s="67"/>
      <c r="AC560" s="67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 customFormat="false" ht="16.85" hidden="false" customHeight="false" outlineLevel="0" collapsed="false">
      <c r="A561" s="69"/>
      <c r="B561" s="70" t="s">
        <v>443</v>
      </c>
      <c r="C561" s="62" t="s">
        <v>440</v>
      </c>
      <c r="D561" s="70" t="s">
        <v>678</v>
      </c>
      <c r="E561" s="43" t="n">
        <v>0.0833333333333333</v>
      </c>
      <c r="F561" s="54" t="n">
        <v>15</v>
      </c>
      <c r="G561" s="45" t="n">
        <v>1.9</v>
      </c>
      <c r="H561" s="46" t="s">
        <v>5</v>
      </c>
      <c r="I561" s="47" t="n">
        <f aca="false">IF(H561="W",F561*G561-F561,(IF(H561="L",-F561)))</f>
        <v>13.5</v>
      </c>
      <c r="J561" s="62"/>
      <c r="K561" s="23"/>
      <c r="L561" s="48"/>
      <c r="M561" s="48"/>
      <c r="N561" s="49"/>
      <c r="O561" s="62"/>
      <c r="P561" s="64"/>
      <c r="Q561" s="66"/>
      <c r="R561" s="74"/>
      <c r="S561" s="66"/>
      <c r="T561" s="66"/>
      <c r="U561" s="66"/>
      <c r="V561" s="66"/>
      <c r="W561" s="66"/>
      <c r="X561" s="67"/>
      <c r="Y561" s="67"/>
      <c r="Z561" s="67"/>
      <c r="AA561" s="67"/>
      <c r="AB561" s="67"/>
      <c r="AC561" s="67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 customFormat="false" ht="16.85" hidden="false" customHeight="false" outlineLevel="0" collapsed="false">
      <c r="A562" s="69"/>
      <c r="B562" s="70" t="s">
        <v>443</v>
      </c>
      <c r="C562" s="62" t="s">
        <v>440</v>
      </c>
      <c r="D562" s="70" t="s">
        <v>679</v>
      </c>
      <c r="E562" s="43" t="n">
        <v>0.0833333333333333</v>
      </c>
      <c r="F562" s="54" t="n">
        <v>20</v>
      </c>
      <c r="G562" s="45" t="n">
        <v>1.83</v>
      </c>
      <c r="H562" s="46" t="s">
        <v>5</v>
      </c>
      <c r="I562" s="47" t="n">
        <f aca="false">IF(H562="W",F562*G562-F562,(IF(H562="L",-F562)))</f>
        <v>16.6</v>
      </c>
      <c r="J562" s="62"/>
      <c r="K562" s="23"/>
      <c r="L562" s="48"/>
      <c r="M562" s="48"/>
      <c r="N562" s="49"/>
      <c r="O562" s="62"/>
      <c r="P562" s="64"/>
      <c r="Q562" s="66"/>
      <c r="R562" s="74"/>
      <c r="S562" s="66"/>
      <c r="T562" s="66"/>
      <c r="U562" s="66"/>
      <c r="V562" s="66"/>
      <c r="W562" s="66"/>
      <c r="X562" s="67"/>
      <c r="Y562" s="67"/>
      <c r="Z562" s="67"/>
      <c r="AA562" s="67"/>
      <c r="AB562" s="67"/>
      <c r="AC562" s="67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 customFormat="false" ht="16.85" hidden="false" customHeight="false" outlineLevel="0" collapsed="false">
      <c r="A563" s="69"/>
      <c r="B563" s="70" t="s">
        <v>443</v>
      </c>
      <c r="C563" s="62" t="s">
        <v>440</v>
      </c>
      <c r="D563" s="70" t="s">
        <v>680</v>
      </c>
      <c r="E563" s="43" t="n">
        <v>0.125</v>
      </c>
      <c r="F563" s="54" t="n">
        <v>20</v>
      </c>
      <c r="G563" s="45" t="n">
        <v>1.83</v>
      </c>
      <c r="H563" s="46" t="s">
        <v>5</v>
      </c>
      <c r="I563" s="47" t="n">
        <f aca="false">IF(H563="W",F563*G563-F563,(IF(H563="L",-F563)))</f>
        <v>16.6</v>
      </c>
      <c r="J563" s="62"/>
      <c r="K563" s="23"/>
      <c r="L563" s="48"/>
      <c r="M563" s="48"/>
      <c r="N563" s="49"/>
      <c r="O563" s="62"/>
      <c r="P563" s="64"/>
      <c r="Q563" s="66"/>
      <c r="R563" s="74"/>
      <c r="S563" s="66"/>
      <c r="T563" s="66"/>
      <c r="U563" s="66"/>
      <c r="V563" s="66"/>
      <c r="W563" s="66"/>
      <c r="X563" s="67"/>
      <c r="Y563" s="67"/>
      <c r="Z563" s="67"/>
      <c r="AA563" s="67"/>
      <c r="AB563" s="67"/>
      <c r="AC563" s="67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 customFormat="false" ht="16.85" hidden="false" customHeight="false" outlineLevel="0" collapsed="false">
      <c r="A564" s="69"/>
      <c r="B564" s="70" t="s">
        <v>443</v>
      </c>
      <c r="C564" s="62" t="s">
        <v>440</v>
      </c>
      <c r="D564" s="70" t="s">
        <v>681</v>
      </c>
      <c r="E564" s="43" t="n">
        <v>0.125</v>
      </c>
      <c r="F564" s="54" t="n">
        <v>20</v>
      </c>
      <c r="G564" s="45" t="n">
        <v>1.9</v>
      </c>
      <c r="H564" s="46" t="s">
        <v>5</v>
      </c>
      <c r="I564" s="47" t="n">
        <f aca="false">IF(H564="W",F564*G564-F564,(IF(H564="L",-F564)))</f>
        <v>18</v>
      </c>
      <c r="J564" s="62"/>
      <c r="K564" s="23"/>
      <c r="L564" s="48"/>
      <c r="M564" s="48"/>
      <c r="N564" s="49"/>
      <c r="O564" s="62"/>
      <c r="P564" s="64"/>
      <c r="Q564" s="66"/>
      <c r="R564" s="74"/>
      <c r="S564" s="66"/>
      <c r="T564" s="66"/>
      <c r="U564" s="66"/>
      <c r="V564" s="66"/>
      <c r="W564" s="66"/>
      <c r="X564" s="67"/>
      <c r="Y564" s="67"/>
      <c r="Z564" s="67"/>
      <c r="AA564" s="67"/>
      <c r="AB564" s="67"/>
      <c r="AC564" s="67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 customFormat="false" ht="16.85" hidden="false" customHeight="false" outlineLevel="0" collapsed="false">
      <c r="A565" s="69"/>
      <c r="B565" s="70" t="s">
        <v>443</v>
      </c>
      <c r="C565" s="62" t="s">
        <v>440</v>
      </c>
      <c r="D565" s="70" t="s">
        <v>682</v>
      </c>
      <c r="E565" s="43" t="n">
        <v>0.125</v>
      </c>
      <c r="F565" s="54" t="n">
        <v>20</v>
      </c>
      <c r="G565" s="45" t="n">
        <v>1.9</v>
      </c>
      <c r="H565" s="46" t="s">
        <v>5</v>
      </c>
      <c r="I565" s="47" t="n">
        <f aca="false">IF(H565="W",F565*G565-F565,(IF(H565="L",-F565)))</f>
        <v>18</v>
      </c>
      <c r="J565" s="62"/>
      <c r="K565" s="23"/>
      <c r="L565" s="48"/>
      <c r="M565" s="48"/>
      <c r="N565" s="49"/>
      <c r="O565" s="62"/>
      <c r="P565" s="64"/>
      <c r="Q565" s="66"/>
      <c r="R565" s="74"/>
      <c r="S565" s="66"/>
      <c r="T565" s="66"/>
      <c r="U565" s="66"/>
      <c r="V565" s="66"/>
      <c r="W565" s="66"/>
      <c r="X565" s="67"/>
      <c r="Y565" s="67"/>
      <c r="Z565" s="67"/>
      <c r="AA565" s="67"/>
      <c r="AB565" s="67"/>
      <c r="AC565" s="67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 customFormat="false" ht="16.85" hidden="false" customHeight="false" outlineLevel="0" collapsed="false">
      <c r="A566" s="69" t="n">
        <v>43572</v>
      </c>
      <c r="B566" s="70" t="s">
        <v>443</v>
      </c>
      <c r="C566" s="62" t="s">
        <v>24</v>
      </c>
      <c r="D566" s="70" t="s">
        <v>683</v>
      </c>
      <c r="E566" s="43" t="n">
        <v>0.875</v>
      </c>
      <c r="F566" s="54" t="n">
        <v>59.3</v>
      </c>
      <c r="G566" s="45" t="n">
        <v>2.16</v>
      </c>
      <c r="H566" s="46" t="s">
        <v>7</v>
      </c>
      <c r="I566" s="47" t="n">
        <f aca="false">IF(H566="W",F566*G566-F566,(IF(H566="L",-F566)))</f>
        <v>-59.3</v>
      </c>
      <c r="J566" s="62"/>
      <c r="K566" s="23" t="s">
        <v>309</v>
      </c>
      <c r="L566" s="48"/>
      <c r="M566" s="48"/>
      <c r="N566" s="49"/>
      <c r="O566" s="62"/>
      <c r="P566" s="64"/>
      <c r="Q566" s="66"/>
      <c r="R566" s="74"/>
      <c r="S566" s="66"/>
      <c r="T566" s="66"/>
      <c r="U566" s="66"/>
      <c r="V566" s="66"/>
      <c r="W566" s="66"/>
      <c r="X566" s="67"/>
      <c r="Y566" s="67"/>
      <c r="Z566" s="67"/>
      <c r="AA566" s="67"/>
      <c r="AB566" s="67"/>
      <c r="AC566" s="67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 customFormat="false" ht="16.85" hidden="false" customHeight="false" outlineLevel="0" collapsed="false">
      <c r="A567" s="69"/>
      <c r="B567" s="70" t="s">
        <v>443</v>
      </c>
      <c r="C567" s="62" t="s">
        <v>471</v>
      </c>
      <c r="D567" s="70" t="s">
        <v>684</v>
      </c>
      <c r="E567" s="43" t="n">
        <v>0.875</v>
      </c>
      <c r="F567" s="54" t="n">
        <v>68.2</v>
      </c>
      <c r="G567" s="45" t="n">
        <v>1.88</v>
      </c>
      <c r="H567" s="46" t="s">
        <v>5</v>
      </c>
      <c r="I567" s="47" t="n">
        <f aca="false">IF(H567="W",F567*G567-F567,(IF(H567="L",-F567)))</f>
        <v>60.016</v>
      </c>
      <c r="J567" s="62"/>
      <c r="K567" s="23"/>
      <c r="L567" s="48"/>
      <c r="M567" s="48"/>
      <c r="N567" s="49"/>
      <c r="O567" s="62"/>
      <c r="P567" s="64"/>
      <c r="Q567" s="66"/>
      <c r="R567" s="74"/>
      <c r="S567" s="66"/>
      <c r="T567" s="66"/>
      <c r="U567" s="66"/>
      <c r="V567" s="66"/>
      <c r="W567" s="66"/>
      <c r="X567" s="67"/>
      <c r="Y567" s="67"/>
      <c r="Z567" s="67"/>
      <c r="AA567" s="67"/>
      <c r="AB567" s="67"/>
      <c r="AC567" s="67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 customFormat="false" ht="16.85" hidden="false" customHeight="false" outlineLevel="0" collapsed="false">
      <c r="A568" s="69" t="s">
        <v>685</v>
      </c>
      <c r="B568" s="70" t="s">
        <v>67</v>
      </c>
      <c r="C568" s="62" t="s">
        <v>28</v>
      </c>
      <c r="D568" s="70" t="s">
        <v>686</v>
      </c>
      <c r="E568" s="43" t="n">
        <v>0.916666666666667</v>
      </c>
      <c r="F568" s="54" t="n">
        <v>25.24</v>
      </c>
      <c r="G568" s="45" t="n">
        <v>2.1</v>
      </c>
      <c r="H568" s="46" t="s">
        <v>5</v>
      </c>
      <c r="I568" s="47" t="n">
        <f aca="false">IF(H568="W",F568*G568-F568,(IF(H568="L",-F568)))</f>
        <v>27.764</v>
      </c>
      <c r="J568" s="62"/>
      <c r="K568" s="23"/>
      <c r="L568" s="48"/>
      <c r="M568" s="48"/>
      <c r="N568" s="49"/>
      <c r="O568" s="62"/>
      <c r="P568" s="64"/>
      <c r="Q568" s="66"/>
      <c r="R568" s="74"/>
      <c r="S568" s="66"/>
      <c r="T568" s="66"/>
      <c r="U568" s="66"/>
      <c r="V568" s="66"/>
      <c r="W568" s="66"/>
      <c r="X568" s="67"/>
      <c r="Y568" s="67"/>
      <c r="Z568" s="67"/>
      <c r="AA568" s="67"/>
      <c r="AB568" s="67"/>
      <c r="AC568" s="67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 customFormat="false" ht="16.85" hidden="false" customHeight="false" outlineLevel="0" collapsed="false">
      <c r="A569" s="69" t="s">
        <v>687</v>
      </c>
      <c r="B569" s="70" t="s">
        <v>67</v>
      </c>
      <c r="C569" s="62" t="s">
        <v>151</v>
      </c>
      <c r="D569" s="70" t="s">
        <v>688</v>
      </c>
      <c r="E569" s="43" t="n">
        <v>0.916666666666667</v>
      </c>
      <c r="F569" s="54" t="n">
        <v>13.59</v>
      </c>
      <c r="G569" s="45" t="n">
        <v>3.9</v>
      </c>
      <c r="H569" s="46" t="s">
        <v>7</v>
      </c>
      <c r="I569" s="47" t="n">
        <f aca="false">IF(H569="W",F569*G569-F569,(IF(H569="L",-F569)))</f>
        <v>-13.59</v>
      </c>
      <c r="J569" s="62"/>
      <c r="K569" s="23"/>
      <c r="L569" s="48"/>
      <c r="M569" s="48"/>
      <c r="N569" s="49"/>
      <c r="O569" s="62"/>
      <c r="P569" s="64"/>
      <c r="Q569" s="66"/>
      <c r="R569" s="74"/>
      <c r="S569" s="66"/>
      <c r="T569" s="66"/>
      <c r="U569" s="66"/>
      <c r="V569" s="66"/>
      <c r="W569" s="66"/>
      <c r="X569" s="67"/>
      <c r="Y569" s="67"/>
      <c r="Z569" s="67"/>
      <c r="AA569" s="67"/>
      <c r="AB569" s="67"/>
      <c r="AC569" s="67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 customFormat="false" ht="16.85" hidden="false" customHeight="false" outlineLevel="0" collapsed="false">
      <c r="A570" s="69" t="s">
        <v>689</v>
      </c>
      <c r="B570" s="70" t="s">
        <v>67</v>
      </c>
      <c r="C570" s="62" t="s">
        <v>95</v>
      </c>
      <c r="D570" s="70" t="s">
        <v>690</v>
      </c>
      <c r="E570" s="43" t="n">
        <v>0.916666666666667</v>
      </c>
      <c r="F570" s="54" t="n">
        <v>5</v>
      </c>
      <c r="G570" s="45" t="n">
        <v>3.5</v>
      </c>
      <c r="H570" s="46" t="s">
        <v>7</v>
      </c>
      <c r="I570" s="47" t="n">
        <f aca="false">IF(H570="W",F570*G570-F570,(IF(H570="L",-F570)))</f>
        <v>-5</v>
      </c>
      <c r="J570" s="62"/>
      <c r="K570" s="23" t="s">
        <v>691</v>
      </c>
      <c r="L570" s="48"/>
      <c r="M570" s="48"/>
      <c r="N570" s="49"/>
      <c r="O570" s="62"/>
      <c r="P570" s="64"/>
      <c r="Q570" s="66"/>
      <c r="R570" s="74"/>
      <c r="S570" s="66"/>
      <c r="T570" s="66"/>
      <c r="U570" s="66"/>
      <c r="V570" s="66"/>
      <c r="W570" s="66"/>
      <c r="X570" s="67"/>
      <c r="Y570" s="67"/>
      <c r="Z570" s="67"/>
      <c r="AA570" s="67"/>
      <c r="AB570" s="67"/>
      <c r="AC570" s="67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 customFormat="false" ht="16.85" hidden="false" customHeight="false" outlineLevel="0" collapsed="false">
      <c r="A571" s="69" t="s">
        <v>692</v>
      </c>
      <c r="B571" s="70" t="s">
        <v>67</v>
      </c>
      <c r="C571" s="62" t="s">
        <v>87</v>
      </c>
      <c r="D571" s="70" t="s">
        <v>690</v>
      </c>
      <c r="E571" s="43" t="n">
        <v>0.916666666666667</v>
      </c>
      <c r="F571" s="54" t="n">
        <v>5</v>
      </c>
      <c r="G571" s="45" t="n">
        <v>3.6</v>
      </c>
      <c r="H571" s="46" t="s">
        <v>7</v>
      </c>
      <c r="I571" s="47" t="n">
        <f aca="false">IF(H571="W",F571*G571-F571,(IF(H571="L",-F571)))</f>
        <v>-5</v>
      </c>
      <c r="J571" s="62"/>
      <c r="K571" s="23"/>
      <c r="L571" s="48"/>
      <c r="M571" s="48"/>
      <c r="N571" s="49"/>
      <c r="O571" s="62"/>
      <c r="P571" s="64"/>
      <c r="Q571" s="66"/>
      <c r="R571" s="74"/>
      <c r="S571" s="66"/>
      <c r="T571" s="66"/>
      <c r="U571" s="66"/>
      <c r="V571" s="66"/>
      <c r="W571" s="66"/>
      <c r="X571" s="67"/>
      <c r="Y571" s="67"/>
      <c r="Z571" s="67"/>
      <c r="AA571" s="67"/>
      <c r="AB571" s="67"/>
      <c r="AC571" s="67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 customFormat="false" ht="16.85" hidden="false" customHeight="false" outlineLevel="0" collapsed="false">
      <c r="A572" s="69"/>
      <c r="B572" s="70" t="s">
        <v>67</v>
      </c>
      <c r="C572" s="62" t="s">
        <v>170</v>
      </c>
      <c r="D572" s="70" t="s">
        <v>690</v>
      </c>
      <c r="E572" s="43" t="n">
        <v>0.916666666666667</v>
      </c>
      <c r="F572" s="54" t="n">
        <v>4.72</v>
      </c>
      <c r="G572" s="45" t="n">
        <v>3.7</v>
      </c>
      <c r="H572" s="46" t="s">
        <v>7</v>
      </c>
      <c r="I572" s="47" t="n">
        <f aca="false">IF(H572="W",F572*G572-F572,(IF(H572="L",-F572)))</f>
        <v>-4.72</v>
      </c>
      <c r="J572" s="62"/>
      <c r="K572" s="23"/>
      <c r="L572" s="48"/>
      <c r="M572" s="48"/>
      <c r="N572" s="49"/>
      <c r="O572" s="62"/>
      <c r="P572" s="64"/>
      <c r="Q572" s="66"/>
      <c r="R572" s="74"/>
      <c r="S572" s="66"/>
      <c r="T572" s="66"/>
      <c r="U572" s="66"/>
      <c r="V572" s="66"/>
      <c r="W572" s="66"/>
      <c r="X572" s="67"/>
      <c r="Y572" s="67"/>
      <c r="Z572" s="67"/>
      <c r="AA572" s="67"/>
      <c r="AB572" s="67"/>
      <c r="AC572" s="67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 customFormat="false" ht="16.85" hidden="false" customHeight="false" outlineLevel="0" collapsed="false">
      <c r="A573" s="69"/>
      <c r="B573" s="70" t="s">
        <v>137</v>
      </c>
      <c r="C573" s="62" t="s">
        <v>28</v>
      </c>
      <c r="D573" s="70" t="s">
        <v>693</v>
      </c>
      <c r="E573" s="43" t="n">
        <v>0.791666666666667</v>
      </c>
      <c r="F573" s="54" t="n">
        <v>6.5</v>
      </c>
      <c r="G573" s="45" t="n">
        <v>2.63</v>
      </c>
      <c r="H573" s="46" t="s">
        <v>7</v>
      </c>
      <c r="I573" s="47" t="n">
        <f aca="false">IF(H573="W",F573*G573-F573,(IF(H573="L",-F573)))</f>
        <v>-6.5</v>
      </c>
      <c r="J573" s="62"/>
      <c r="K573" s="23"/>
      <c r="L573" s="48"/>
      <c r="M573" s="48"/>
      <c r="N573" s="49"/>
      <c r="O573" s="62"/>
      <c r="P573" s="64"/>
      <c r="Q573" s="66"/>
      <c r="R573" s="74"/>
      <c r="S573" s="66"/>
      <c r="T573" s="66"/>
      <c r="U573" s="66"/>
      <c r="V573" s="66"/>
      <c r="W573" s="66"/>
      <c r="X573" s="67"/>
      <c r="Y573" s="67"/>
      <c r="Z573" s="67"/>
      <c r="AA573" s="67"/>
      <c r="AB573" s="67"/>
      <c r="AC573" s="67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 customFormat="false" ht="16.85" hidden="false" customHeight="false" outlineLevel="0" collapsed="false">
      <c r="A574" s="69"/>
      <c r="B574" s="70" t="s">
        <v>137</v>
      </c>
      <c r="C574" s="62" t="s">
        <v>151</v>
      </c>
      <c r="D574" s="70" t="s">
        <v>110</v>
      </c>
      <c r="E574" s="43" t="n">
        <v>0.791666666666667</v>
      </c>
      <c r="F574" s="54" t="n">
        <v>10.52</v>
      </c>
      <c r="G574" s="45" t="n">
        <v>1.71</v>
      </c>
      <c r="H574" s="46" t="s">
        <v>5</v>
      </c>
      <c r="I574" s="47" t="n">
        <f aca="false">IF(H574="W",F574*G574-F574,(IF(H574="L",-F574)))</f>
        <v>7.4692</v>
      </c>
      <c r="J574" s="62"/>
      <c r="K574" s="23"/>
      <c r="L574" s="48"/>
      <c r="M574" s="48"/>
      <c r="N574" s="49"/>
      <c r="O574" s="62"/>
      <c r="P574" s="64"/>
      <c r="Q574" s="66"/>
      <c r="R574" s="74"/>
      <c r="S574" s="66"/>
      <c r="T574" s="66"/>
      <c r="U574" s="66"/>
      <c r="V574" s="66"/>
      <c r="W574" s="66"/>
      <c r="X574" s="67"/>
      <c r="Y574" s="67"/>
      <c r="Z574" s="67"/>
      <c r="AA574" s="67"/>
      <c r="AB574" s="67"/>
      <c r="AC574" s="67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 customFormat="false" ht="16.85" hidden="false" customHeight="false" outlineLevel="0" collapsed="false">
      <c r="A575" s="69"/>
      <c r="B575" s="70" t="s">
        <v>67</v>
      </c>
      <c r="C575" s="62" t="s">
        <v>28</v>
      </c>
      <c r="D575" s="70" t="s">
        <v>686</v>
      </c>
      <c r="E575" s="43" t="n">
        <v>0.916666666666667</v>
      </c>
      <c r="F575" s="54" t="n">
        <v>30.91</v>
      </c>
      <c r="G575" s="45" t="n">
        <v>2.2</v>
      </c>
      <c r="H575" s="46" t="s">
        <v>5</v>
      </c>
      <c r="I575" s="47" t="n">
        <f aca="false">IF(H575="W",F575*G575-F575,(IF(H575="L",-F575)))</f>
        <v>37.092</v>
      </c>
      <c r="J575" s="62"/>
      <c r="K575" s="23"/>
      <c r="L575" s="48"/>
      <c r="M575" s="48"/>
      <c r="N575" s="49"/>
      <c r="O575" s="62"/>
      <c r="P575" s="64"/>
      <c r="Q575" s="66"/>
      <c r="R575" s="74"/>
      <c r="S575" s="66"/>
      <c r="T575" s="66"/>
      <c r="U575" s="66"/>
      <c r="V575" s="66"/>
      <c r="W575" s="66"/>
      <c r="X575" s="67"/>
      <c r="Y575" s="67"/>
      <c r="Z575" s="67"/>
      <c r="AA575" s="67"/>
      <c r="AB575" s="67"/>
      <c r="AC575" s="67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 customFormat="false" ht="16.85" hidden="false" customHeight="false" outlineLevel="0" collapsed="false">
      <c r="A576" s="69"/>
      <c r="B576" s="70" t="s">
        <v>67</v>
      </c>
      <c r="C576" s="62" t="s">
        <v>694</v>
      </c>
      <c r="D576" s="70" t="s">
        <v>695</v>
      </c>
      <c r="E576" s="43" t="n">
        <v>0.916666666666667</v>
      </c>
      <c r="F576" s="54" t="n">
        <v>15</v>
      </c>
      <c r="G576" s="45" t="n">
        <v>4.1</v>
      </c>
      <c r="H576" s="46" t="s">
        <v>6</v>
      </c>
      <c r="I576" s="47" t="n">
        <f aca="false">IF(H576="W",F576*G576-F576,(IF(H576="L",-F576)))</f>
        <v>0</v>
      </c>
      <c r="J576" s="62"/>
      <c r="K576" s="23" t="s">
        <v>124</v>
      </c>
      <c r="L576" s="48"/>
      <c r="M576" s="48"/>
      <c r="N576" s="49"/>
      <c r="O576" s="62"/>
      <c r="P576" s="64"/>
      <c r="Q576" s="66"/>
      <c r="R576" s="74"/>
      <c r="S576" s="66"/>
      <c r="T576" s="66"/>
      <c r="U576" s="66"/>
      <c r="V576" s="66"/>
      <c r="W576" s="66"/>
      <c r="X576" s="67"/>
      <c r="Y576" s="67"/>
      <c r="Z576" s="67"/>
      <c r="AA576" s="67"/>
      <c r="AB576" s="67"/>
      <c r="AC576" s="67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 customFormat="false" ht="16.85" hidden="false" customHeight="false" outlineLevel="0" collapsed="false">
      <c r="A577" s="69"/>
      <c r="B577" s="70" t="s">
        <v>696</v>
      </c>
      <c r="C577" s="62" t="s">
        <v>170</v>
      </c>
      <c r="D577" s="70" t="s">
        <v>695</v>
      </c>
      <c r="E577" s="43" t="n">
        <v>0.916666666666667</v>
      </c>
      <c r="F577" s="54" t="n">
        <v>2</v>
      </c>
      <c r="G577" s="45" t="n">
        <v>4.1</v>
      </c>
      <c r="H577" s="46" t="s">
        <v>7</v>
      </c>
      <c r="I577" s="47" t="n">
        <f aca="false">IF(H577="W",F577*G577-F577,(IF(H577="L",-F577)))</f>
        <v>-2</v>
      </c>
      <c r="J577" s="62"/>
      <c r="K577" s="23"/>
      <c r="L577" s="48"/>
      <c r="M577" s="48"/>
      <c r="N577" s="49"/>
      <c r="O577" s="62"/>
      <c r="P577" s="64"/>
      <c r="Q577" s="66"/>
      <c r="R577" s="74"/>
      <c r="S577" s="66"/>
      <c r="T577" s="66"/>
      <c r="U577" s="66"/>
      <c r="V577" s="66"/>
      <c r="W577" s="66"/>
      <c r="X577" s="67"/>
      <c r="Y577" s="67"/>
      <c r="Z577" s="67"/>
      <c r="AA577" s="67"/>
      <c r="AB577" s="67"/>
      <c r="AC577" s="67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 customFormat="false" ht="16.85" hidden="false" customHeight="false" outlineLevel="0" collapsed="false">
      <c r="A578" s="69"/>
      <c r="B578" s="70" t="s">
        <v>67</v>
      </c>
      <c r="C578" s="62" t="s">
        <v>170</v>
      </c>
      <c r="D578" s="70" t="s">
        <v>688</v>
      </c>
      <c r="E578" s="43" t="n">
        <v>0.916666666666667</v>
      </c>
      <c r="F578" s="54" t="n">
        <v>6</v>
      </c>
      <c r="G578" s="45" t="n">
        <v>8.4</v>
      </c>
      <c r="H578" s="46" t="s">
        <v>7</v>
      </c>
      <c r="I578" s="47" t="n">
        <f aca="false">IF(H578="W",F578*G578-F578,(IF(H578="L",-F578)))</f>
        <v>-6</v>
      </c>
      <c r="J578" s="62"/>
      <c r="K578" s="23"/>
      <c r="L578" s="48"/>
      <c r="M578" s="48"/>
      <c r="N578" s="49"/>
      <c r="O578" s="62"/>
      <c r="P578" s="64"/>
      <c r="Q578" s="66"/>
      <c r="R578" s="74"/>
      <c r="S578" s="66"/>
      <c r="T578" s="66"/>
      <c r="U578" s="66"/>
      <c r="V578" s="66"/>
      <c r="W578" s="66"/>
      <c r="X578" s="67"/>
      <c r="Y578" s="67"/>
      <c r="Z578" s="67"/>
      <c r="AA578" s="67"/>
      <c r="AB578" s="67"/>
      <c r="AC578" s="67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 customFormat="false" ht="16.85" hidden="false" customHeight="false" outlineLevel="0" collapsed="false">
      <c r="A579" s="69"/>
      <c r="B579" s="70" t="s">
        <v>443</v>
      </c>
      <c r="C579" s="62" t="s">
        <v>440</v>
      </c>
      <c r="D579" s="70" t="s">
        <v>697</v>
      </c>
      <c r="E579" s="43" t="n">
        <v>0.0833333333333333</v>
      </c>
      <c r="F579" s="54" t="n">
        <v>15</v>
      </c>
      <c r="G579" s="45" t="n">
        <v>1.9</v>
      </c>
      <c r="H579" s="46" t="s">
        <v>7</v>
      </c>
      <c r="I579" s="47" t="n">
        <f aca="false">IF(H579="W",F579*G579-F579,(IF(H579="L",-F579)))</f>
        <v>-15</v>
      </c>
      <c r="J579" s="62"/>
      <c r="K579" s="23"/>
      <c r="L579" s="48"/>
      <c r="M579" s="48"/>
      <c r="N579" s="49"/>
      <c r="O579" s="62"/>
      <c r="P579" s="64"/>
      <c r="Q579" s="66"/>
      <c r="R579" s="74"/>
      <c r="S579" s="66"/>
      <c r="T579" s="66"/>
      <c r="U579" s="66"/>
      <c r="V579" s="66"/>
      <c r="W579" s="66"/>
      <c r="X579" s="67"/>
      <c r="Y579" s="67"/>
      <c r="Z579" s="67"/>
      <c r="AA579" s="67"/>
      <c r="AB579" s="67"/>
      <c r="AC579" s="67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 customFormat="false" ht="16.85" hidden="false" customHeight="false" outlineLevel="0" collapsed="false">
      <c r="A580" s="69"/>
      <c r="B580" s="70" t="s">
        <v>443</v>
      </c>
      <c r="C580" s="62" t="s">
        <v>440</v>
      </c>
      <c r="D580" s="70" t="s">
        <v>698</v>
      </c>
      <c r="E580" s="43" t="n">
        <v>0.0833333333333333</v>
      </c>
      <c r="F580" s="54" t="n">
        <v>10</v>
      </c>
      <c r="G580" s="45" t="n">
        <v>1.9</v>
      </c>
      <c r="H580" s="46" t="s">
        <v>7</v>
      </c>
      <c r="I580" s="47" t="n">
        <f aca="false">IF(H580="W",F580*G580-F580,(IF(H580="L",-F580)))</f>
        <v>-10</v>
      </c>
      <c r="J580" s="62"/>
      <c r="K580" s="23"/>
      <c r="L580" s="48"/>
      <c r="M580" s="48"/>
      <c r="N580" s="49"/>
      <c r="O580" s="62"/>
      <c r="P580" s="64"/>
      <c r="Q580" s="66"/>
      <c r="R580" s="74"/>
      <c r="S580" s="66"/>
      <c r="T580" s="66"/>
      <c r="U580" s="66"/>
      <c r="V580" s="66"/>
      <c r="W580" s="66"/>
      <c r="X580" s="67"/>
      <c r="Y580" s="67"/>
      <c r="Z580" s="67"/>
      <c r="AA580" s="67"/>
      <c r="AB580" s="67"/>
      <c r="AC580" s="67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 customFormat="false" ht="16.85" hidden="false" customHeight="false" outlineLevel="0" collapsed="false">
      <c r="A581" s="69"/>
      <c r="B581" s="70" t="s">
        <v>443</v>
      </c>
      <c r="C581" s="62" t="s">
        <v>440</v>
      </c>
      <c r="D581" s="70" t="s">
        <v>699</v>
      </c>
      <c r="E581" s="43" t="n">
        <v>0.0833333333333333</v>
      </c>
      <c r="F581" s="54" t="n">
        <v>10</v>
      </c>
      <c r="G581" s="45" t="n">
        <v>1.9</v>
      </c>
      <c r="H581" s="46" t="s">
        <v>5</v>
      </c>
      <c r="I581" s="47" t="n">
        <f aca="false">IF(H581="W",F581*G581-F581,(IF(H581="L",-F581)))</f>
        <v>9</v>
      </c>
      <c r="J581" s="62"/>
      <c r="K581" s="23"/>
      <c r="L581" s="48"/>
      <c r="M581" s="48"/>
      <c r="N581" s="49"/>
      <c r="O581" s="62"/>
      <c r="P581" s="64"/>
      <c r="Q581" s="66"/>
      <c r="R581" s="74"/>
      <c r="S581" s="66"/>
      <c r="T581" s="66"/>
      <c r="U581" s="66"/>
      <c r="V581" s="66"/>
      <c r="W581" s="66"/>
      <c r="X581" s="67"/>
      <c r="Y581" s="67"/>
      <c r="Z581" s="67"/>
      <c r="AA581" s="67"/>
      <c r="AB581" s="67"/>
      <c r="AC581" s="67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 customFormat="false" ht="16.85" hidden="false" customHeight="false" outlineLevel="0" collapsed="false">
      <c r="A582" s="69" t="n">
        <v>43574</v>
      </c>
      <c r="B582" s="70" t="s">
        <v>67</v>
      </c>
      <c r="C582" s="62" t="s">
        <v>170</v>
      </c>
      <c r="D582" s="70" t="s">
        <v>700</v>
      </c>
      <c r="E582" s="43" t="n">
        <v>0.604166666666667</v>
      </c>
      <c r="F582" s="54" t="n">
        <v>10</v>
      </c>
      <c r="G582" s="45" t="n">
        <v>6.2</v>
      </c>
      <c r="H582" s="46" t="s">
        <v>6</v>
      </c>
      <c r="I582" s="47" t="n">
        <f aca="false">IF(H582="W",F582*G582-F582,(IF(H582="L",-F582)))</f>
        <v>0</v>
      </c>
      <c r="J582" s="62"/>
      <c r="K582" s="23" t="s">
        <v>124</v>
      </c>
      <c r="L582" s="48"/>
      <c r="M582" s="48"/>
      <c r="N582" s="49"/>
      <c r="O582" s="62"/>
      <c r="P582" s="64"/>
      <c r="Q582" s="66"/>
      <c r="R582" s="74"/>
      <c r="S582" s="66"/>
      <c r="T582" s="66"/>
      <c r="U582" s="66"/>
      <c r="V582" s="66"/>
      <c r="W582" s="66"/>
      <c r="X582" s="67"/>
      <c r="Y582" s="67"/>
      <c r="Z582" s="67"/>
      <c r="AA582" s="67"/>
      <c r="AB582" s="67"/>
      <c r="AC582" s="67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 customFormat="false" ht="16.85" hidden="false" customHeight="false" outlineLevel="0" collapsed="false">
      <c r="A583" s="69"/>
      <c r="B583" s="70" t="s">
        <v>67</v>
      </c>
      <c r="C583" s="62" t="s">
        <v>170</v>
      </c>
      <c r="D583" s="70" t="s">
        <v>700</v>
      </c>
      <c r="E583" s="43" t="n">
        <v>0.604166666666667</v>
      </c>
      <c r="F583" s="54" t="n">
        <v>1.1</v>
      </c>
      <c r="G583" s="45" t="n">
        <v>6.2</v>
      </c>
      <c r="H583" s="46" t="s">
        <v>7</v>
      </c>
      <c r="I583" s="47" t="n">
        <f aca="false">IF(H583="W",F583*G583-F583,(IF(H583="L",-F583)))</f>
        <v>-1.1</v>
      </c>
      <c r="J583" s="62"/>
      <c r="K583" s="23"/>
      <c r="L583" s="48"/>
      <c r="M583" s="48"/>
      <c r="N583" s="49"/>
      <c r="O583" s="62"/>
      <c r="P583" s="64"/>
      <c r="Q583" s="66"/>
      <c r="R583" s="74"/>
      <c r="S583" s="66"/>
      <c r="T583" s="66"/>
      <c r="U583" s="66"/>
      <c r="V583" s="66"/>
      <c r="W583" s="66"/>
      <c r="X583" s="67"/>
      <c r="Y583" s="67"/>
      <c r="Z583" s="67"/>
      <c r="AA583" s="67"/>
      <c r="AB583" s="67"/>
      <c r="AC583" s="67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 customFormat="false" ht="16.85" hidden="false" customHeight="false" outlineLevel="0" collapsed="false">
      <c r="A584" s="69"/>
      <c r="B584" s="70" t="s">
        <v>67</v>
      </c>
      <c r="C584" s="62" t="s">
        <v>471</v>
      </c>
      <c r="D584" s="70" t="s">
        <v>701</v>
      </c>
      <c r="E584" s="43" t="n">
        <v>0.604166666666667</v>
      </c>
      <c r="F584" s="54" t="n">
        <v>40</v>
      </c>
      <c r="G584" s="45" t="n">
        <v>1.72</v>
      </c>
      <c r="H584" s="46" t="s">
        <v>5</v>
      </c>
      <c r="I584" s="47" t="n">
        <f aca="false">IF(H584="W",F584*G584-F584,(IF(H584="L",-F584)))</f>
        <v>28.8</v>
      </c>
      <c r="J584" s="62"/>
      <c r="K584" s="23"/>
      <c r="L584" s="48"/>
      <c r="M584" s="48"/>
      <c r="N584" s="49"/>
      <c r="O584" s="62"/>
      <c r="P584" s="64"/>
      <c r="Q584" s="66"/>
      <c r="R584" s="74"/>
      <c r="S584" s="66"/>
      <c r="T584" s="66"/>
      <c r="U584" s="66"/>
      <c r="V584" s="66"/>
      <c r="W584" s="66"/>
      <c r="X584" s="67"/>
      <c r="Y584" s="67"/>
      <c r="Z584" s="67"/>
      <c r="AA584" s="67"/>
      <c r="AB584" s="67"/>
      <c r="AC584" s="67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 customFormat="false" ht="16.85" hidden="false" customHeight="false" outlineLevel="0" collapsed="false">
      <c r="A585" s="69"/>
      <c r="B585" s="70" t="s">
        <v>67</v>
      </c>
      <c r="C585" s="62" t="s">
        <v>28</v>
      </c>
      <c r="D585" s="70" t="s">
        <v>702</v>
      </c>
      <c r="E585" s="43" t="n">
        <v>0.604166666666667</v>
      </c>
      <c r="F585" s="54" t="n">
        <v>10</v>
      </c>
      <c r="G585" s="45" t="n">
        <v>2.29</v>
      </c>
      <c r="H585" s="46" t="s">
        <v>5</v>
      </c>
      <c r="I585" s="47" t="n">
        <f aca="false">IF(H585="W",F585*G585-F585,(IF(H585="L",-F585)))</f>
        <v>12.9</v>
      </c>
      <c r="J585" s="62"/>
      <c r="K585" s="23" t="s">
        <v>703</v>
      </c>
      <c r="L585" s="48"/>
      <c r="M585" s="48"/>
      <c r="N585" s="49"/>
      <c r="O585" s="62"/>
      <c r="P585" s="64"/>
      <c r="Q585" s="66"/>
      <c r="R585" s="74"/>
      <c r="S585" s="66"/>
      <c r="T585" s="66"/>
      <c r="U585" s="66"/>
      <c r="V585" s="66"/>
      <c r="W585" s="66"/>
      <c r="X585" s="67"/>
      <c r="Y585" s="67"/>
      <c r="Z585" s="67"/>
      <c r="AA585" s="67"/>
      <c r="AB585" s="67"/>
      <c r="AC585" s="67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 customFormat="false" ht="16.85" hidden="false" customHeight="false" outlineLevel="0" collapsed="false">
      <c r="A586" s="69"/>
      <c r="B586" s="70" t="s">
        <v>67</v>
      </c>
      <c r="C586" s="62" t="s">
        <v>151</v>
      </c>
      <c r="D586" s="70" t="s">
        <v>704</v>
      </c>
      <c r="E586" s="43" t="n">
        <v>0.604166666666667</v>
      </c>
      <c r="F586" s="54" t="n">
        <v>13.39</v>
      </c>
      <c r="G586" s="45" t="n">
        <v>2.8</v>
      </c>
      <c r="H586" s="46" t="s">
        <v>7</v>
      </c>
      <c r="I586" s="47" t="n">
        <f aca="false">IF(H586="W",F586*G586-F586,(IF(H586="L",-F586)))</f>
        <v>-13.39</v>
      </c>
      <c r="J586" s="62"/>
      <c r="K586" s="23"/>
      <c r="L586" s="48"/>
      <c r="M586" s="48"/>
      <c r="N586" s="49"/>
      <c r="O586" s="62"/>
      <c r="P586" s="64"/>
      <c r="Q586" s="66"/>
      <c r="R586" s="74"/>
      <c r="S586" s="66"/>
      <c r="T586" s="66"/>
      <c r="U586" s="66"/>
      <c r="V586" s="66"/>
      <c r="W586" s="66"/>
      <c r="X586" s="67"/>
      <c r="Y586" s="67"/>
      <c r="Z586" s="67"/>
      <c r="AA586" s="67"/>
      <c r="AB586" s="67"/>
      <c r="AC586" s="67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 customFormat="false" ht="16.85" hidden="false" customHeight="false" outlineLevel="0" collapsed="false">
      <c r="A587" s="69"/>
      <c r="B587" s="70" t="s">
        <v>67</v>
      </c>
      <c r="C587" s="62" t="s">
        <v>28</v>
      </c>
      <c r="D587" s="70" t="s">
        <v>705</v>
      </c>
      <c r="E587" s="43" t="n">
        <v>0.604166666666667</v>
      </c>
      <c r="F587" s="54" t="n">
        <v>25</v>
      </c>
      <c r="G587" s="45" t="n">
        <v>1.57</v>
      </c>
      <c r="H587" s="46" t="s">
        <v>5</v>
      </c>
      <c r="I587" s="47" t="n">
        <f aca="false">IF(H587="W",F587*G587-F587,(IF(H587="L",-F587)))</f>
        <v>14.25</v>
      </c>
      <c r="J587" s="62"/>
      <c r="K587" s="23"/>
      <c r="L587" s="48"/>
      <c r="M587" s="48"/>
      <c r="N587" s="49"/>
      <c r="O587" s="62"/>
      <c r="P587" s="64"/>
      <c r="Q587" s="66"/>
      <c r="R587" s="74"/>
      <c r="S587" s="66"/>
      <c r="T587" s="66"/>
      <c r="U587" s="66"/>
      <c r="V587" s="66"/>
      <c r="W587" s="66"/>
      <c r="X587" s="67"/>
      <c r="Y587" s="67"/>
      <c r="Z587" s="67"/>
      <c r="AA587" s="67"/>
      <c r="AB587" s="67"/>
      <c r="AC587" s="67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 customFormat="false" ht="16.85" hidden="false" customHeight="false" outlineLevel="0" collapsed="false">
      <c r="A588" s="69"/>
      <c r="B588" s="70" t="s">
        <v>67</v>
      </c>
      <c r="C588" s="62" t="s">
        <v>28</v>
      </c>
      <c r="D588" s="70" t="s">
        <v>706</v>
      </c>
      <c r="E588" s="43" t="n">
        <v>0.604166666666667</v>
      </c>
      <c r="F588" s="54" t="n">
        <v>1.5</v>
      </c>
      <c r="G588" s="45" t="n">
        <v>14</v>
      </c>
      <c r="H588" s="46" t="s">
        <v>7</v>
      </c>
      <c r="I588" s="47" t="n">
        <f aca="false">IF(H588="W",F588*G588-F588,(IF(H588="L",-F588)))</f>
        <v>-1.5</v>
      </c>
      <c r="J588" s="62"/>
      <c r="K588" s="23"/>
      <c r="L588" s="48"/>
      <c r="M588" s="48"/>
      <c r="N588" s="49"/>
      <c r="O588" s="62"/>
      <c r="P588" s="64"/>
      <c r="Q588" s="66"/>
      <c r="R588" s="74"/>
      <c r="S588" s="66"/>
      <c r="T588" s="66"/>
      <c r="U588" s="66"/>
      <c r="V588" s="66"/>
      <c r="W588" s="66"/>
      <c r="X588" s="67"/>
      <c r="Y588" s="67"/>
      <c r="Z588" s="67"/>
      <c r="AA588" s="67"/>
      <c r="AB588" s="67"/>
      <c r="AC588" s="67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 customFormat="false" ht="16.85" hidden="false" customHeight="false" outlineLevel="0" collapsed="false">
      <c r="A589" s="69"/>
      <c r="B589" s="70" t="s">
        <v>67</v>
      </c>
      <c r="C589" s="62" t="s">
        <v>151</v>
      </c>
      <c r="D589" s="70" t="s">
        <v>707</v>
      </c>
      <c r="E589" s="43" t="n">
        <v>0.604166666666667</v>
      </c>
      <c r="F589" s="54" t="n">
        <v>1.5</v>
      </c>
      <c r="G589" s="45" t="n">
        <v>1.79</v>
      </c>
      <c r="H589" s="46" t="s">
        <v>7</v>
      </c>
      <c r="I589" s="47" t="n">
        <f aca="false">IF(H589="W",F589*G589-F589,(IF(H589="L",-F589)))</f>
        <v>-1.5</v>
      </c>
      <c r="J589" s="62"/>
      <c r="K589" s="23"/>
      <c r="L589" s="48"/>
      <c r="M589" s="48"/>
      <c r="N589" s="49"/>
      <c r="O589" s="62"/>
      <c r="P589" s="64"/>
      <c r="Q589" s="66"/>
      <c r="R589" s="74"/>
      <c r="S589" s="66"/>
      <c r="T589" s="66"/>
      <c r="U589" s="66"/>
      <c r="V589" s="66"/>
      <c r="W589" s="66"/>
      <c r="X589" s="67"/>
      <c r="Y589" s="67"/>
      <c r="Z589" s="67"/>
      <c r="AA589" s="67"/>
      <c r="AB589" s="67"/>
      <c r="AC589" s="67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 customFormat="false" ht="16.85" hidden="false" customHeight="false" outlineLevel="0" collapsed="false">
      <c r="A590" s="69"/>
      <c r="B590" s="70" t="s">
        <v>46</v>
      </c>
      <c r="C590" s="62" t="s">
        <v>28</v>
      </c>
      <c r="D590" s="70" t="s">
        <v>708</v>
      </c>
      <c r="E590" s="43" t="s">
        <v>628</v>
      </c>
      <c r="F590" s="54" t="n">
        <v>10</v>
      </c>
      <c r="G590" s="45" t="n">
        <v>3.05</v>
      </c>
      <c r="H590" s="46" t="s">
        <v>7</v>
      </c>
      <c r="I590" s="47" t="n">
        <f aca="false">IF(H590="W",F590*G590-F590,(IF(H590="L",-F590)))</f>
        <v>-10</v>
      </c>
      <c r="J590" s="62"/>
      <c r="K590" s="23" t="s">
        <v>639</v>
      </c>
      <c r="L590" s="48"/>
      <c r="M590" s="48"/>
      <c r="N590" s="49"/>
      <c r="O590" s="62"/>
      <c r="P590" s="64"/>
      <c r="Q590" s="66"/>
      <c r="R590" s="74"/>
      <c r="S590" s="66"/>
      <c r="T590" s="66"/>
      <c r="U590" s="66"/>
      <c r="V590" s="66"/>
      <c r="W590" s="66"/>
      <c r="X590" s="67"/>
      <c r="Y590" s="67"/>
      <c r="Z590" s="67"/>
      <c r="AA590" s="67"/>
      <c r="AB590" s="67"/>
      <c r="AC590" s="67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 customFormat="false" ht="16.85" hidden="false" customHeight="false" outlineLevel="0" collapsed="false">
      <c r="A591" s="69"/>
      <c r="B591" s="70" t="s">
        <v>137</v>
      </c>
      <c r="C591" s="62" t="s">
        <v>28</v>
      </c>
      <c r="D591" s="70" t="s">
        <v>709</v>
      </c>
      <c r="E591" s="43" t="n">
        <v>0.805555555555555</v>
      </c>
      <c r="F591" s="54" t="n">
        <v>25</v>
      </c>
      <c r="G591" s="45" t="n">
        <v>1.61</v>
      </c>
      <c r="H591" s="46" t="s">
        <v>5</v>
      </c>
      <c r="I591" s="47" t="n">
        <f aca="false">IF(H591="W",F591*G591-F591,(IF(H591="L",-F591)))</f>
        <v>15.25</v>
      </c>
      <c r="J591" s="62"/>
      <c r="K591" s="23"/>
      <c r="L591" s="48"/>
      <c r="M591" s="48"/>
      <c r="N591" s="49"/>
      <c r="O591" s="62"/>
      <c r="P591" s="64"/>
      <c r="Q591" s="66"/>
      <c r="R591" s="74"/>
      <c r="S591" s="66"/>
      <c r="T591" s="66"/>
      <c r="U591" s="66"/>
      <c r="V591" s="66"/>
      <c r="W591" s="66"/>
      <c r="X591" s="67"/>
      <c r="Y591" s="67"/>
      <c r="Z591" s="67"/>
      <c r="AA591" s="67"/>
      <c r="AB591" s="67"/>
      <c r="AC591" s="67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 customFormat="false" ht="16.85" hidden="false" customHeight="false" outlineLevel="0" collapsed="false">
      <c r="A592" s="69"/>
      <c r="B592" s="70" t="s">
        <v>46</v>
      </c>
      <c r="C592" s="62" t="s">
        <v>151</v>
      </c>
      <c r="D592" s="70" t="s">
        <v>710</v>
      </c>
      <c r="E592" s="43" t="n">
        <v>0.770833333333333</v>
      </c>
      <c r="F592" s="54" t="n">
        <v>5</v>
      </c>
      <c r="G592" s="45" t="n">
        <v>4.1</v>
      </c>
      <c r="H592" s="46" t="s">
        <v>5</v>
      </c>
      <c r="I592" s="47" t="n">
        <f aca="false">IF(H592="W",F592*G592-F592,(IF(H592="L",-F592)))</f>
        <v>15.5</v>
      </c>
      <c r="J592" s="62"/>
      <c r="K592" s="23"/>
      <c r="L592" s="48"/>
      <c r="M592" s="48"/>
      <c r="N592" s="49"/>
      <c r="O592" s="62"/>
      <c r="P592" s="64"/>
      <c r="Q592" s="66"/>
      <c r="R592" s="74"/>
      <c r="S592" s="66"/>
      <c r="T592" s="66"/>
      <c r="U592" s="66"/>
      <c r="V592" s="66"/>
      <c r="W592" s="66"/>
      <c r="X592" s="67"/>
      <c r="Y592" s="67"/>
      <c r="Z592" s="67"/>
      <c r="AA592" s="67"/>
      <c r="AB592" s="67"/>
      <c r="AC592" s="67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 customFormat="false" ht="16.85" hidden="false" customHeight="false" outlineLevel="0" collapsed="false">
      <c r="A593" s="69"/>
      <c r="B593" s="70" t="s">
        <v>46</v>
      </c>
      <c r="C593" s="62" t="s">
        <v>68</v>
      </c>
      <c r="D593" s="70" t="s">
        <v>544</v>
      </c>
      <c r="E593" s="43" t="n">
        <v>0.770833333333333</v>
      </c>
      <c r="F593" s="54" t="n">
        <v>0.5</v>
      </c>
      <c r="G593" s="45" t="n">
        <v>30</v>
      </c>
      <c r="H593" s="46" t="s">
        <v>7</v>
      </c>
      <c r="I593" s="47" t="n">
        <f aca="false">IF(H593="W",F593*G593-F593,(IF(H593="L",-F593)))</f>
        <v>-0.5</v>
      </c>
      <c r="J593" s="62"/>
      <c r="K593" s="23" t="s">
        <v>711</v>
      </c>
      <c r="L593" s="48"/>
      <c r="M593" s="48"/>
      <c r="N593" s="49"/>
      <c r="O593" s="62"/>
      <c r="P593" s="64"/>
      <c r="Q593" s="66"/>
      <c r="R593" s="74"/>
      <c r="S593" s="66"/>
      <c r="T593" s="66"/>
      <c r="U593" s="66"/>
      <c r="V593" s="66"/>
      <c r="W593" s="66"/>
      <c r="X593" s="67"/>
      <c r="Y593" s="67"/>
      <c r="Z593" s="67"/>
      <c r="AA593" s="67"/>
      <c r="AB593" s="67"/>
      <c r="AC593" s="67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 customFormat="false" ht="16.85" hidden="false" customHeight="false" outlineLevel="0" collapsed="false">
      <c r="A594" s="69" t="n">
        <v>43575</v>
      </c>
      <c r="B594" s="70" t="s">
        <v>712</v>
      </c>
      <c r="C594" s="62" t="s">
        <v>331</v>
      </c>
      <c r="D594" s="70" t="s">
        <v>713</v>
      </c>
      <c r="E594" s="43" t="n">
        <v>0.875</v>
      </c>
      <c r="F594" s="54" t="n">
        <v>20</v>
      </c>
      <c r="G594" s="45" t="n">
        <v>2.75</v>
      </c>
      <c r="H594" s="46" t="s">
        <v>7</v>
      </c>
      <c r="I594" s="47" t="n">
        <f aca="false">IF(H594="W",F594*G594-F594,(IF(H594="L",-F594)))</f>
        <v>-20</v>
      </c>
      <c r="J594" s="62"/>
      <c r="K594" s="23" t="s">
        <v>714</v>
      </c>
      <c r="L594" s="48"/>
      <c r="M594" s="48"/>
      <c r="N594" s="49"/>
      <c r="O594" s="62"/>
      <c r="P594" s="64"/>
      <c r="Q594" s="66"/>
      <c r="R594" s="74"/>
      <c r="S594" s="66"/>
      <c r="T594" s="66"/>
      <c r="U594" s="66"/>
      <c r="V594" s="66"/>
      <c r="W594" s="66"/>
      <c r="X594" s="67"/>
      <c r="Y594" s="67"/>
      <c r="Z594" s="67"/>
      <c r="AA594" s="67"/>
      <c r="AB594" s="67"/>
      <c r="AC594" s="67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 customFormat="false" ht="16.85" hidden="false" customHeight="false" outlineLevel="0" collapsed="false">
      <c r="A595" s="69"/>
      <c r="B595" s="70" t="s">
        <v>712</v>
      </c>
      <c r="C595" s="62" t="s">
        <v>68</v>
      </c>
      <c r="D595" s="70" t="s">
        <v>715</v>
      </c>
      <c r="E595" s="43" t="n">
        <v>0.875</v>
      </c>
      <c r="F595" s="54" t="n">
        <v>35</v>
      </c>
      <c r="G595" s="45" t="n">
        <v>1.98</v>
      </c>
      <c r="H595" s="46" t="s">
        <v>5</v>
      </c>
      <c r="I595" s="47" t="n">
        <f aca="false">IF(H595="W",F595*G595-F595,(IF(H595="L",-F595)))</f>
        <v>34.3</v>
      </c>
      <c r="J595" s="62"/>
      <c r="K595" s="23" t="s">
        <v>716</v>
      </c>
      <c r="L595" s="48"/>
      <c r="M595" s="48"/>
      <c r="N595" s="49"/>
      <c r="O595" s="62"/>
      <c r="P595" s="64"/>
      <c r="Q595" s="66"/>
      <c r="R595" s="74"/>
      <c r="S595" s="66"/>
      <c r="T595" s="66"/>
      <c r="U595" s="66"/>
      <c r="V595" s="66"/>
      <c r="W595" s="66"/>
      <c r="X595" s="67"/>
      <c r="Y595" s="67"/>
      <c r="Z595" s="67"/>
      <c r="AA595" s="67"/>
      <c r="AB595" s="67"/>
      <c r="AC595" s="67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 customFormat="false" ht="16.85" hidden="false" customHeight="false" outlineLevel="0" collapsed="false">
      <c r="A596" s="69"/>
      <c r="B596" s="70" t="s">
        <v>46</v>
      </c>
      <c r="C596" s="62" t="s">
        <v>87</v>
      </c>
      <c r="D596" s="70" t="s">
        <v>355</v>
      </c>
      <c r="E596" s="43" t="n">
        <v>0.708333333333333</v>
      </c>
      <c r="F596" s="54" t="n">
        <v>9.5</v>
      </c>
      <c r="G596" s="45" t="n">
        <v>2.2</v>
      </c>
      <c r="H596" s="46" t="s">
        <v>5</v>
      </c>
      <c r="I596" s="47" t="n">
        <f aca="false">IF(H596="W",F596*G596-F596,(IF(H596="L",-F596)))</f>
        <v>11.4</v>
      </c>
      <c r="J596" s="62"/>
      <c r="K596" s="23"/>
      <c r="L596" s="48"/>
      <c r="M596" s="48"/>
      <c r="N596" s="49"/>
      <c r="O596" s="62"/>
      <c r="P596" s="64"/>
      <c r="Q596" s="66"/>
      <c r="R596" s="74"/>
      <c r="S596" s="66"/>
      <c r="T596" s="66"/>
      <c r="U596" s="66"/>
      <c r="V596" s="66"/>
      <c r="W596" s="66"/>
      <c r="X596" s="67"/>
      <c r="Y596" s="67"/>
      <c r="Z596" s="67"/>
      <c r="AA596" s="67"/>
      <c r="AB596" s="67"/>
      <c r="AC596" s="67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 customFormat="false" ht="16.85" hidden="false" customHeight="false" outlineLevel="0" collapsed="false">
      <c r="A597" s="69"/>
      <c r="B597" s="70" t="s">
        <v>67</v>
      </c>
      <c r="C597" s="62" t="s">
        <v>151</v>
      </c>
      <c r="D597" s="70" t="s">
        <v>329</v>
      </c>
      <c r="E597" s="43" t="n">
        <v>0.8125</v>
      </c>
      <c r="F597" s="54" t="n">
        <v>10</v>
      </c>
      <c r="G597" s="45" t="n">
        <v>3.1</v>
      </c>
      <c r="H597" s="46" t="s">
        <v>5</v>
      </c>
      <c r="I597" s="47" t="n">
        <f aca="false">IF(H597="W",F597*G597-F597,(IF(H597="L",-F597)))</f>
        <v>21</v>
      </c>
      <c r="J597" s="62"/>
      <c r="K597" s="23"/>
      <c r="L597" s="48"/>
      <c r="M597" s="48"/>
      <c r="N597" s="49"/>
      <c r="O597" s="62"/>
      <c r="P597" s="64"/>
      <c r="Q597" s="66"/>
      <c r="R597" s="74"/>
      <c r="S597" s="66"/>
      <c r="T597" s="66"/>
      <c r="U597" s="66"/>
      <c r="V597" s="66"/>
      <c r="W597" s="66"/>
      <c r="X597" s="67"/>
      <c r="Y597" s="67"/>
      <c r="Z597" s="67"/>
      <c r="AA597" s="67"/>
      <c r="AB597" s="67"/>
      <c r="AC597" s="67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 customFormat="false" ht="16.85" hidden="false" customHeight="false" outlineLevel="0" collapsed="false">
      <c r="A598" s="69"/>
      <c r="B598" s="70" t="s">
        <v>67</v>
      </c>
      <c r="C598" s="62" t="s">
        <v>87</v>
      </c>
      <c r="D598" s="70" t="s">
        <v>717</v>
      </c>
      <c r="E598" s="43" t="n">
        <v>0.8125</v>
      </c>
      <c r="F598" s="54" t="n">
        <v>10</v>
      </c>
      <c r="G598" s="45" t="n">
        <v>2.8</v>
      </c>
      <c r="H598" s="46" t="s">
        <v>7</v>
      </c>
      <c r="I598" s="47" t="n">
        <f aca="false">IF(H598="W",F598*G598-F598,(IF(H598="L",-F598)))</f>
        <v>-10</v>
      </c>
      <c r="J598" s="62"/>
      <c r="K598" s="23"/>
      <c r="L598" s="48"/>
      <c r="M598" s="48"/>
      <c r="N598" s="49"/>
      <c r="O598" s="62"/>
      <c r="P598" s="64"/>
      <c r="Q598" s="66"/>
      <c r="R598" s="74"/>
      <c r="S598" s="66"/>
      <c r="T598" s="66"/>
      <c r="U598" s="66"/>
      <c r="V598" s="66"/>
      <c r="W598" s="66"/>
      <c r="X598" s="67"/>
      <c r="Y598" s="67"/>
      <c r="Z598" s="67"/>
      <c r="AA598" s="67"/>
      <c r="AB598" s="67"/>
      <c r="AC598" s="67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 customFormat="false" ht="16.85" hidden="false" customHeight="false" outlineLevel="0" collapsed="false">
      <c r="A599" s="69"/>
      <c r="B599" s="70" t="s">
        <v>67</v>
      </c>
      <c r="C599" s="62" t="s">
        <v>471</v>
      </c>
      <c r="D599" s="70" t="s">
        <v>718</v>
      </c>
      <c r="E599" s="43" t="n">
        <v>0.8125</v>
      </c>
      <c r="F599" s="54" t="n">
        <v>10</v>
      </c>
      <c r="G599" s="45" t="n">
        <v>4.4</v>
      </c>
      <c r="H599" s="46" t="s">
        <v>6</v>
      </c>
      <c r="I599" s="47" t="n">
        <f aca="false">IF(H599="W",F599*G599-F599,(IF(H599="L",-F599)))</f>
        <v>0</v>
      </c>
      <c r="J599" s="62"/>
      <c r="K599" s="23" t="s">
        <v>124</v>
      </c>
      <c r="L599" s="48"/>
      <c r="M599" s="48"/>
      <c r="N599" s="49"/>
      <c r="O599" s="62"/>
      <c r="P599" s="64"/>
      <c r="Q599" s="66"/>
      <c r="R599" s="74"/>
      <c r="S599" s="66"/>
      <c r="T599" s="66"/>
      <c r="U599" s="66"/>
      <c r="V599" s="66"/>
      <c r="W599" s="66"/>
      <c r="X599" s="67"/>
      <c r="Y599" s="67"/>
      <c r="Z599" s="67"/>
      <c r="AA599" s="67"/>
      <c r="AB599" s="67"/>
      <c r="AC599" s="67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 customFormat="false" ht="16.85" hidden="false" customHeight="false" outlineLevel="0" collapsed="false">
      <c r="A600" s="69" t="n">
        <v>43576</v>
      </c>
      <c r="B600" s="70" t="s">
        <v>67</v>
      </c>
      <c r="C600" s="62" t="s">
        <v>170</v>
      </c>
      <c r="D600" s="70" t="s">
        <v>719</v>
      </c>
      <c r="E600" s="43" t="n">
        <v>0.645833333333333</v>
      </c>
      <c r="F600" s="54" t="n">
        <v>20</v>
      </c>
      <c r="G600" s="45" t="n">
        <v>3</v>
      </c>
      <c r="H600" s="46" t="s">
        <v>7</v>
      </c>
      <c r="I600" s="47" t="n">
        <f aca="false">IF(H600="W",F600*G600-F600,(IF(H600="L",-F600)))</f>
        <v>-20</v>
      </c>
      <c r="J600" s="62"/>
      <c r="K600" s="23"/>
      <c r="L600" s="48"/>
      <c r="M600" s="48"/>
      <c r="N600" s="49"/>
      <c r="O600" s="62"/>
      <c r="P600" s="64"/>
      <c r="Q600" s="66"/>
      <c r="R600" s="74"/>
      <c r="S600" s="66"/>
      <c r="T600" s="66"/>
      <c r="U600" s="66"/>
      <c r="V600" s="66"/>
      <c r="W600" s="66"/>
      <c r="X600" s="67"/>
      <c r="Y600" s="67"/>
      <c r="Z600" s="67"/>
      <c r="AA600" s="67"/>
      <c r="AB600" s="67"/>
      <c r="AC600" s="67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 customFormat="false" ht="16.85" hidden="false" customHeight="false" outlineLevel="0" collapsed="false">
      <c r="A601" s="69"/>
      <c r="B601" s="70" t="s">
        <v>67</v>
      </c>
      <c r="C601" s="62" t="s">
        <v>87</v>
      </c>
      <c r="D601" s="70" t="s">
        <v>720</v>
      </c>
      <c r="E601" s="43" t="n">
        <v>0.645833333333333</v>
      </c>
      <c r="F601" s="54" t="n">
        <v>10</v>
      </c>
      <c r="G601" s="45" t="n">
        <v>3.25</v>
      </c>
      <c r="H601" s="46" t="s">
        <v>5</v>
      </c>
      <c r="I601" s="47" t="n">
        <f aca="false">IF(H601="W",F601*G601-F601,(IF(H601="L",-F601)))</f>
        <v>22.5</v>
      </c>
      <c r="J601" s="62"/>
      <c r="K601" s="23" t="s">
        <v>124</v>
      </c>
      <c r="L601" s="48"/>
      <c r="M601" s="48"/>
      <c r="N601" s="49"/>
      <c r="O601" s="62"/>
      <c r="P601" s="64"/>
      <c r="Q601" s="66"/>
      <c r="R601" s="74"/>
      <c r="S601" s="66"/>
      <c r="T601" s="66"/>
      <c r="U601" s="66"/>
      <c r="V601" s="66"/>
      <c r="W601" s="66"/>
      <c r="X601" s="67"/>
      <c r="Y601" s="67"/>
      <c r="Z601" s="67"/>
      <c r="AA601" s="67"/>
      <c r="AB601" s="67"/>
      <c r="AC601" s="67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 customFormat="false" ht="16.85" hidden="false" customHeight="false" outlineLevel="0" collapsed="false">
      <c r="A602" s="69"/>
      <c r="B602" s="70" t="s">
        <v>67</v>
      </c>
      <c r="C602" s="62" t="s">
        <v>87</v>
      </c>
      <c r="D602" s="70" t="s">
        <v>721</v>
      </c>
      <c r="E602" s="43" t="n">
        <v>0.645833333333333</v>
      </c>
      <c r="F602" s="54" t="n">
        <v>10.5</v>
      </c>
      <c r="G602" s="45" t="n">
        <v>3.8</v>
      </c>
      <c r="H602" s="46" t="s">
        <v>7</v>
      </c>
      <c r="I602" s="47" t="n">
        <f aca="false">IF(H602="W",F602*G602-F602,(IF(H602="L",-F602)))</f>
        <v>-10.5</v>
      </c>
      <c r="J602" s="62"/>
      <c r="K602" s="23"/>
      <c r="L602" s="48"/>
      <c r="M602" s="48"/>
      <c r="N602" s="49"/>
      <c r="O602" s="62"/>
      <c r="P602" s="64"/>
      <c r="Q602" s="66"/>
      <c r="R602" s="74"/>
      <c r="S602" s="66"/>
      <c r="T602" s="66"/>
      <c r="U602" s="66"/>
      <c r="V602" s="66"/>
      <c r="W602" s="66"/>
      <c r="X602" s="67"/>
      <c r="Y602" s="67"/>
      <c r="Z602" s="67"/>
      <c r="AA602" s="67"/>
      <c r="AB602" s="67"/>
      <c r="AC602" s="67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 customFormat="false" ht="16.85" hidden="false" customHeight="false" outlineLevel="0" collapsed="false">
      <c r="A603" s="69"/>
      <c r="B603" s="70" t="s">
        <v>67</v>
      </c>
      <c r="C603" s="62" t="s">
        <v>28</v>
      </c>
      <c r="D603" s="70" t="s">
        <v>722</v>
      </c>
      <c r="E603" s="43" t="n">
        <v>0.645833333333333</v>
      </c>
      <c r="F603" s="54" t="n">
        <v>20</v>
      </c>
      <c r="G603" s="45" t="n">
        <v>1.18</v>
      </c>
      <c r="H603" s="46" t="s">
        <v>5</v>
      </c>
      <c r="I603" s="47" t="n">
        <f aca="false">IF(H603="W",F603*G603-F603,(IF(H603="L",-F603)))</f>
        <v>3.6</v>
      </c>
      <c r="J603" s="62"/>
      <c r="K603" s="23"/>
      <c r="L603" s="48"/>
      <c r="M603" s="48"/>
      <c r="N603" s="49"/>
      <c r="O603" s="62"/>
      <c r="P603" s="64"/>
      <c r="Q603" s="66"/>
      <c r="R603" s="74"/>
      <c r="S603" s="66"/>
      <c r="T603" s="66"/>
      <c r="U603" s="66"/>
      <c r="V603" s="66"/>
      <c r="W603" s="66"/>
      <c r="X603" s="67"/>
      <c r="Y603" s="67"/>
      <c r="Z603" s="67"/>
      <c r="AA603" s="67"/>
      <c r="AB603" s="67"/>
      <c r="AC603" s="67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 customFormat="false" ht="16.85" hidden="false" customHeight="false" outlineLevel="0" collapsed="false">
      <c r="A604" s="69" t="n">
        <v>43577</v>
      </c>
      <c r="B604" s="70"/>
      <c r="C604" s="62"/>
      <c r="D604" s="70"/>
      <c r="E604" s="43"/>
      <c r="F604" s="54" t="n">
        <v>0</v>
      </c>
      <c r="G604" s="45"/>
      <c r="H604" s="46"/>
      <c r="I604" s="47" t="n">
        <f aca="false">IF(H604="W",F604*G604-F604,(IF(H604="L",-F604)))</f>
        <v>0</v>
      </c>
      <c r="J604" s="62"/>
      <c r="K604" s="23" t="s">
        <v>663</v>
      </c>
      <c r="L604" s="48" t="s">
        <v>723</v>
      </c>
      <c r="M604" s="48" t="s">
        <v>9</v>
      </c>
      <c r="N604" s="49" t="n">
        <f aca="false">SUM(I604:I647)</f>
        <v>100.7099</v>
      </c>
      <c r="O604" s="62"/>
      <c r="P604" s="64"/>
      <c r="Q604" s="66"/>
      <c r="R604" s="74"/>
      <c r="S604" s="66"/>
      <c r="T604" s="66"/>
      <c r="U604" s="66"/>
      <c r="V604" s="66"/>
      <c r="W604" s="66"/>
      <c r="X604" s="67"/>
      <c r="Y604" s="67"/>
      <c r="Z604" s="67"/>
      <c r="AA604" s="67"/>
      <c r="AB604" s="67"/>
      <c r="AC604" s="67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 customFormat="false" ht="16.85" hidden="false" customHeight="false" outlineLevel="0" collapsed="false">
      <c r="A605" s="69" t="n">
        <v>43578</v>
      </c>
      <c r="B605" s="70" t="s">
        <v>67</v>
      </c>
      <c r="C605" s="62" t="s">
        <v>28</v>
      </c>
      <c r="D605" s="70" t="s">
        <v>724</v>
      </c>
      <c r="E605" s="43" t="n">
        <v>0.854166666666667</v>
      </c>
      <c r="F605" s="54" t="n">
        <v>25</v>
      </c>
      <c r="G605" s="45" t="n">
        <v>3.29</v>
      </c>
      <c r="H605" s="46" t="s">
        <v>7</v>
      </c>
      <c r="I605" s="47" t="n">
        <f aca="false">IF(H605="W",F605*G605-F605,(IF(H605="L",-F605)))</f>
        <v>-25</v>
      </c>
      <c r="J605" s="62"/>
      <c r="K605" s="23" t="s">
        <v>725</v>
      </c>
      <c r="L605" s="48"/>
      <c r="M605" s="48"/>
      <c r="N605" s="49"/>
      <c r="O605" s="62"/>
      <c r="P605" s="64"/>
      <c r="Q605" s="66"/>
      <c r="R605" s="74"/>
      <c r="S605" s="66"/>
      <c r="T605" s="66"/>
      <c r="U605" s="66"/>
      <c r="V605" s="66"/>
      <c r="W605" s="66"/>
      <c r="X605" s="67"/>
      <c r="Y605" s="67"/>
      <c r="Z605" s="67"/>
      <c r="AA605" s="67"/>
      <c r="AB605" s="67"/>
      <c r="AC605" s="67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 customFormat="false" ht="16.85" hidden="false" customHeight="false" outlineLevel="0" collapsed="false">
      <c r="A606" s="69"/>
      <c r="B606" s="70" t="s">
        <v>67</v>
      </c>
      <c r="C606" s="62" t="s">
        <v>87</v>
      </c>
      <c r="D606" s="70" t="s">
        <v>726</v>
      </c>
      <c r="E606" s="43" t="n">
        <v>0.854166666666667</v>
      </c>
      <c r="F606" s="54" t="n">
        <v>30</v>
      </c>
      <c r="G606" s="45" t="n">
        <v>2.26</v>
      </c>
      <c r="H606" s="46" t="s">
        <v>5</v>
      </c>
      <c r="I606" s="47" t="n">
        <f aca="false">IF(H606="W",F606*G606-F606,(IF(H606="L",-F606)))</f>
        <v>37.8</v>
      </c>
      <c r="J606" s="62"/>
      <c r="K606" s="80" t="s">
        <v>727</v>
      </c>
      <c r="L606" s="48"/>
      <c r="M606" s="48"/>
      <c r="N606" s="49"/>
      <c r="O606" s="62"/>
      <c r="P606" s="64"/>
      <c r="Q606" s="66"/>
      <c r="R606" s="74"/>
      <c r="S606" s="66"/>
      <c r="T606" s="66"/>
      <c r="U606" s="66"/>
      <c r="V606" s="66"/>
      <c r="W606" s="66"/>
      <c r="X606" s="67"/>
      <c r="Y606" s="67"/>
      <c r="Z606" s="67"/>
      <c r="AA606" s="67"/>
      <c r="AB606" s="67"/>
      <c r="AC606" s="67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 customFormat="false" ht="16.85" hidden="false" customHeight="false" outlineLevel="0" collapsed="false">
      <c r="A607" s="69"/>
      <c r="B607" s="70" t="s">
        <v>67</v>
      </c>
      <c r="C607" s="62" t="s">
        <v>170</v>
      </c>
      <c r="D607" s="70" t="s">
        <v>726</v>
      </c>
      <c r="E607" s="43" t="n">
        <v>0.854166666666667</v>
      </c>
      <c r="F607" s="54" t="n">
        <v>6.39</v>
      </c>
      <c r="G607" s="45" t="n">
        <v>2.26</v>
      </c>
      <c r="H607" s="46" t="s">
        <v>5</v>
      </c>
      <c r="I607" s="47" t="n">
        <f aca="false">IF(H607="W",F607*G607-F607,(IF(H607="L",-F607)))</f>
        <v>8.0514</v>
      </c>
      <c r="J607" s="62"/>
      <c r="K607" s="80" t="s">
        <v>666</v>
      </c>
      <c r="L607" s="48"/>
      <c r="M607" s="48"/>
      <c r="N607" s="49"/>
      <c r="O607" s="62"/>
      <c r="P607" s="64"/>
      <c r="Q607" s="66"/>
      <c r="R607" s="74"/>
      <c r="S607" s="66"/>
      <c r="T607" s="66"/>
      <c r="U607" s="66"/>
      <c r="V607" s="66"/>
      <c r="W607" s="66"/>
      <c r="X607" s="67"/>
      <c r="Y607" s="67"/>
      <c r="Z607" s="67"/>
      <c r="AA607" s="67"/>
      <c r="AB607" s="67"/>
      <c r="AC607" s="67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 customFormat="false" ht="16.85" hidden="false" customHeight="false" outlineLevel="0" collapsed="false">
      <c r="A608" s="69"/>
      <c r="B608" s="70" t="s">
        <v>46</v>
      </c>
      <c r="C608" s="62" t="s">
        <v>28</v>
      </c>
      <c r="D608" s="70" t="s">
        <v>728</v>
      </c>
      <c r="E608" s="43" t="n">
        <v>0.770833333333333</v>
      </c>
      <c r="F608" s="54" t="n">
        <v>25</v>
      </c>
      <c r="G608" s="45" t="n">
        <v>1.56</v>
      </c>
      <c r="H608" s="46" t="s">
        <v>5</v>
      </c>
      <c r="I608" s="47" t="n">
        <f aca="false">IF(H608="W",F608*G608-F608,(IF(H608="L",-F608)))</f>
        <v>14</v>
      </c>
      <c r="J608" s="62"/>
      <c r="K608" s="80" t="s">
        <v>668</v>
      </c>
      <c r="L608" s="48"/>
      <c r="M608" s="48"/>
      <c r="N608" s="49"/>
      <c r="O608" s="62"/>
      <c r="P608" s="64"/>
      <c r="Q608" s="66"/>
      <c r="R608" s="74"/>
      <c r="S608" s="66"/>
      <c r="T608" s="66"/>
      <c r="U608" s="66"/>
      <c r="V608" s="66"/>
      <c r="W608" s="66"/>
      <c r="X608" s="67"/>
      <c r="Y608" s="67"/>
      <c r="Z608" s="67"/>
      <c r="AA608" s="67"/>
      <c r="AB608" s="67"/>
      <c r="AC608" s="67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 customFormat="false" ht="16.85" hidden="false" customHeight="false" outlineLevel="0" collapsed="false">
      <c r="A609" s="69"/>
      <c r="B609" s="70" t="s">
        <v>46</v>
      </c>
      <c r="C609" s="62" t="s">
        <v>28</v>
      </c>
      <c r="D609" s="70" t="s">
        <v>729</v>
      </c>
      <c r="E609" s="43" t="n">
        <v>0.770833333333333</v>
      </c>
      <c r="F609" s="54" t="n">
        <v>1</v>
      </c>
      <c r="G609" s="45" t="n">
        <v>4.33</v>
      </c>
      <c r="H609" s="46" t="s">
        <v>7</v>
      </c>
      <c r="I609" s="47" t="n">
        <f aca="false">IF(H609="W",F609*G609-F609,(IF(H609="L",-F609)))</f>
        <v>-1</v>
      </c>
      <c r="J609" s="62"/>
      <c r="K609" s="23"/>
      <c r="L609" s="48"/>
      <c r="M609" s="48"/>
      <c r="N609" s="49"/>
      <c r="O609" s="62"/>
      <c r="P609" s="64"/>
      <c r="Q609" s="66"/>
      <c r="R609" s="74"/>
      <c r="S609" s="66"/>
      <c r="T609" s="66"/>
      <c r="U609" s="66"/>
      <c r="V609" s="66"/>
      <c r="W609" s="66"/>
      <c r="X609" s="67"/>
      <c r="Y609" s="67"/>
      <c r="Z609" s="67"/>
      <c r="AA609" s="67"/>
      <c r="AB609" s="67"/>
      <c r="AC609" s="67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 customFormat="false" ht="16.85" hidden="false" customHeight="false" outlineLevel="0" collapsed="false">
      <c r="A610" s="69"/>
      <c r="B610" s="70" t="s">
        <v>46</v>
      </c>
      <c r="C610" s="62" t="s">
        <v>170</v>
      </c>
      <c r="D610" s="70" t="s">
        <v>730</v>
      </c>
      <c r="E610" s="43" t="n">
        <v>0.770833333333333</v>
      </c>
      <c r="F610" s="54" t="n">
        <v>11.47</v>
      </c>
      <c r="G610" s="45" t="n">
        <v>3.45</v>
      </c>
      <c r="H610" s="46" t="s">
        <v>7</v>
      </c>
      <c r="I610" s="47" t="n">
        <f aca="false">IF(H610="W",F610*G610-F610,(IF(H610="L",-F610)))</f>
        <v>-11.47</v>
      </c>
      <c r="J610" s="62"/>
      <c r="K610" s="23"/>
      <c r="L610" s="48"/>
      <c r="M610" s="48"/>
      <c r="N610" s="49"/>
      <c r="O610" s="62"/>
      <c r="P610" s="64"/>
      <c r="Q610" s="66"/>
      <c r="R610" s="74"/>
      <c r="S610" s="66"/>
      <c r="T610" s="66"/>
      <c r="U610" s="66"/>
      <c r="V610" s="66"/>
      <c r="W610" s="66"/>
      <c r="X610" s="67"/>
      <c r="Y610" s="67"/>
      <c r="Z610" s="67"/>
      <c r="AA610" s="67"/>
      <c r="AB610" s="67"/>
      <c r="AC610" s="67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 customFormat="false" ht="16.85" hidden="false" customHeight="false" outlineLevel="0" collapsed="false">
      <c r="A611" s="69"/>
      <c r="B611" s="70" t="s">
        <v>67</v>
      </c>
      <c r="C611" s="62" t="s">
        <v>151</v>
      </c>
      <c r="D611" s="70" t="s">
        <v>731</v>
      </c>
      <c r="E611" s="43" t="n">
        <v>0.854166666666667</v>
      </c>
      <c r="F611" s="54" t="n">
        <v>15</v>
      </c>
      <c r="G611" s="45" t="n">
        <v>1.2033</v>
      </c>
      <c r="H611" s="46" t="s">
        <v>5</v>
      </c>
      <c r="I611" s="47" t="n">
        <f aca="false">IF(H611="W",F611*G611-F611,(IF(H611="L",-F611)))</f>
        <v>3.0495</v>
      </c>
      <c r="J611" s="62"/>
      <c r="K611" s="23"/>
      <c r="L611" s="48"/>
      <c r="M611" s="48"/>
      <c r="N611" s="49"/>
      <c r="O611" s="62"/>
      <c r="P611" s="64"/>
      <c r="Q611" s="66"/>
      <c r="R611" s="74"/>
      <c r="S611" s="66"/>
      <c r="T611" s="66"/>
      <c r="U611" s="66"/>
      <c r="V611" s="66"/>
      <c r="W611" s="66"/>
      <c r="X611" s="67"/>
      <c r="Y611" s="67"/>
      <c r="Z611" s="67"/>
      <c r="AA611" s="67"/>
      <c r="AB611" s="67"/>
      <c r="AC611" s="67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 customFormat="false" ht="16.85" hidden="false" customHeight="false" outlineLevel="0" collapsed="false">
      <c r="A612" s="69"/>
      <c r="B612" s="70" t="s">
        <v>67</v>
      </c>
      <c r="C612" s="62" t="s">
        <v>151</v>
      </c>
      <c r="D612" s="70" t="s">
        <v>732</v>
      </c>
      <c r="E612" s="43" t="n">
        <v>0.854166666666667</v>
      </c>
      <c r="F612" s="54" t="n">
        <v>2.85</v>
      </c>
      <c r="G612" s="45" t="n">
        <v>15</v>
      </c>
      <c r="H612" s="46" t="s">
        <v>7</v>
      </c>
      <c r="I612" s="47" t="n">
        <f aca="false">IF(H612="W",F612*G612-F612,(IF(H612="L",-F612)))</f>
        <v>-2.85</v>
      </c>
      <c r="J612" s="62"/>
      <c r="K612" s="23"/>
      <c r="L612" s="48"/>
      <c r="M612" s="48"/>
      <c r="N612" s="49"/>
      <c r="O612" s="62"/>
      <c r="P612" s="64"/>
      <c r="Q612" s="66"/>
      <c r="R612" s="74"/>
      <c r="S612" s="66"/>
      <c r="T612" s="66"/>
      <c r="U612" s="66"/>
      <c r="V612" s="66"/>
      <c r="W612" s="66"/>
      <c r="X612" s="67"/>
      <c r="Y612" s="67"/>
      <c r="Z612" s="67"/>
      <c r="AA612" s="67"/>
      <c r="AB612" s="67"/>
      <c r="AC612" s="67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 customFormat="false" ht="16.85" hidden="false" customHeight="false" outlineLevel="0" collapsed="false">
      <c r="A613" s="69"/>
      <c r="B613" s="70" t="s">
        <v>67</v>
      </c>
      <c r="C613" s="62" t="s">
        <v>733</v>
      </c>
      <c r="D613" s="70" t="s">
        <v>732</v>
      </c>
      <c r="E613" s="43" t="n">
        <v>0.854166666666667</v>
      </c>
      <c r="F613" s="54" t="n">
        <v>10</v>
      </c>
      <c r="G613" s="45" t="n">
        <v>5</v>
      </c>
      <c r="H613" s="46" t="s">
        <v>6</v>
      </c>
      <c r="I613" s="47" t="n">
        <f aca="false">IF(H613="W",F613*G613-F613,(IF(H613="L",-F613)))</f>
        <v>0</v>
      </c>
      <c r="J613" s="62"/>
      <c r="K613" s="23" t="s">
        <v>124</v>
      </c>
      <c r="L613" s="48"/>
      <c r="M613" s="48"/>
      <c r="N613" s="49"/>
      <c r="O613" s="62"/>
      <c r="P613" s="64"/>
      <c r="Q613" s="66"/>
      <c r="R613" s="74"/>
      <c r="S613" s="66"/>
      <c r="T613" s="66"/>
      <c r="U613" s="66"/>
      <c r="V613" s="66"/>
      <c r="W613" s="66"/>
      <c r="X613" s="67"/>
      <c r="Y613" s="67"/>
      <c r="Z613" s="67"/>
      <c r="AA613" s="67"/>
      <c r="AB613" s="67"/>
      <c r="AC613" s="67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 customFormat="false" ht="16.85" hidden="false" customHeight="false" outlineLevel="0" collapsed="false">
      <c r="A614" s="69" t="n">
        <v>43579</v>
      </c>
      <c r="B614" s="70" t="s">
        <v>49</v>
      </c>
      <c r="C614" s="62" t="s">
        <v>28</v>
      </c>
      <c r="D614" s="70" t="s">
        <v>734</v>
      </c>
      <c r="E614" s="43" t="n">
        <v>0.541666666666667</v>
      </c>
      <c r="F614" s="54" t="n">
        <v>25</v>
      </c>
      <c r="G614" s="45" t="n">
        <v>2.74</v>
      </c>
      <c r="H614" s="46" t="s">
        <v>6</v>
      </c>
      <c r="I614" s="47" t="n">
        <f aca="false">IF(H614="W",F614*G614-F614,(IF(H614="L",-F614)))</f>
        <v>0</v>
      </c>
      <c r="J614" s="62"/>
      <c r="K614" s="23" t="s">
        <v>124</v>
      </c>
      <c r="L614" s="48"/>
      <c r="M614" s="48"/>
      <c r="N614" s="49"/>
      <c r="O614" s="62"/>
      <c r="P614" s="64"/>
      <c r="Q614" s="66"/>
      <c r="R614" s="74"/>
      <c r="S614" s="66"/>
      <c r="T614" s="66"/>
      <c r="U614" s="66"/>
      <c r="V614" s="66"/>
      <c r="W614" s="66"/>
      <c r="X614" s="67"/>
      <c r="Y614" s="67"/>
      <c r="Z614" s="67"/>
      <c r="AA614" s="67"/>
      <c r="AB614" s="67"/>
      <c r="AC614" s="67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 customFormat="false" ht="16.85" hidden="false" customHeight="false" outlineLevel="0" collapsed="false">
      <c r="A615" s="69"/>
      <c r="B615" s="70" t="s">
        <v>49</v>
      </c>
      <c r="C615" s="62" t="s">
        <v>28</v>
      </c>
      <c r="D615" s="70" t="s">
        <v>734</v>
      </c>
      <c r="E615" s="43" t="n">
        <v>0.541666666666667</v>
      </c>
      <c r="F615" s="54" t="n">
        <v>25</v>
      </c>
      <c r="G615" s="45" t="n">
        <v>1.74</v>
      </c>
      <c r="H615" s="46" t="s">
        <v>7</v>
      </c>
      <c r="I615" s="47" t="n">
        <f aca="false">IF(H615="W",F615*G615-F615,(IF(H615="L",-F615)))</f>
        <v>-25</v>
      </c>
      <c r="J615" s="62"/>
      <c r="K615" s="23"/>
      <c r="L615" s="48"/>
      <c r="M615" s="48"/>
      <c r="N615" s="49"/>
      <c r="O615" s="62"/>
      <c r="P615" s="64"/>
      <c r="Q615" s="66"/>
      <c r="R615" s="74"/>
      <c r="S615" s="66"/>
      <c r="T615" s="66"/>
      <c r="U615" s="66"/>
      <c r="V615" s="66"/>
      <c r="W615" s="66"/>
      <c r="X615" s="67"/>
      <c r="Y615" s="67"/>
      <c r="Z615" s="67"/>
      <c r="AA615" s="67"/>
      <c r="AB615" s="67"/>
      <c r="AC615" s="67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 customFormat="false" ht="16.85" hidden="false" customHeight="false" outlineLevel="0" collapsed="false">
      <c r="A616" s="69"/>
      <c r="B616" s="70" t="s">
        <v>49</v>
      </c>
      <c r="C616" s="62" t="s">
        <v>170</v>
      </c>
      <c r="D616" s="70" t="s">
        <v>735</v>
      </c>
      <c r="E616" s="43" t="n">
        <v>0.541666666666667</v>
      </c>
      <c r="F616" s="54" t="n">
        <v>38</v>
      </c>
      <c r="G616" s="45" t="n">
        <v>2.29</v>
      </c>
      <c r="H616" s="46" t="s">
        <v>5</v>
      </c>
      <c r="I616" s="47" t="n">
        <f aca="false">IF(H616="W",F616*G616-F616,(IF(H616="L",-F616)))</f>
        <v>49.02</v>
      </c>
      <c r="J616" s="62"/>
      <c r="K616" s="23"/>
      <c r="L616" s="48"/>
      <c r="M616" s="48"/>
      <c r="N616" s="49"/>
      <c r="O616" s="62"/>
      <c r="P616" s="64"/>
      <c r="Q616" s="66"/>
      <c r="R616" s="74"/>
      <c r="S616" s="66"/>
      <c r="T616" s="66"/>
      <c r="U616" s="66"/>
      <c r="V616" s="66"/>
      <c r="W616" s="66"/>
      <c r="X616" s="67"/>
      <c r="Y616" s="67"/>
      <c r="Z616" s="67"/>
      <c r="AA616" s="67"/>
      <c r="AB616" s="67"/>
      <c r="AC616" s="67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 customFormat="false" ht="16.85" hidden="false" customHeight="false" outlineLevel="0" collapsed="false">
      <c r="A617" s="69"/>
      <c r="B617" s="70" t="s">
        <v>67</v>
      </c>
      <c r="C617" s="62" t="s">
        <v>28</v>
      </c>
      <c r="D617" s="70" t="s">
        <v>736</v>
      </c>
      <c r="E617" s="43" t="n">
        <v>0.916666666666667</v>
      </c>
      <c r="F617" s="54" t="n">
        <v>25</v>
      </c>
      <c r="G617" s="45" t="n">
        <v>1.51</v>
      </c>
      <c r="H617" s="46" t="s">
        <v>5</v>
      </c>
      <c r="I617" s="47" t="n">
        <f aca="false">IF(H617="W",F617*G617-F617,(IF(H617="L",-F617)))</f>
        <v>12.75</v>
      </c>
      <c r="J617" s="62"/>
      <c r="K617" s="23"/>
      <c r="L617" s="48"/>
      <c r="M617" s="48"/>
      <c r="N617" s="49"/>
      <c r="O617" s="62"/>
      <c r="P617" s="64"/>
      <c r="Q617" s="66"/>
      <c r="R617" s="74"/>
      <c r="S617" s="66"/>
      <c r="T617" s="66"/>
      <c r="U617" s="66"/>
      <c r="V617" s="66"/>
      <c r="W617" s="66"/>
      <c r="X617" s="67"/>
      <c r="Y617" s="67"/>
      <c r="Z617" s="67"/>
      <c r="AA617" s="67"/>
      <c r="AB617" s="67"/>
      <c r="AC617" s="67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 customFormat="false" ht="16.85" hidden="false" customHeight="false" outlineLevel="0" collapsed="false">
      <c r="A618" s="69"/>
      <c r="B618" s="70" t="s">
        <v>67</v>
      </c>
      <c r="C618" s="62" t="s">
        <v>28</v>
      </c>
      <c r="D618" s="70" t="s">
        <v>736</v>
      </c>
      <c r="E618" s="43" t="n">
        <v>0.916666666666667</v>
      </c>
      <c r="F618" s="54" t="n">
        <v>25</v>
      </c>
      <c r="G618" s="45" t="n">
        <v>1.57</v>
      </c>
      <c r="H618" s="46" t="s">
        <v>5</v>
      </c>
      <c r="I618" s="47" t="n">
        <f aca="false">IF(H618="W",F618*G618-F618,(IF(H618="L",-F618)))</f>
        <v>14.25</v>
      </c>
      <c r="J618" s="62"/>
      <c r="K618" s="23"/>
      <c r="L618" s="48"/>
      <c r="M618" s="48"/>
      <c r="N618" s="49"/>
      <c r="O618" s="62"/>
      <c r="P618" s="64"/>
      <c r="Q618" s="66"/>
      <c r="R618" s="74"/>
      <c r="S618" s="66"/>
      <c r="T618" s="66"/>
      <c r="U618" s="66"/>
      <c r="V618" s="66"/>
      <c r="W618" s="66"/>
      <c r="X618" s="67"/>
      <c r="Y618" s="67"/>
      <c r="Z618" s="67"/>
      <c r="AA618" s="67"/>
      <c r="AB618" s="67"/>
      <c r="AC618" s="67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 customFormat="false" ht="16.85" hidden="false" customHeight="false" outlineLevel="0" collapsed="false">
      <c r="A619" s="69"/>
      <c r="B619" s="70" t="s">
        <v>67</v>
      </c>
      <c r="C619" s="62" t="s">
        <v>87</v>
      </c>
      <c r="D619" s="70" t="s">
        <v>737</v>
      </c>
      <c r="E619" s="43" t="n">
        <v>0.916666666666667</v>
      </c>
      <c r="F619" s="54" t="n">
        <v>10</v>
      </c>
      <c r="G619" s="45" t="n">
        <v>6.5</v>
      </c>
      <c r="H619" s="46" t="s">
        <v>6</v>
      </c>
      <c r="I619" s="47" t="n">
        <f aca="false">IF(H619="W",F619*G619-F619,(IF(H619="L",-F619)))</f>
        <v>0</v>
      </c>
      <c r="J619" s="62"/>
      <c r="K619" s="23" t="s">
        <v>124</v>
      </c>
      <c r="L619" s="48"/>
      <c r="M619" s="48"/>
      <c r="N619" s="49"/>
      <c r="O619" s="62"/>
      <c r="P619" s="64"/>
      <c r="Q619" s="66"/>
      <c r="R619" s="74"/>
      <c r="S619" s="66"/>
      <c r="T619" s="66"/>
      <c r="U619" s="66"/>
      <c r="V619" s="66"/>
      <c r="W619" s="66"/>
      <c r="X619" s="67"/>
      <c r="Y619" s="67"/>
      <c r="Z619" s="67"/>
      <c r="AA619" s="67"/>
      <c r="AB619" s="67"/>
      <c r="AC619" s="67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 customFormat="false" ht="16.85" hidden="false" customHeight="false" outlineLevel="0" collapsed="false">
      <c r="A620" s="69"/>
      <c r="B620" s="70" t="s">
        <v>67</v>
      </c>
      <c r="C620" s="62" t="s">
        <v>28</v>
      </c>
      <c r="D620" s="70" t="s">
        <v>736</v>
      </c>
      <c r="E620" s="43" t="n">
        <v>0.916666666666667</v>
      </c>
      <c r="F620" s="54" t="n">
        <v>25</v>
      </c>
      <c r="G620" s="45" t="n">
        <v>1.57</v>
      </c>
      <c r="H620" s="46" t="s">
        <v>5</v>
      </c>
      <c r="I620" s="47" t="n">
        <f aca="false">IF(H620="W",F620*G620-F620,(IF(H620="L",-F620)))</f>
        <v>14.25</v>
      </c>
      <c r="J620" s="62"/>
      <c r="K620" s="23" t="s">
        <v>738</v>
      </c>
      <c r="L620" s="48"/>
      <c r="M620" s="48"/>
      <c r="N620" s="49"/>
      <c r="O620" s="62"/>
      <c r="P620" s="64"/>
      <c r="Q620" s="66"/>
      <c r="R620" s="74"/>
      <c r="S620" s="66"/>
      <c r="T620" s="66"/>
      <c r="U620" s="66"/>
      <c r="V620" s="66"/>
      <c r="W620" s="66"/>
      <c r="X620" s="67"/>
      <c r="Y620" s="67"/>
      <c r="Z620" s="67"/>
      <c r="AA620" s="67"/>
      <c r="AB620" s="67"/>
      <c r="AC620" s="67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 customFormat="false" ht="16.85" hidden="false" customHeight="false" outlineLevel="0" collapsed="false">
      <c r="A621" s="69"/>
      <c r="B621" s="70" t="s">
        <v>67</v>
      </c>
      <c r="C621" s="62" t="s">
        <v>151</v>
      </c>
      <c r="D621" s="70" t="s">
        <v>737</v>
      </c>
      <c r="E621" s="43" t="n">
        <v>0.916666666666667</v>
      </c>
      <c r="F621" s="54" t="n">
        <v>2</v>
      </c>
      <c r="G621" s="45" t="n">
        <v>7.75</v>
      </c>
      <c r="H621" s="46" t="s">
        <v>7</v>
      </c>
      <c r="I621" s="47" t="n">
        <f aca="false">IF(H621="W",F621*G621-F621,(IF(H621="L",-F621)))</f>
        <v>-2</v>
      </c>
      <c r="J621" s="62"/>
      <c r="K621" s="23"/>
      <c r="L621" s="48"/>
      <c r="M621" s="48"/>
      <c r="N621" s="49"/>
      <c r="O621" s="62"/>
      <c r="P621" s="64"/>
      <c r="Q621" s="66"/>
      <c r="R621" s="74"/>
      <c r="S621" s="66"/>
      <c r="T621" s="66"/>
      <c r="U621" s="66"/>
      <c r="V621" s="66"/>
      <c r="W621" s="66"/>
      <c r="X621" s="67"/>
      <c r="Y621" s="67"/>
      <c r="Z621" s="67"/>
      <c r="AA621" s="67"/>
      <c r="AB621" s="67"/>
      <c r="AC621" s="67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 customFormat="false" ht="16.85" hidden="false" customHeight="false" outlineLevel="0" collapsed="false">
      <c r="A622" s="69"/>
      <c r="B622" s="70" t="s">
        <v>67</v>
      </c>
      <c r="C622" s="62" t="s">
        <v>170</v>
      </c>
      <c r="D622" s="70" t="s">
        <v>739</v>
      </c>
      <c r="E622" s="43" t="n">
        <v>0.916666666666667</v>
      </c>
      <c r="F622" s="54" t="n">
        <v>17</v>
      </c>
      <c r="G622" s="45" t="n">
        <v>6.2</v>
      </c>
      <c r="H622" s="46" t="s">
        <v>7</v>
      </c>
      <c r="I622" s="47" t="n">
        <f aca="false">IF(H622="W",F622*G622-F622,(IF(H622="L",-F622)))</f>
        <v>-17</v>
      </c>
      <c r="J622" s="62"/>
      <c r="K622" s="23"/>
      <c r="L622" s="48"/>
      <c r="M622" s="48"/>
      <c r="N622" s="49"/>
      <c r="O622" s="62"/>
      <c r="P622" s="64"/>
      <c r="Q622" s="66"/>
      <c r="R622" s="74"/>
      <c r="S622" s="66"/>
      <c r="T622" s="66"/>
      <c r="U622" s="66"/>
      <c r="V622" s="66"/>
      <c r="W622" s="66"/>
      <c r="X622" s="67"/>
      <c r="Y622" s="67"/>
      <c r="Z622" s="67"/>
      <c r="AA622" s="67"/>
      <c r="AB622" s="67"/>
      <c r="AC622" s="67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 customFormat="false" ht="16.85" hidden="false" customHeight="false" outlineLevel="0" collapsed="false">
      <c r="A623" s="69"/>
      <c r="B623" s="70" t="s">
        <v>67</v>
      </c>
      <c r="C623" s="62" t="s">
        <v>151</v>
      </c>
      <c r="D623" s="70" t="s">
        <v>737</v>
      </c>
      <c r="E623" s="43" t="n">
        <v>0.916666666666667</v>
      </c>
      <c r="F623" s="54" t="n">
        <v>1</v>
      </c>
      <c r="G623" s="45" t="n">
        <v>25</v>
      </c>
      <c r="H623" s="46" t="s">
        <v>7</v>
      </c>
      <c r="I623" s="47" t="n">
        <f aca="false">IF(H623="W",F623*G623-F623,(IF(H623="L",-F623)))</f>
        <v>-1</v>
      </c>
      <c r="J623" s="62"/>
      <c r="K623" s="23"/>
      <c r="L623" s="48"/>
      <c r="M623" s="48"/>
      <c r="N623" s="49"/>
      <c r="O623" s="62"/>
      <c r="P623" s="64"/>
      <c r="Q623" s="66"/>
      <c r="R623" s="74"/>
      <c r="S623" s="66"/>
      <c r="T623" s="66"/>
      <c r="U623" s="66"/>
      <c r="V623" s="66"/>
      <c r="W623" s="66"/>
      <c r="X623" s="67"/>
      <c r="Y623" s="67"/>
      <c r="Z623" s="67"/>
      <c r="AA623" s="67"/>
      <c r="AB623" s="67"/>
      <c r="AC623" s="67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 customFormat="false" ht="16.85" hidden="false" customHeight="false" outlineLevel="0" collapsed="false">
      <c r="A624" s="69" t="n">
        <v>43580</v>
      </c>
      <c r="B624" s="70" t="s">
        <v>46</v>
      </c>
      <c r="C624" s="62" t="s">
        <v>28</v>
      </c>
      <c r="D624" s="70" t="s">
        <v>355</v>
      </c>
      <c r="E624" s="43" t="n">
        <v>0.770833333333333</v>
      </c>
      <c r="F624" s="54" t="n">
        <v>10</v>
      </c>
      <c r="G624" s="45" t="n">
        <v>2.6</v>
      </c>
      <c r="H624" s="46" t="s">
        <v>6</v>
      </c>
      <c r="I624" s="47" t="n">
        <f aca="false">IF(H624="W",F624*G624-F624,(IF(H624="L",-F624)))</f>
        <v>0</v>
      </c>
      <c r="J624" s="62"/>
      <c r="K624" s="23" t="s">
        <v>124</v>
      </c>
      <c r="L624" s="48"/>
      <c r="M624" s="48"/>
      <c r="N624" s="49"/>
      <c r="O624" s="62"/>
      <c r="P624" s="64"/>
      <c r="Q624" s="66"/>
      <c r="R624" s="74"/>
      <c r="S624" s="66"/>
      <c r="T624" s="66"/>
      <c r="U624" s="66"/>
      <c r="V624" s="66"/>
      <c r="W624" s="66"/>
      <c r="X624" s="67"/>
      <c r="Y624" s="67"/>
      <c r="Z624" s="67"/>
      <c r="AA624" s="67"/>
      <c r="AB624" s="67"/>
      <c r="AC624" s="67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 customFormat="false" ht="16.85" hidden="false" customHeight="false" outlineLevel="0" collapsed="false">
      <c r="A625" s="69" t="n">
        <v>43581</v>
      </c>
      <c r="B625" s="70" t="s">
        <v>67</v>
      </c>
      <c r="C625" s="62" t="s">
        <v>28</v>
      </c>
      <c r="D625" s="70" t="s">
        <v>384</v>
      </c>
      <c r="E625" s="43" t="n">
        <v>0.770833333333333</v>
      </c>
      <c r="F625" s="54" t="n">
        <v>25</v>
      </c>
      <c r="G625" s="45" t="n">
        <v>1.85</v>
      </c>
      <c r="H625" s="46" t="s">
        <v>5</v>
      </c>
      <c r="I625" s="47" t="n">
        <f aca="false">IF(H625="W",F625*G625-F625,(IF(H625="L",-F625)))</f>
        <v>21.25</v>
      </c>
      <c r="J625" s="62"/>
      <c r="K625" s="23"/>
      <c r="L625" s="48"/>
      <c r="M625" s="48"/>
      <c r="N625" s="49"/>
      <c r="O625" s="62"/>
      <c r="P625" s="64"/>
      <c r="Q625" s="66"/>
      <c r="R625" s="74"/>
      <c r="S625" s="66"/>
      <c r="T625" s="66"/>
      <c r="U625" s="66"/>
      <c r="V625" s="66"/>
      <c r="W625" s="66"/>
      <c r="X625" s="67"/>
      <c r="Y625" s="67"/>
      <c r="Z625" s="67"/>
      <c r="AA625" s="67"/>
      <c r="AB625" s="67"/>
      <c r="AC625" s="67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 customFormat="false" ht="16.85" hidden="false" customHeight="false" outlineLevel="0" collapsed="false">
      <c r="A626" s="69"/>
      <c r="B626" s="70" t="s">
        <v>67</v>
      </c>
      <c r="C626" s="62" t="s">
        <v>170</v>
      </c>
      <c r="D626" s="70" t="s">
        <v>740</v>
      </c>
      <c r="E626" s="43" t="n">
        <v>0.770833333333333</v>
      </c>
      <c r="F626" s="54" t="n">
        <v>9</v>
      </c>
      <c r="G626" s="45" t="n">
        <v>5.2</v>
      </c>
      <c r="H626" s="46" t="s">
        <v>7</v>
      </c>
      <c r="I626" s="47" t="n">
        <f aca="false">IF(H626="W",F626*G626-F626,(IF(H626="L",-F626)))</f>
        <v>-9</v>
      </c>
      <c r="J626" s="62"/>
      <c r="K626" s="23"/>
      <c r="L626" s="48"/>
      <c r="M626" s="48"/>
      <c r="N626" s="49"/>
      <c r="O626" s="62"/>
      <c r="P626" s="64"/>
      <c r="Q626" s="66"/>
      <c r="R626" s="74"/>
      <c r="S626" s="66"/>
      <c r="T626" s="66"/>
      <c r="U626" s="66"/>
      <c r="V626" s="66"/>
      <c r="W626" s="66"/>
      <c r="X626" s="67"/>
      <c r="Y626" s="67"/>
      <c r="Z626" s="67"/>
      <c r="AA626" s="67"/>
      <c r="AB626" s="67"/>
      <c r="AC626" s="67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 customFormat="false" ht="16.85" hidden="false" customHeight="false" outlineLevel="0" collapsed="false">
      <c r="A627" s="69"/>
      <c r="B627" s="70" t="s">
        <v>67</v>
      </c>
      <c r="C627" s="62" t="s">
        <v>151</v>
      </c>
      <c r="D627" s="70" t="s">
        <v>741</v>
      </c>
      <c r="E627" s="43" t="n">
        <v>0.770833333333333</v>
      </c>
      <c r="F627" s="54" t="n">
        <v>2</v>
      </c>
      <c r="G627" s="45" t="n">
        <v>19</v>
      </c>
      <c r="H627" s="46" t="s">
        <v>7</v>
      </c>
      <c r="I627" s="47" t="n">
        <f aca="false">IF(H627="W",F627*G627-F627,(IF(H627="L",-F627)))</f>
        <v>-2</v>
      </c>
      <c r="J627" s="62"/>
      <c r="K627" s="23"/>
      <c r="L627" s="48"/>
      <c r="M627" s="48"/>
      <c r="N627" s="49"/>
      <c r="O627" s="62"/>
      <c r="P627" s="64"/>
      <c r="Q627" s="66"/>
      <c r="R627" s="74"/>
      <c r="S627" s="66"/>
      <c r="T627" s="66"/>
      <c r="U627" s="66"/>
      <c r="V627" s="66"/>
      <c r="W627" s="66"/>
      <c r="X627" s="67"/>
      <c r="Y627" s="67"/>
      <c r="Z627" s="67"/>
      <c r="AA627" s="67"/>
      <c r="AB627" s="67"/>
      <c r="AC627" s="67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 customFormat="false" ht="16.85" hidden="false" customHeight="false" outlineLevel="0" collapsed="false">
      <c r="A628" s="69" t="s">
        <v>742</v>
      </c>
      <c r="B628" s="70" t="s">
        <v>46</v>
      </c>
      <c r="C628" s="62" t="s">
        <v>28</v>
      </c>
      <c r="D628" s="70" t="s">
        <v>743</v>
      </c>
      <c r="E628" s="43" t="s">
        <v>744</v>
      </c>
      <c r="F628" s="54" t="n">
        <v>10</v>
      </c>
      <c r="G628" s="45" t="n">
        <v>3.5</v>
      </c>
      <c r="H628" s="46" t="s">
        <v>7</v>
      </c>
      <c r="I628" s="47" t="n">
        <f aca="false">IF(H628="W",F628*G628-F628,(IF(H628="L",-F628)))</f>
        <v>-10</v>
      </c>
      <c r="J628" s="62"/>
      <c r="K628" s="23"/>
      <c r="L628" s="48"/>
      <c r="M628" s="48"/>
      <c r="N628" s="49"/>
      <c r="O628" s="62"/>
      <c r="P628" s="64"/>
      <c r="Q628" s="66"/>
      <c r="R628" s="74"/>
      <c r="S628" s="66"/>
      <c r="T628" s="66"/>
      <c r="U628" s="66"/>
      <c r="V628" s="66"/>
      <c r="W628" s="66"/>
      <c r="X628" s="67"/>
      <c r="Y628" s="67"/>
      <c r="Z628" s="67"/>
      <c r="AA628" s="67"/>
      <c r="AB628" s="67"/>
      <c r="AC628" s="67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 customFormat="false" ht="16.85" hidden="false" customHeight="false" outlineLevel="0" collapsed="false">
      <c r="A629" s="69"/>
      <c r="B629" s="70" t="s">
        <v>46</v>
      </c>
      <c r="C629" s="62" t="s">
        <v>28</v>
      </c>
      <c r="D629" s="70" t="s">
        <v>745</v>
      </c>
      <c r="E629" s="43" t="n">
        <v>0.166666666666667</v>
      </c>
      <c r="F629" s="54" t="n">
        <v>10</v>
      </c>
      <c r="G629" s="45" t="n">
        <v>2.07</v>
      </c>
      <c r="H629" s="46" t="s">
        <v>5</v>
      </c>
      <c r="I629" s="47" t="n">
        <f aca="false">IF(H629="W",F629*G629-F629,(IF(H629="L",-F629)))</f>
        <v>10.7</v>
      </c>
      <c r="J629" s="62"/>
      <c r="K629" s="23"/>
      <c r="L629" s="48"/>
      <c r="M629" s="48"/>
      <c r="N629" s="49"/>
      <c r="O629" s="62"/>
      <c r="P629" s="64"/>
      <c r="Q629" s="66"/>
      <c r="R629" s="74"/>
      <c r="S629" s="66"/>
      <c r="T629" s="66"/>
      <c r="U629" s="66"/>
      <c r="V629" s="66"/>
      <c r="W629" s="66"/>
      <c r="X629" s="67"/>
      <c r="Y629" s="67"/>
      <c r="Z629" s="67"/>
      <c r="AA629" s="67"/>
      <c r="AB629" s="67"/>
      <c r="AC629" s="67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 customFormat="false" ht="16.85" hidden="false" customHeight="false" outlineLevel="0" collapsed="false">
      <c r="A630" s="69" t="n">
        <v>43582</v>
      </c>
      <c r="B630" s="70" t="s">
        <v>46</v>
      </c>
      <c r="C630" s="62" t="s">
        <v>170</v>
      </c>
      <c r="D630" s="70" t="s">
        <v>355</v>
      </c>
      <c r="E630" s="43" t="n">
        <v>0.708333333333333</v>
      </c>
      <c r="F630" s="54" t="n">
        <v>10</v>
      </c>
      <c r="G630" s="45" t="n">
        <v>3.3</v>
      </c>
      <c r="H630" s="46" t="s">
        <v>5</v>
      </c>
      <c r="I630" s="47" t="n">
        <f aca="false">IF(H630="W",F630*G630-F630,(IF(H630="L",-F630)))</f>
        <v>23</v>
      </c>
      <c r="J630" s="62"/>
      <c r="K630" s="23"/>
      <c r="L630" s="48"/>
      <c r="M630" s="48"/>
      <c r="N630" s="49"/>
      <c r="O630" s="62"/>
      <c r="P630" s="64"/>
      <c r="Q630" s="66"/>
      <c r="R630" s="74"/>
      <c r="S630" s="66"/>
      <c r="T630" s="66"/>
      <c r="U630" s="66"/>
      <c r="V630" s="66"/>
      <c r="W630" s="66"/>
      <c r="X630" s="67"/>
      <c r="Y630" s="67"/>
      <c r="Z630" s="67"/>
      <c r="AA630" s="67"/>
      <c r="AB630" s="67"/>
      <c r="AC630" s="67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 customFormat="false" ht="16.85" hidden="false" customHeight="false" outlineLevel="0" collapsed="false">
      <c r="A631" s="69"/>
      <c r="B631" s="70" t="s">
        <v>46</v>
      </c>
      <c r="C631" s="62" t="s">
        <v>87</v>
      </c>
      <c r="D631" s="70" t="s">
        <v>746</v>
      </c>
      <c r="E631" s="43" t="n">
        <v>0.708333333333333</v>
      </c>
      <c r="F631" s="54" t="n">
        <v>10</v>
      </c>
      <c r="G631" s="45" t="n">
        <v>3.2</v>
      </c>
      <c r="H631" s="46" t="s">
        <v>7</v>
      </c>
      <c r="I631" s="47" t="n">
        <f aca="false">IF(H631="W",F631*G631-F631,(IF(H631="L",-F631)))</f>
        <v>-10</v>
      </c>
      <c r="J631" s="62"/>
      <c r="K631" s="23"/>
      <c r="L631" s="48"/>
      <c r="M631" s="48"/>
      <c r="N631" s="49"/>
      <c r="O631" s="62"/>
      <c r="P631" s="64"/>
      <c r="Q631" s="66"/>
      <c r="R631" s="74"/>
      <c r="S631" s="66"/>
      <c r="T631" s="66"/>
      <c r="U631" s="66"/>
      <c r="V631" s="66"/>
      <c r="W631" s="66"/>
      <c r="X631" s="67"/>
      <c r="Y631" s="67"/>
      <c r="Z631" s="67"/>
      <c r="AA631" s="67"/>
      <c r="AB631" s="67"/>
      <c r="AC631" s="67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 customFormat="false" ht="16.85" hidden="false" customHeight="false" outlineLevel="0" collapsed="false">
      <c r="A632" s="69"/>
      <c r="B632" s="70" t="s">
        <v>46</v>
      </c>
      <c r="C632" s="62" t="s">
        <v>170</v>
      </c>
      <c r="D632" s="70" t="s">
        <v>747</v>
      </c>
      <c r="E632" s="43" t="n">
        <v>0.708333333333333</v>
      </c>
      <c r="F632" s="54" t="n">
        <v>10</v>
      </c>
      <c r="G632" s="45" t="n">
        <v>1.75</v>
      </c>
      <c r="H632" s="46" t="s">
        <v>5</v>
      </c>
      <c r="I632" s="47" t="n">
        <f aca="false">IF(H632="W",F632*G632-F632,(IF(H632="L",-F632)))</f>
        <v>7.5</v>
      </c>
      <c r="J632" s="62"/>
      <c r="K632" s="23"/>
      <c r="L632" s="48"/>
      <c r="M632" s="48"/>
      <c r="N632" s="49"/>
      <c r="O632" s="62"/>
      <c r="P632" s="64"/>
      <c r="Q632" s="66"/>
      <c r="R632" s="74"/>
      <c r="S632" s="66"/>
      <c r="T632" s="66"/>
      <c r="U632" s="66"/>
      <c r="V632" s="66"/>
      <c r="W632" s="66"/>
      <c r="X632" s="67"/>
      <c r="Y632" s="67"/>
      <c r="Z632" s="67"/>
      <c r="AA632" s="67"/>
      <c r="AB632" s="67"/>
      <c r="AC632" s="67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 customFormat="false" ht="16.85" hidden="false" customHeight="false" outlineLevel="0" collapsed="false">
      <c r="A633" s="69"/>
      <c r="B633" s="70" t="s">
        <v>46</v>
      </c>
      <c r="C633" s="62" t="s">
        <v>87</v>
      </c>
      <c r="D633" s="70" t="s">
        <v>747</v>
      </c>
      <c r="E633" s="43" t="n">
        <v>0.708333333333333</v>
      </c>
      <c r="F633" s="54" t="n">
        <v>10</v>
      </c>
      <c r="G633" s="45" t="n">
        <v>1.75</v>
      </c>
      <c r="H633" s="46" t="s">
        <v>5</v>
      </c>
      <c r="I633" s="47" t="n">
        <f aca="false">IF(H633="W",F633*G633-F633,(IF(H633="L",-F633)))</f>
        <v>7.5</v>
      </c>
      <c r="J633" s="62"/>
      <c r="K633" s="23"/>
      <c r="L633" s="48"/>
      <c r="M633" s="48"/>
      <c r="N633" s="49"/>
      <c r="O633" s="62"/>
      <c r="P633" s="64"/>
      <c r="Q633" s="66"/>
      <c r="R633" s="74"/>
      <c r="S633" s="66"/>
      <c r="T633" s="66"/>
      <c r="U633" s="66"/>
      <c r="V633" s="66"/>
      <c r="W633" s="66"/>
      <c r="X633" s="67"/>
      <c r="Y633" s="67"/>
      <c r="Z633" s="67"/>
      <c r="AA633" s="67"/>
      <c r="AB633" s="67"/>
      <c r="AC633" s="67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 customFormat="false" ht="16.85" hidden="false" customHeight="false" outlineLevel="0" collapsed="false">
      <c r="A634" s="69"/>
      <c r="B634" s="70" t="s">
        <v>46</v>
      </c>
      <c r="C634" s="62" t="s">
        <v>28</v>
      </c>
      <c r="D634" s="70" t="s">
        <v>748</v>
      </c>
      <c r="E634" s="43" t="n">
        <v>0.708333333333333</v>
      </c>
      <c r="F634" s="54" t="n">
        <v>15.93</v>
      </c>
      <c r="G634" s="45" t="n">
        <v>2.26</v>
      </c>
      <c r="H634" s="46" t="s">
        <v>7</v>
      </c>
      <c r="I634" s="47" t="n">
        <f aca="false">IF(H634="W",F634*G634-F634,(IF(H634="L",-F634)))</f>
        <v>-15.93</v>
      </c>
      <c r="J634" s="62"/>
      <c r="K634" s="23"/>
      <c r="L634" s="48"/>
      <c r="M634" s="48"/>
      <c r="N634" s="49"/>
      <c r="O634" s="62"/>
      <c r="P634" s="64"/>
      <c r="Q634" s="66"/>
      <c r="R634" s="74"/>
      <c r="S634" s="66"/>
      <c r="T634" s="66"/>
      <c r="U634" s="66"/>
      <c r="V634" s="66"/>
      <c r="W634" s="66"/>
      <c r="X634" s="67"/>
      <c r="Y634" s="67"/>
      <c r="Z634" s="67"/>
      <c r="AA634" s="67"/>
      <c r="AB634" s="67"/>
      <c r="AC634" s="67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 customFormat="false" ht="16.85" hidden="false" customHeight="false" outlineLevel="0" collapsed="false">
      <c r="A635" s="69"/>
      <c r="B635" s="70" t="s">
        <v>46</v>
      </c>
      <c r="C635" s="62" t="s">
        <v>170</v>
      </c>
      <c r="D635" s="70" t="s">
        <v>380</v>
      </c>
      <c r="E635" s="43" t="n">
        <v>0.708333333333333</v>
      </c>
      <c r="F635" s="54" t="n">
        <v>20</v>
      </c>
      <c r="G635" s="45" t="n">
        <v>1.58</v>
      </c>
      <c r="H635" s="46" t="s">
        <v>5</v>
      </c>
      <c r="I635" s="47" t="n">
        <f aca="false">IF(H635="W",F635*G635-F635,(IF(H635="L",-F635)))</f>
        <v>11.6</v>
      </c>
      <c r="J635" s="62"/>
      <c r="K635" s="23"/>
      <c r="L635" s="48"/>
      <c r="M635" s="48"/>
      <c r="N635" s="49"/>
      <c r="O635" s="62"/>
      <c r="P635" s="64"/>
      <c r="Q635" s="66"/>
      <c r="R635" s="74"/>
      <c r="S635" s="66"/>
      <c r="T635" s="66"/>
      <c r="U635" s="66"/>
      <c r="V635" s="66"/>
      <c r="W635" s="66"/>
      <c r="X635" s="67"/>
      <c r="Y635" s="67"/>
      <c r="Z635" s="67"/>
      <c r="AA635" s="67"/>
      <c r="AB635" s="67"/>
      <c r="AC635" s="67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 customFormat="false" ht="16.85" hidden="false" customHeight="false" outlineLevel="0" collapsed="false">
      <c r="A636" s="69"/>
      <c r="B636" s="70" t="s">
        <v>46</v>
      </c>
      <c r="C636" s="62" t="s">
        <v>28</v>
      </c>
      <c r="D636" s="70" t="s">
        <v>729</v>
      </c>
      <c r="E636" s="43" t="n">
        <v>0.708333333333333</v>
      </c>
      <c r="F636" s="54" t="n">
        <v>7.3</v>
      </c>
      <c r="G636" s="45" t="n">
        <v>4.33</v>
      </c>
      <c r="H636" s="46" t="s">
        <v>7</v>
      </c>
      <c r="I636" s="47" t="n">
        <f aca="false">IF(H636="W",F636*G636-F636,(IF(H636="L",-F636)))</f>
        <v>-7.3</v>
      </c>
      <c r="J636" s="62"/>
      <c r="K636" s="23"/>
      <c r="L636" s="48"/>
      <c r="M636" s="48"/>
      <c r="N636" s="49"/>
      <c r="O636" s="62"/>
      <c r="P636" s="64"/>
      <c r="Q636" s="66"/>
      <c r="R636" s="74"/>
      <c r="S636" s="66"/>
      <c r="T636" s="66"/>
      <c r="U636" s="66"/>
      <c r="V636" s="66"/>
      <c r="W636" s="66"/>
      <c r="X636" s="67"/>
      <c r="Y636" s="67"/>
      <c r="Z636" s="67"/>
      <c r="AA636" s="67"/>
      <c r="AB636" s="67"/>
      <c r="AC636" s="67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 customFormat="false" ht="16.85" hidden="false" customHeight="false" outlineLevel="0" collapsed="false">
      <c r="A637" s="69"/>
      <c r="B637" s="70" t="s">
        <v>46</v>
      </c>
      <c r="C637" s="62" t="s">
        <v>28</v>
      </c>
      <c r="D637" s="70" t="s">
        <v>395</v>
      </c>
      <c r="E637" s="43" t="n">
        <v>0.708333333333333</v>
      </c>
      <c r="F637" s="54" t="n">
        <v>2</v>
      </c>
      <c r="G637" s="45" t="n">
        <v>16</v>
      </c>
      <c r="H637" s="46" t="s">
        <v>7</v>
      </c>
      <c r="I637" s="47" t="n">
        <f aca="false">IF(H637="W",F637*G637-F637,(IF(H637="L",-F637)))</f>
        <v>-2</v>
      </c>
      <c r="J637" s="62"/>
      <c r="K637" s="23"/>
      <c r="L637" s="48"/>
      <c r="M637" s="48"/>
      <c r="N637" s="49"/>
      <c r="O637" s="62"/>
      <c r="P637" s="64"/>
      <c r="Q637" s="66"/>
      <c r="R637" s="74"/>
      <c r="S637" s="66"/>
      <c r="T637" s="66"/>
      <c r="U637" s="66"/>
      <c r="V637" s="66"/>
      <c r="W637" s="66"/>
      <c r="X637" s="67"/>
      <c r="Y637" s="67"/>
      <c r="Z637" s="67"/>
      <c r="AA637" s="67"/>
      <c r="AB637" s="67"/>
      <c r="AC637" s="67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 customFormat="false" ht="16.85" hidden="false" customHeight="false" outlineLevel="0" collapsed="false">
      <c r="A638" s="69"/>
      <c r="B638" s="70" t="s">
        <v>46</v>
      </c>
      <c r="C638" s="62" t="s">
        <v>170</v>
      </c>
      <c r="D638" s="70" t="s">
        <v>380</v>
      </c>
      <c r="E638" s="43" t="n">
        <v>0.708333333333333</v>
      </c>
      <c r="F638" s="54" t="n">
        <v>20</v>
      </c>
      <c r="G638" s="45" t="n">
        <v>1.52</v>
      </c>
      <c r="H638" s="46" t="s">
        <v>5</v>
      </c>
      <c r="I638" s="47" t="n">
        <f aca="false">IF(H638="W",F638*G638-F638,(IF(H638="L",-F638)))</f>
        <v>10.4</v>
      </c>
      <c r="J638" s="62"/>
      <c r="K638" s="23"/>
      <c r="L638" s="48"/>
      <c r="M638" s="48"/>
      <c r="N638" s="49"/>
      <c r="O638" s="62"/>
      <c r="P638" s="64"/>
      <c r="Q638" s="66"/>
      <c r="R638" s="74"/>
      <c r="S638" s="66"/>
      <c r="T638" s="66"/>
      <c r="U638" s="66"/>
      <c r="V638" s="66"/>
      <c r="W638" s="66"/>
      <c r="X638" s="67"/>
      <c r="Y638" s="67"/>
      <c r="Z638" s="67"/>
      <c r="AA638" s="67"/>
      <c r="AB638" s="67"/>
      <c r="AC638" s="67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 customFormat="false" ht="16.85" hidden="false" customHeight="false" outlineLevel="0" collapsed="false">
      <c r="A639" s="69"/>
      <c r="B639" s="70" t="s">
        <v>46</v>
      </c>
      <c r="C639" s="62" t="s">
        <v>28</v>
      </c>
      <c r="D639" s="70" t="s">
        <v>729</v>
      </c>
      <c r="E639" s="43" t="n">
        <v>0.708333333333333</v>
      </c>
      <c r="F639" s="54" t="n">
        <v>7</v>
      </c>
      <c r="G639" s="45" t="n">
        <v>4.33</v>
      </c>
      <c r="H639" s="46" t="s">
        <v>7</v>
      </c>
      <c r="I639" s="47" t="n">
        <f aca="false">IF(H639="W",F639*G639-F639,(IF(H639="L",-F639)))</f>
        <v>-7</v>
      </c>
      <c r="J639" s="62"/>
      <c r="K639" s="23"/>
      <c r="L639" s="48"/>
      <c r="M639" s="48"/>
      <c r="N639" s="49"/>
      <c r="O639" s="62"/>
      <c r="P639" s="64"/>
      <c r="Q639" s="66"/>
      <c r="R639" s="74"/>
      <c r="S639" s="66"/>
      <c r="T639" s="66"/>
      <c r="U639" s="66"/>
      <c r="V639" s="66"/>
      <c r="W639" s="66"/>
      <c r="X639" s="67"/>
      <c r="Y639" s="67"/>
      <c r="Z639" s="67"/>
      <c r="AA639" s="67"/>
      <c r="AB639" s="67"/>
      <c r="AC639" s="67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 customFormat="false" ht="16.85" hidden="false" customHeight="false" outlineLevel="0" collapsed="false">
      <c r="A640" s="69"/>
      <c r="B640" s="70" t="s">
        <v>46</v>
      </c>
      <c r="C640" s="62" t="s">
        <v>28</v>
      </c>
      <c r="D640" s="70" t="s">
        <v>395</v>
      </c>
      <c r="E640" s="43" t="n">
        <v>0.708333333333333</v>
      </c>
      <c r="F640" s="54" t="n">
        <v>1.9</v>
      </c>
      <c r="G640" s="45" t="n">
        <v>16</v>
      </c>
      <c r="H640" s="46" t="s">
        <v>7</v>
      </c>
      <c r="I640" s="47" t="n">
        <f aca="false">IF(H640="W",F640*G640-F640,(IF(H640="L",-F640)))</f>
        <v>-1.9</v>
      </c>
      <c r="J640" s="62"/>
      <c r="K640" s="23"/>
      <c r="L640" s="48"/>
      <c r="M640" s="48"/>
      <c r="N640" s="49"/>
      <c r="O640" s="62"/>
      <c r="P640" s="64"/>
      <c r="Q640" s="66"/>
      <c r="R640" s="74"/>
      <c r="S640" s="66"/>
      <c r="T640" s="66"/>
      <c r="U640" s="66"/>
      <c r="V640" s="66"/>
      <c r="W640" s="66"/>
      <c r="X640" s="67"/>
      <c r="Y640" s="67"/>
      <c r="Z640" s="67"/>
      <c r="AA640" s="67"/>
      <c r="AB640" s="67"/>
      <c r="AC640" s="67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 customFormat="false" ht="16.85" hidden="false" customHeight="false" outlineLevel="0" collapsed="false">
      <c r="A641" s="69" t="n">
        <v>43583</v>
      </c>
      <c r="B641" s="70" t="s">
        <v>67</v>
      </c>
      <c r="C641" s="62" t="s">
        <v>170</v>
      </c>
      <c r="D641" s="70" t="s">
        <v>749</v>
      </c>
      <c r="E641" s="43" t="n">
        <v>0.770833333333333</v>
      </c>
      <c r="F641" s="54" t="n">
        <v>20</v>
      </c>
      <c r="G641" s="45" t="n">
        <v>3.5</v>
      </c>
      <c r="H641" s="46" t="s">
        <v>7</v>
      </c>
      <c r="I641" s="47" t="n">
        <f aca="false">IF(H641="W",F641*G641-F641,(IF(H641="L",-F641)))</f>
        <v>-20</v>
      </c>
      <c r="J641" s="62"/>
      <c r="K641" s="23"/>
      <c r="L641" s="48"/>
      <c r="M641" s="48"/>
      <c r="N641" s="49"/>
      <c r="O641" s="62"/>
      <c r="P641" s="64"/>
      <c r="Q641" s="66"/>
      <c r="R641" s="74"/>
      <c r="S641" s="66"/>
      <c r="T641" s="66"/>
      <c r="U641" s="66"/>
      <c r="V641" s="66"/>
      <c r="W641" s="66"/>
      <c r="X641" s="67"/>
      <c r="Y641" s="67"/>
      <c r="Z641" s="67"/>
      <c r="AA641" s="67"/>
      <c r="AB641" s="67"/>
      <c r="AC641" s="67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 customFormat="false" ht="16.85" hidden="false" customHeight="false" outlineLevel="0" collapsed="false">
      <c r="A642" s="69"/>
      <c r="B642" s="70" t="s">
        <v>67</v>
      </c>
      <c r="C642" s="62" t="s">
        <v>151</v>
      </c>
      <c r="D642" s="70" t="s">
        <v>750</v>
      </c>
      <c r="E642" s="43" t="n">
        <v>0.770833333333333</v>
      </c>
      <c r="F642" s="54" t="n">
        <v>25</v>
      </c>
      <c r="G642" s="45" t="n">
        <v>2.8</v>
      </c>
      <c r="H642" s="46" t="s">
        <v>7</v>
      </c>
      <c r="I642" s="47" t="n">
        <f aca="false">IF(H642="W",F642*G642-F642,(IF(H642="L",-F642)))</f>
        <v>-25</v>
      </c>
      <c r="J642" s="62"/>
      <c r="K642" s="23"/>
      <c r="L642" s="48"/>
      <c r="M642" s="48"/>
      <c r="N642" s="49"/>
      <c r="O642" s="62"/>
      <c r="P642" s="64"/>
      <c r="Q642" s="66"/>
      <c r="R642" s="74"/>
      <c r="S642" s="66"/>
      <c r="T642" s="66"/>
      <c r="U642" s="66"/>
      <c r="V642" s="66"/>
      <c r="W642" s="66"/>
      <c r="X642" s="67"/>
      <c r="Y642" s="67"/>
      <c r="Z642" s="67"/>
      <c r="AA642" s="67"/>
      <c r="AB642" s="67"/>
      <c r="AC642" s="67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 customFormat="false" ht="16.85" hidden="false" customHeight="false" outlineLevel="0" collapsed="false">
      <c r="A643" s="69"/>
      <c r="B643" s="70" t="s">
        <v>67</v>
      </c>
      <c r="C643" s="62" t="s">
        <v>87</v>
      </c>
      <c r="D643" s="70" t="s">
        <v>751</v>
      </c>
      <c r="E643" s="43" t="n">
        <v>0.770833333333333</v>
      </c>
      <c r="F643" s="54" t="n">
        <v>10</v>
      </c>
      <c r="G643" s="45" t="n">
        <v>3.4</v>
      </c>
      <c r="H643" s="46" t="s">
        <v>5</v>
      </c>
      <c r="I643" s="47" t="n">
        <f aca="false">IF(H643="W",F643*G643-F643,(IF(H643="L",-F643)))</f>
        <v>24</v>
      </c>
      <c r="J643" s="62"/>
      <c r="K643" s="23"/>
      <c r="L643" s="48"/>
      <c r="M643" s="48"/>
      <c r="N643" s="49"/>
      <c r="O643" s="62"/>
      <c r="P643" s="64"/>
      <c r="Q643" s="66"/>
      <c r="R643" s="74"/>
      <c r="S643" s="66"/>
      <c r="T643" s="66"/>
      <c r="U643" s="66"/>
      <c r="V643" s="66"/>
      <c r="W643" s="66"/>
      <c r="X643" s="67"/>
      <c r="Y643" s="67"/>
      <c r="Z643" s="67"/>
      <c r="AA643" s="67"/>
      <c r="AB643" s="67"/>
      <c r="AC643" s="67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 customFormat="false" ht="16.85" hidden="false" customHeight="false" outlineLevel="0" collapsed="false">
      <c r="A644" s="69"/>
      <c r="B644" s="70" t="s">
        <v>67</v>
      </c>
      <c r="C644" s="62" t="s">
        <v>87</v>
      </c>
      <c r="D644" s="70" t="s">
        <v>751</v>
      </c>
      <c r="E644" s="43" t="n">
        <v>0.770833333333333</v>
      </c>
      <c r="F644" s="54" t="n">
        <v>10</v>
      </c>
      <c r="G644" s="45" t="n">
        <v>3.4</v>
      </c>
      <c r="H644" s="46" t="s">
        <v>5</v>
      </c>
      <c r="I644" s="47" t="n">
        <f aca="false">IF(H644="W",F644*G644-F644,(IF(H644="L",-F644)))</f>
        <v>24</v>
      </c>
      <c r="J644" s="62"/>
      <c r="K644" s="23" t="s">
        <v>124</v>
      </c>
      <c r="L644" s="48"/>
      <c r="M644" s="48"/>
      <c r="N644" s="49"/>
      <c r="O644" s="62"/>
      <c r="P644" s="64"/>
      <c r="Q644" s="66"/>
      <c r="R644" s="74"/>
      <c r="S644" s="66"/>
      <c r="T644" s="66"/>
      <c r="U644" s="66"/>
      <c r="V644" s="66"/>
      <c r="W644" s="66"/>
      <c r="X644" s="67"/>
      <c r="Y644" s="67"/>
      <c r="Z644" s="67"/>
      <c r="AA644" s="67"/>
      <c r="AB644" s="67"/>
      <c r="AC644" s="67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 customFormat="false" ht="16.85" hidden="false" customHeight="false" outlineLevel="0" collapsed="false">
      <c r="A645" s="69"/>
      <c r="B645" s="70" t="s">
        <v>67</v>
      </c>
      <c r="C645" s="62" t="s">
        <v>95</v>
      </c>
      <c r="D645" s="70" t="s">
        <v>752</v>
      </c>
      <c r="E645" s="43" t="n">
        <v>0.770833333333333</v>
      </c>
      <c r="F645" s="54" t="n">
        <v>5</v>
      </c>
      <c r="G645" s="45" t="n">
        <v>2.7</v>
      </c>
      <c r="H645" s="46" t="s">
        <v>7</v>
      </c>
      <c r="I645" s="47" t="n">
        <f aca="false">IF(H645="W",F645*G645-F645,(IF(H645="L",-F645)))</f>
        <v>-5</v>
      </c>
      <c r="J645" s="62"/>
      <c r="K645" s="23"/>
      <c r="L645" s="48"/>
      <c r="M645" s="48"/>
      <c r="N645" s="49"/>
      <c r="O645" s="62"/>
      <c r="P645" s="64"/>
      <c r="Q645" s="66"/>
      <c r="R645" s="74"/>
      <c r="S645" s="66"/>
      <c r="T645" s="66"/>
      <c r="U645" s="66"/>
      <c r="V645" s="66"/>
      <c r="W645" s="66"/>
      <c r="X645" s="67"/>
      <c r="Y645" s="67"/>
      <c r="Z645" s="67"/>
      <c r="AA645" s="67"/>
      <c r="AB645" s="67"/>
      <c r="AC645" s="67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 customFormat="false" ht="16.85" hidden="false" customHeight="false" outlineLevel="0" collapsed="false">
      <c r="A646" s="69"/>
      <c r="B646" s="70" t="s">
        <v>67</v>
      </c>
      <c r="C646" s="62" t="s">
        <v>151</v>
      </c>
      <c r="D646" s="70" t="s">
        <v>750</v>
      </c>
      <c r="E646" s="43" t="n">
        <v>0.770833333333333</v>
      </c>
      <c r="F646" s="54" t="n">
        <v>2.16</v>
      </c>
      <c r="G646" s="45" t="n">
        <v>6.25</v>
      </c>
      <c r="H646" s="46" t="s">
        <v>7</v>
      </c>
      <c r="I646" s="47" t="n">
        <f aca="false">IF(H646="W",F646*G646-F646,(IF(H646="L",-F646)))</f>
        <v>-2.16</v>
      </c>
      <c r="J646" s="62"/>
      <c r="K646" s="23"/>
      <c r="L646" s="48"/>
      <c r="M646" s="48"/>
      <c r="N646" s="49"/>
      <c r="O646" s="62"/>
      <c r="P646" s="64"/>
      <c r="Q646" s="66"/>
      <c r="R646" s="74"/>
      <c r="S646" s="66"/>
      <c r="T646" s="66"/>
      <c r="U646" s="66"/>
      <c r="V646" s="66"/>
      <c r="W646" s="66"/>
      <c r="X646" s="67"/>
      <c r="Y646" s="67"/>
      <c r="Z646" s="67"/>
      <c r="AA646" s="67"/>
      <c r="AB646" s="67"/>
      <c r="AC646" s="67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 customFormat="false" ht="16.85" hidden="false" customHeight="false" outlineLevel="0" collapsed="false">
      <c r="A647" s="69"/>
      <c r="B647" s="70" t="s">
        <v>67</v>
      </c>
      <c r="C647" s="62" t="s">
        <v>87</v>
      </c>
      <c r="D647" s="70" t="s">
        <v>753</v>
      </c>
      <c r="E647" s="43" t="n">
        <v>0.770833333333333</v>
      </c>
      <c r="F647" s="54" t="n">
        <v>3.29</v>
      </c>
      <c r="G647" s="45" t="n">
        <v>4.1</v>
      </c>
      <c r="H647" s="46" t="s">
        <v>5</v>
      </c>
      <c r="I647" s="47" t="n">
        <f aca="false">IF(H647="W",F647*G647-F647,(IF(H647="L",-F647)))</f>
        <v>10.199</v>
      </c>
      <c r="J647" s="62"/>
      <c r="K647" s="23"/>
      <c r="L647" s="48"/>
      <c r="M647" s="48"/>
      <c r="N647" s="49"/>
      <c r="O647" s="62"/>
      <c r="P647" s="64"/>
      <c r="Q647" s="66"/>
      <c r="R647" s="74"/>
      <c r="S647" s="66"/>
      <c r="T647" s="66"/>
      <c r="U647" s="66"/>
      <c r="V647" s="66"/>
      <c r="W647" s="66"/>
      <c r="X647" s="67"/>
      <c r="Y647" s="67"/>
      <c r="Z647" s="67"/>
      <c r="AA647" s="67"/>
      <c r="AB647" s="67"/>
      <c r="AC647" s="67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 customFormat="false" ht="16.85" hidden="false" customHeight="false" outlineLevel="0" collapsed="false">
      <c r="A648" s="69" t="n">
        <v>43584</v>
      </c>
      <c r="B648" s="70" t="s">
        <v>46</v>
      </c>
      <c r="C648" s="62" t="s">
        <v>754</v>
      </c>
      <c r="D648" s="70" t="s">
        <v>380</v>
      </c>
      <c r="E648" s="43" t="n">
        <v>0.770833333333333</v>
      </c>
      <c r="F648" s="54" t="n">
        <v>54.5</v>
      </c>
      <c r="G648" s="45" t="n">
        <v>2</v>
      </c>
      <c r="H648" s="46" t="s">
        <v>5</v>
      </c>
      <c r="I648" s="47" t="n">
        <f aca="false">IF(H648="W",F648*G648-F648,(IF(H648="L",-F648)))</f>
        <v>54.5</v>
      </c>
      <c r="J648" s="62"/>
      <c r="K648" s="23"/>
      <c r="L648" s="48" t="s">
        <v>755</v>
      </c>
      <c r="M648" s="48" t="s">
        <v>9</v>
      </c>
      <c r="N648" s="49" t="n">
        <f aca="false">SUM(I648:I684)</f>
        <v>176.1142</v>
      </c>
      <c r="O648" s="62"/>
      <c r="P648" s="64"/>
      <c r="Q648" s="66"/>
      <c r="R648" s="74"/>
      <c r="S648" s="66"/>
      <c r="T648" s="66"/>
      <c r="U648" s="66"/>
      <c r="V648" s="66"/>
      <c r="W648" s="66"/>
      <c r="X648" s="67"/>
      <c r="Y648" s="67"/>
      <c r="Z648" s="67"/>
      <c r="AA648" s="67"/>
      <c r="AB648" s="67"/>
      <c r="AC648" s="67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 customFormat="false" ht="16.85" hidden="false" customHeight="false" outlineLevel="0" collapsed="false">
      <c r="A649" s="69"/>
      <c r="B649" s="70" t="s">
        <v>46</v>
      </c>
      <c r="C649" s="62" t="s">
        <v>28</v>
      </c>
      <c r="D649" s="70" t="s">
        <v>395</v>
      </c>
      <c r="E649" s="43" t="n">
        <v>0.770833333333333</v>
      </c>
      <c r="F649" s="54" t="n">
        <v>25</v>
      </c>
      <c r="G649" s="45" t="n">
        <v>3.7</v>
      </c>
      <c r="H649" s="46" t="s">
        <v>6</v>
      </c>
      <c r="I649" s="47" t="n">
        <f aca="false">IF(H649="W",F649*G649-F649,(IF(H649="L",-F649)))</f>
        <v>0</v>
      </c>
      <c r="J649" s="62"/>
      <c r="K649" s="23" t="s">
        <v>124</v>
      </c>
      <c r="L649" s="48" t="s">
        <v>756</v>
      </c>
      <c r="M649" s="48" t="s">
        <v>9</v>
      </c>
      <c r="N649" s="49" t="n">
        <f aca="false">SUM(N648+N685+N753+N872)</f>
        <v>763.4756</v>
      </c>
      <c r="O649" s="62"/>
      <c r="P649" s="64"/>
      <c r="Q649" s="66"/>
      <c r="R649" s="74"/>
      <c r="S649" s="66"/>
      <c r="T649" s="66"/>
      <c r="U649" s="66"/>
      <c r="V649" s="66"/>
      <c r="W649" s="66"/>
      <c r="X649" s="67"/>
      <c r="Y649" s="67"/>
      <c r="Z649" s="67"/>
      <c r="AA649" s="67"/>
      <c r="AB649" s="67"/>
      <c r="AC649" s="67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 customFormat="false" ht="16.85" hidden="false" customHeight="false" outlineLevel="0" collapsed="false">
      <c r="A650" s="69"/>
      <c r="B650" s="70" t="s">
        <v>46</v>
      </c>
      <c r="C650" s="62" t="s">
        <v>28</v>
      </c>
      <c r="D650" s="70" t="s">
        <v>729</v>
      </c>
      <c r="E650" s="43" t="n">
        <v>0.770833333333333</v>
      </c>
      <c r="F650" s="54" t="n">
        <v>25</v>
      </c>
      <c r="G650" s="45" t="n">
        <v>4.33</v>
      </c>
      <c r="H650" s="46" t="s">
        <v>7</v>
      </c>
      <c r="I650" s="47" t="n">
        <f aca="false">IF(H650="W",F650*G650-F650,(IF(H650="L",-F650)))</f>
        <v>-25</v>
      </c>
      <c r="J650" s="62"/>
      <c r="K650" s="23" t="s">
        <v>663</v>
      </c>
      <c r="L650" s="48"/>
      <c r="M650" s="48"/>
      <c r="N650" s="49"/>
      <c r="O650" s="62"/>
      <c r="P650" s="64"/>
      <c r="Q650" s="66"/>
      <c r="R650" s="74"/>
      <c r="S650" s="66"/>
      <c r="T650" s="66"/>
      <c r="U650" s="66"/>
      <c r="V650" s="66"/>
      <c r="W650" s="66"/>
      <c r="X650" s="67"/>
      <c r="Y650" s="67"/>
      <c r="Z650" s="67"/>
      <c r="AA650" s="67"/>
      <c r="AB650" s="67"/>
      <c r="AC650" s="67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 customFormat="false" ht="16.85" hidden="false" customHeight="false" outlineLevel="0" collapsed="false">
      <c r="A651" s="69"/>
      <c r="B651" s="70" t="s">
        <v>67</v>
      </c>
      <c r="C651" s="62" t="s">
        <v>28</v>
      </c>
      <c r="D651" s="70" t="s">
        <v>757</v>
      </c>
      <c r="E651" s="43" t="n">
        <v>0.916666666666667</v>
      </c>
      <c r="F651" s="54" t="n">
        <v>20</v>
      </c>
      <c r="G651" s="45" t="n">
        <v>2.03</v>
      </c>
      <c r="H651" s="46" t="s">
        <v>7</v>
      </c>
      <c r="I651" s="47" t="n">
        <f aca="false">IF(H651="W",F651*G651-F651,(IF(H651="L",-F651)))</f>
        <v>-20</v>
      </c>
      <c r="J651" s="62"/>
      <c r="K651" s="75" t="s">
        <v>445</v>
      </c>
      <c r="L651" s="48"/>
      <c r="M651" s="48"/>
      <c r="N651" s="49"/>
      <c r="O651" s="62"/>
      <c r="P651" s="64"/>
      <c r="Q651" s="66"/>
      <c r="R651" s="74"/>
      <c r="S651" s="66"/>
      <c r="T651" s="66"/>
      <c r="U651" s="66"/>
      <c r="V651" s="66"/>
      <c r="W651" s="66"/>
      <c r="X651" s="67"/>
      <c r="Y651" s="67"/>
      <c r="Z651" s="67"/>
      <c r="AA651" s="67"/>
      <c r="AB651" s="67"/>
      <c r="AC651" s="67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 customFormat="false" ht="16.85" hidden="false" customHeight="false" outlineLevel="0" collapsed="false">
      <c r="A652" s="69" t="s">
        <v>673</v>
      </c>
      <c r="B652" s="70" t="s">
        <v>67</v>
      </c>
      <c r="C652" s="62" t="s">
        <v>28</v>
      </c>
      <c r="D652" s="70" t="s">
        <v>757</v>
      </c>
      <c r="E652" s="43" t="n">
        <v>0.916666666666667</v>
      </c>
      <c r="F652" s="54" t="n">
        <v>5</v>
      </c>
      <c r="G652" s="45" t="n">
        <v>2.03</v>
      </c>
      <c r="H652" s="46" t="s">
        <v>7</v>
      </c>
      <c r="I652" s="47" t="n">
        <f aca="false">IF(H652="W",F652*G652-F652,(IF(H652="L",-F652)))</f>
        <v>-5</v>
      </c>
      <c r="J652" s="62"/>
      <c r="K652" s="63" t="s">
        <v>758</v>
      </c>
      <c r="L652" s="48"/>
      <c r="M652" s="48"/>
      <c r="N652" s="49"/>
      <c r="O652" s="62"/>
      <c r="P652" s="64"/>
      <c r="Q652" s="66"/>
      <c r="R652" s="74"/>
      <c r="S652" s="66"/>
      <c r="T652" s="66"/>
      <c r="U652" s="66"/>
      <c r="V652" s="66"/>
      <c r="W652" s="66"/>
      <c r="X652" s="67"/>
      <c r="Y652" s="67"/>
      <c r="Z652" s="67"/>
      <c r="AA652" s="67"/>
      <c r="AB652" s="67"/>
      <c r="AC652" s="67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 customFormat="false" ht="16.85" hidden="false" customHeight="false" outlineLevel="0" collapsed="false">
      <c r="A653" s="69"/>
      <c r="B653" s="70" t="s">
        <v>67</v>
      </c>
      <c r="C653" s="62" t="s">
        <v>24</v>
      </c>
      <c r="D653" s="70" t="s">
        <v>759</v>
      </c>
      <c r="E653" s="43" t="n">
        <v>0.916666666666667</v>
      </c>
      <c r="F653" s="54" t="n">
        <v>12.5</v>
      </c>
      <c r="G653" s="45" t="n">
        <v>4.06</v>
      </c>
      <c r="H653" s="46" t="s">
        <v>7</v>
      </c>
      <c r="I653" s="47" t="n">
        <f aca="false">IF(H653="W",F653*G653-F653,(IF(H653="L",-F653)))</f>
        <v>-12.5</v>
      </c>
      <c r="J653" s="62"/>
      <c r="K653" s="63" t="s">
        <v>760</v>
      </c>
      <c r="L653" s="48"/>
      <c r="M653" s="48"/>
      <c r="N653" s="49"/>
      <c r="O653" s="62"/>
      <c r="P653" s="64"/>
      <c r="Q653" s="66"/>
      <c r="R653" s="74"/>
      <c r="S653" s="66"/>
      <c r="T653" s="66"/>
      <c r="U653" s="66"/>
      <c r="V653" s="66"/>
      <c r="W653" s="66"/>
      <c r="X653" s="67"/>
      <c r="Y653" s="67"/>
      <c r="Z653" s="67"/>
      <c r="AA653" s="67"/>
      <c r="AB653" s="67"/>
      <c r="AC653" s="67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 customFormat="false" ht="16.85" hidden="false" customHeight="false" outlineLevel="0" collapsed="false">
      <c r="A654" s="69"/>
      <c r="B654" s="70" t="s">
        <v>67</v>
      </c>
      <c r="C654" s="62" t="s">
        <v>87</v>
      </c>
      <c r="D654" s="70" t="s">
        <v>761</v>
      </c>
      <c r="E654" s="43" t="n">
        <v>0.916666666666667</v>
      </c>
      <c r="F654" s="54" t="n">
        <v>10</v>
      </c>
      <c r="G654" s="45" t="n">
        <v>3.65</v>
      </c>
      <c r="H654" s="46" t="s">
        <v>5</v>
      </c>
      <c r="I654" s="47" t="n">
        <f aca="false">IF(H654="W",F654*G654-F654,(IF(H654="L",-F654)))</f>
        <v>26.5</v>
      </c>
      <c r="J654" s="62"/>
      <c r="K654" s="23"/>
      <c r="L654" s="48"/>
      <c r="M654" s="48"/>
      <c r="N654" s="49"/>
      <c r="O654" s="62"/>
      <c r="P654" s="64"/>
      <c r="Q654" s="66"/>
      <c r="R654" s="74"/>
      <c r="S654" s="66"/>
      <c r="T654" s="66"/>
      <c r="U654" s="66"/>
      <c r="V654" s="66"/>
      <c r="W654" s="66"/>
      <c r="X654" s="67"/>
      <c r="Y654" s="67"/>
      <c r="Z654" s="67"/>
      <c r="AA654" s="67"/>
      <c r="AB654" s="67"/>
      <c r="AC654" s="67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 customFormat="false" ht="16.85" hidden="false" customHeight="false" outlineLevel="0" collapsed="false">
      <c r="A655" s="69"/>
      <c r="B655" s="70" t="s">
        <v>67</v>
      </c>
      <c r="C655" s="62" t="s">
        <v>87</v>
      </c>
      <c r="D655" s="70" t="s">
        <v>762</v>
      </c>
      <c r="E655" s="43" t="n">
        <v>0.916666666666667</v>
      </c>
      <c r="F655" s="54" t="n">
        <v>3</v>
      </c>
      <c r="G655" s="45" t="n">
        <v>4.8</v>
      </c>
      <c r="H655" s="46" t="s">
        <v>5</v>
      </c>
      <c r="I655" s="47" t="n">
        <f aca="false">IF(H655="W",F655*G655-F655,(IF(H655="L",-F655)))</f>
        <v>11.4</v>
      </c>
      <c r="J655" s="62"/>
      <c r="K655" s="23"/>
      <c r="L655" s="48"/>
      <c r="M655" s="48"/>
      <c r="N655" s="49"/>
      <c r="O655" s="62"/>
      <c r="P655" s="64"/>
      <c r="Q655" s="66"/>
      <c r="R655" s="74"/>
      <c r="S655" s="66"/>
      <c r="T655" s="66"/>
      <c r="U655" s="66"/>
      <c r="V655" s="66"/>
      <c r="W655" s="66"/>
      <c r="X655" s="67"/>
      <c r="Y655" s="67"/>
      <c r="Z655" s="67"/>
      <c r="AA655" s="67"/>
      <c r="AB655" s="67"/>
      <c r="AC655" s="67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 customFormat="false" ht="16.85" hidden="false" customHeight="false" outlineLevel="0" collapsed="false">
      <c r="A656" s="69"/>
      <c r="B656" s="70" t="s">
        <v>46</v>
      </c>
      <c r="C656" s="62" t="s">
        <v>151</v>
      </c>
      <c r="D656" s="70" t="s">
        <v>763</v>
      </c>
      <c r="E656" s="43" t="n">
        <v>0.770833333333333</v>
      </c>
      <c r="F656" s="54" t="n">
        <v>9</v>
      </c>
      <c r="G656" s="45" t="n">
        <v>1.43</v>
      </c>
      <c r="H656" s="46" t="s">
        <v>7</v>
      </c>
      <c r="I656" s="47" t="n">
        <f aca="false">IF(H656="W",F656*G656-F656,(IF(H656="L",-F656)))</f>
        <v>-9</v>
      </c>
      <c r="J656" s="62"/>
      <c r="K656" s="23"/>
      <c r="L656" s="48"/>
      <c r="M656" s="48"/>
      <c r="N656" s="49"/>
      <c r="O656" s="62"/>
      <c r="P656" s="64"/>
      <c r="Q656" s="66"/>
      <c r="R656" s="74"/>
      <c r="S656" s="66"/>
      <c r="T656" s="66"/>
      <c r="U656" s="66"/>
      <c r="V656" s="66"/>
      <c r="W656" s="66"/>
      <c r="X656" s="67"/>
      <c r="Y656" s="67"/>
      <c r="Z656" s="67"/>
      <c r="AA656" s="67"/>
      <c r="AB656" s="67"/>
      <c r="AC656" s="67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 customFormat="false" ht="16.85" hidden="false" customHeight="false" outlineLevel="0" collapsed="false">
      <c r="A657" s="69"/>
      <c r="B657" s="70" t="s">
        <v>46</v>
      </c>
      <c r="C657" s="62" t="s">
        <v>95</v>
      </c>
      <c r="D657" s="70" t="s">
        <v>358</v>
      </c>
      <c r="E657" s="43" t="n">
        <v>0.770833333333333</v>
      </c>
      <c r="F657" s="54" t="n">
        <v>5</v>
      </c>
      <c r="G657" s="45" t="n">
        <v>2.95</v>
      </c>
      <c r="H657" s="46" t="s">
        <v>5</v>
      </c>
      <c r="I657" s="47" t="n">
        <f aca="false">IF(H657="W",F657*G657-F657,(IF(H657="L",-F657)))</f>
        <v>9.75</v>
      </c>
      <c r="J657" s="62"/>
      <c r="K657" s="23" t="s">
        <v>124</v>
      </c>
      <c r="L657" s="48"/>
      <c r="M657" s="48"/>
      <c r="N657" s="49"/>
      <c r="O657" s="62"/>
      <c r="P657" s="64"/>
      <c r="Q657" s="66"/>
      <c r="R657" s="74"/>
      <c r="S657" s="66"/>
      <c r="T657" s="66"/>
      <c r="U657" s="66"/>
      <c r="V657" s="66"/>
      <c r="W657" s="66"/>
      <c r="X657" s="67"/>
      <c r="Y657" s="67"/>
      <c r="Z657" s="67"/>
      <c r="AA657" s="67"/>
      <c r="AB657" s="67"/>
      <c r="AC657" s="67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 customFormat="false" ht="16.85" hidden="false" customHeight="false" outlineLevel="0" collapsed="false">
      <c r="A658" s="69"/>
      <c r="B658" s="70" t="s">
        <v>67</v>
      </c>
      <c r="C658" s="62" t="s">
        <v>471</v>
      </c>
      <c r="D658" s="70" t="s">
        <v>764</v>
      </c>
      <c r="E658" s="43" t="n">
        <v>0.916666666666667</v>
      </c>
      <c r="F658" s="54" t="n">
        <v>20</v>
      </c>
      <c r="G658" s="45" t="n">
        <v>1.1</v>
      </c>
      <c r="H658" s="46" t="s">
        <v>5</v>
      </c>
      <c r="I658" s="47" t="n">
        <f aca="false">IF(H658="W",F658*G658-F658,(IF(H658="L",-F658)))</f>
        <v>2</v>
      </c>
      <c r="J658" s="62"/>
      <c r="K658" s="23"/>
      <c r="L658" s="48"/>
      <c r="M658" s="48"/>
      <c r="N658" s="49"/>
      <c r="O658" s="62"/>
      <c r="P658" s="64"/>
      <c r="Q658" s="66"/>
      <c r="R658" s="74"/>
      <c r="S658" s="66"/>
      <c r="T658" s="66"/>
      <c r="U658" s="66"/>
      <c r="V658" s="66"/>
      <c r="W658" s="66"/>
      <c r="X658" s="67"/>
      <c r="Y658" s="67"/>
      <c r="Z658" s="67"/>
      <c r="AA658" s="67"/>
      <c r="AB658" s="67"/>
      <c r="AC658" s="67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 customFormat="false" ht="16.85" hidden="false" customHeight="false" outlineLevel="0" collapsed="false">
      <c r="A659" s="69" t="n">
        <v>43585</v>
      </c>
      <c r="B659" s="70" t="s">
        <v>67</v>
      </c>
      <c r="C659" s="62" t="s">
        <v>28</v>
      </c>
      <c r="D659" s="70" t="s">
        <v>428</v>
      </c>
      <c r="E659" s="43" t="n">
        <v>0.916666666666667</v>
      </c>
      <c r="F659" s="54" t="n">
        <v>25</v>
      </c>
      <c r="G659" s="45" t="n">
        <v>2.34</v>
      </c>
      <c r="H659" s="46" t="s">
        <v>7</v>
      </c>
      <c r="I659" s="47" t="n">
        <f aca="false">IF(H659="W",F659*G659-F659,(IF(H659="L",-F659)))</f>
        <v>-25</v>
      </c>
      <c r="J659" s="62"/>
      <c r="K659" s="23"/>
      <c r="L659" s="48"/>
      <c r="M659" s="48"/>
      <c r="N659" s="49"/>
      <c r="O659" s="62"/>
      <c r="P659" s="64"/>
      <c r="Q659" s="66"/>
      <c r="R659" s="74"/>
      <c r="S659" s="66"/>
      <c r="T659" s="66"/>
      <c r="U659" s="66"/>
      <c r="V659" s="66"/>
      <c r="W659" s="66"/>
      <c r="X659" s="67"/>
      <c r="Y659" s="67"/>
      <c r="Z659" s="67"/>
      <c r="AA659" s="67"/>
      <c r="AB659" s="67"/>
      <c r="AC659" s="67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 customFormat="false" ht="16.85" hidden="false" customHeight="false" outlineLevel="0" collapsed="false">
      <c r="A660" s="69"/>
      <c r="B660" s="70" t="s">
        <v>67</v>
      </c>
      <c r="C660" s="62" t="s">
        <v>331</v>
      </c>
      <c r="D660" s="70" t="s">
        <v>765</v>
      </c>
      <c r="E660" s="43" t="n">
        <v>0.916666666666667</v>
      </c>
      <c r="F660" s="54" t="n">
        <v>17.46</v>
      </c>
      <c r="G660" s="45" t="n">
        <v>3.35</v>
      </c>
      <c r="H660" s="46" t="s">
        <v>7</v>
      </c>
      <c r="I660" s="47" t="n">
        <f aca="false">IF(H660="W",F660*G660-F660,(IF(H660="L",-F660)))</f>
        <v>-17.46</v>
      </c>
      <c r="J660" s="62"/>
      <c r="K660" s="23"/>
      <c r="L660" s="48"/>
      <c r="M660" s="48"/>
      <c r="N660" s="49"/>
      <c r="O660" s="62"/>
      <c r="P660" s="64"/>
      <c r="Q660" s="66"/>
      <c r="R660" s="74"/>
      <c r="S660" s="66"/>
      <c r="T660" s="66"/>
      <c r="U660" s="66"/>
      <c r="V660" s="66"/>
      <c r="W660" s="66"/>
      <c r="X660" s="67"/>
      <c r="Y660" s="67"/>
      <c r="Z660" s="67"/>
      <c r="AA660" s="67"/>
      <c r="AB660" s="67"/>
      <c r="AC660" s="67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 customFormat="false" ht="16.85" hidden="false" customHeight="false" outlineLevel="0" collapsed="false">
      <c r="A661" s="69"/>
      <c r="B661" s="70" t="s">
        <v>67</v>
      </c>
      <c r="C661" s="62" t="s">
        <v>95</v>
      </c>
      <c r="D661" s="70" t="s">
        <v>671</v>
      </c>
      <c r="E661" s="43" t="n">
        <v>0.916666666666667</v>
      </c>
      <c r="F661" s="54" t="n">
        <v>10</v>
      </c>
      <c r="G661" s="45" t="n">
        <v>3.5</v>
      </c>
      <c r="H661" s="46" t="s">
        <v>5</v>
      </c>
      <c r="I661" s="47" t="n">
        <f aca="false">IF(H661="W",F661*G661-F661,(IF(H661="L",-F661)))</f>
        <v>25</v>
      </c>
      <c r="J661" s="62"/>
      <c r="K661" s="23"/>
      <c r="L661" s="48"/>
      <c r="M661" s="48"/>
      <c r="N661" s="49"/>
      <c r="O661" s="62"/>
      <c r="P661" s="64"/>
      <c r="Q661" s="66"/>
      <c r="R661" s="74"/>
      <c r="S661" s="66"/>
      <c r="T661" s="66"/>
      <c r="U661" s="66"/>
      <c r="V661" s="66"/>
      <c r="W661" s="66"/>
      <c r="X661" s="67"/>
      <c r="Y661" s="67"/>
      <c r="Z661" s="67"/>
      <c r="AA661" s="67"/>
      <c r="AB661" s="67"/>
      <c r="AC661" s="67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 customFormat="false" ht="16.85" hidden="false" customHeight="false" outlineLevel="0" collapsed="false">
      <c r="A662" s="69"/>
      <c r="B662" s="70" t="s">
        <v>67</v>
      </c>
      <c r="C662" s="62" t="s">
        <v>87</v>
      </c>
      <c r="D662" s="70" t="s">
        <v>671</v>
      </c>
      <c r="E662" s="43" t="n">
        <v>0.916666666666667</v>
      </c>
      <c r="F662" s="54" t="n">
        <v>7</v>
      </c>
      <c r="G662" s="45" t="n">
        <v>3.45</v>
      </c>
      <c r="H662" s="46" t="s">
        <v>5</v>
      </c>
      <c r="I662" s="47" t="n">
        <f aca="false">IF(H662="W",F662*G662-F662,(IF(H662="L",-F662)))</f>
        <v>17.15</v>
      </c>
      <c r="J662" s="62"/>
      <c r="K662" s="23"/>
      <c r="L662" s="48"/>
      <c r="M662" s="48"/>
      <c r="N662" s="49"/>
      <c r="O662" s="62"/>
      <c r="P662" s="64"/>
      <c r="Q662" s="66"/>
      <c r="R662" s="74"/>
      <c r="S662" s="66"/>
      <c r="T662" s="66"/>
      <c r="U662" s="66"/>
      <c r="V662" s="66"/>
      <c r="W662" s="66"/>
      <c r="X662" s="67"/>
      <c r="Y662" s="67"/>
      <c r="Z662" s="67"/>
      <c r="AA662" s="67"/>
      <c r="AB662" s="67"/>
      <c r="AC662" s="67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 customFormat="false" ht="16.85" hidden="false" customHeight="false" outlineLevel="0" collapsed="false">
      <c r="A663" s="69"/>
      <c r="B663" s="70" t="s">
        <v>67</v>
      </c>
      <c r="C663" s="62" t="s">
        <v>471</v>
      </c>
      <c r="D663" s="70" t="s">
        <v>671</v>
      </c>
      <c r="E663" s="43" t="n">
        <v>0.916666666666667</v>
      </c>
      <c r="F663" s="54" t="n">
        <v>25</v>
      </c>
      <c r="G663" s="45" t="n">
        <v>4.06</v>
      </c>
      <c r="H663" s="46" t="s">
        <v>5</v>
      </c>
      <c r="I663" s="47" t="n">
        <f aca="false">IF(H663="W",F663*G663-F663,(IF(H663="L",-F663)))</f>
        <v>76.5</v>
      </c>
      <c r="J663" s="62"/>
      <c r="K663" s="23"/>
      <c r="L663" s="48"/>
      <c r="M663" s="48"/>
      <c r="N663" s="49"/>
      <c r="O663" s="62"/>
      <c r="P663" s="64"/>
      <c r="Q663" s="66"/>
      <c r="R663" s="74"/>
      <c r="S663" s="66"/>
      <c r="T663" s="66"/>
      <c r="U663" s="66"/>
      <c r="V663" s="66"/>
      <c r="W663" s="66"/>
      <c r="X663" s="67"/>
      <c r="Y663" s="67"/>
      <c r="Z663" s="67"/>
      <c r="AA663" s="67"/>
      <c r="AB663" s="67"/>
      <c r="AC663" s="67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 customFormat="false" ht="16.85" hidden="false" customHeight="false" outlineLevel="0" collapsed="false">
      <c r="A664" s="69"/>
      <c r="B664" s="70" t="s">
        <v>67</v>
      </c>
      <c r="C664" s="62" t="s">
        <v>28</v>
      </c>
      <c r="D664" s="70" t="s">
        <v>428</v>
      </c>
      <c r="E664" s="43" t="n">
        <v>0.916666666666667</v>
      </c>
      <c r="F664" s="54" t="n">
        <v>25</v>
      </c>
      <c r="G664" s="45" t="n">
        <v>2.34</v>
      </c>
      <c r="H664" s="46" t="s">
        <v>7</v>
      </c>
      <c r="I664" s="47" t="n">
        <f aca="false">IF(H664="W",F664*G664-F664,(IF(H664="L",-F664)))</f>
        <v>-25</v>
      </c>
      <c r="J664" s="62"/>
      <c r="K664" s="23"/>
      <c r="L664" s="48"/>
      <c r="M664" s="48"/>
      <c r="N664" s="49"/>
      <c r="O664" s="62"/>
      <c r="P664" s="64"/>
      <c r="Q664" s="66"/>
      <c r="R664" s="74"/>
      <c r="S664" s="66"/>
      <c r="T664" s="66"/>
      <c r="U664" s="66"/>
      <c r="V664" s="66"/>
      <c r="W664" s="66"/>
      <c r="X664" s="67"/>
      <c r="Y664" s="67"/>
      <c r="Z664" s="67"/>
      <c r="AA664" s="67"/>
      <c r="AB664" s="67"/>
      <c r="AC664" s="67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 customFormat="false" ht="16.85" hidden="false" customHeight="false" outlineLevel="0" collapsed="false">
      <c r="A665" s="69"/>
      <c r="B665" s="70" t="s">
        <v>67</v>
      </c>
      <c r="C665" s="62" t="s">
        <v>87</v>
      </c>
      <c r="D665" s="70" t="s">
        <v>765</v>
      </c>
      <c r="E665" s="43" t="n">
        <v>0.916666666666667</v>
      </c>
      <c r="F665" s="54" t="n">
        <v>15</v>
      </c>
      <c r="G665" s="45" t="n">
        <v>3.35</v>
      </c>
      <c r="H665" s="46" t="s">
        <v>7</v>
      </c>
      <c r="I665" s="47" t="n">
        <f aca="false">IF(H665="W",F665*G665-F665,(IF(H665="L",-F665)))</f>
        <v>-15</v>
      </c>
      <c r="J665" s="62"/>
      <c r="K665" s="23"/>
      <c r="L665" s="48"/>
      <c r="M665" s="48"/>
      <c r="N665" s="49"/>
      <c r="O665" s="62"/>
      <c r="P665" s="64"/>
      <c r="Q665" s="66"/>
      <c r="R665" s="74"/>
      <c r="S665" s="66"/>
      <c r="T665" s="66"/>
      <c r="U665" s="66"/>
      <c r="V665" s="66"/>
      <c r="W665" s="66"/>
      <c r="X665" s="67"/>
      <c r="Y665" s="67"/>
      <c r="Z665" s="67"/>
      <c r="AA665" s="67"/>
      <c r="AB665" s="67"/>
      <c r="AC665" s="67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 customFormat="false" ht="16.85" hidden="false" customHeight="false" outlineLevel="0" collapsed="false">
      <c r="A666" s="69"/>
      <c r="B666" s="70" t="s">
        <v>67</v>
      </c>
      <c r="C666" s="62" t="s">
        <v>170</v>
      </c>
      <c r="D666" s="70" t="s">
        <v>765</v>
      </c>
      <c r="E666" s="43" t="n">
        <v>0.916666666666667</v>
      </c>
      <c r="F666" s="54" t="n">
        <v>15</v>
      </c>
      <c r="G666" s="45" t="n">
        <v>3.35</v>
      </c>
      <c r="H666" s="46" t="s">
        <v>7</v>
      </c>
      <c r="I666" s="47" t="n">
        <f aca="false">IF(H666="W",F666*G666-F666,(IF(H666="L",-F666)))</f>
        <v>-15</v>
      </c>
      <c r="J666" s="62"/>
      <c r="K666" s="23"/>
      <c r="L666" s="48"/>
      <c r="M666" s="48"/>
      <c r="N666" s="49"/>
      <c r="O666" s="62"/>
      <c r="P666" s="64"/>
      <c r="Q666" s="66"/>
      <c r="R666" s="74"/>
      <c r="S666" s="66"/>
      <c r="T666" s="66"/>
      <c r="U666" s="66"/>
      <c r="V666" s="66"/>
      <c r="W666" s="66"/>
      <c r="X666" s="67"/>
      <c r="Y666" s="67"/>
      <c r="Z666" s="67"/>
      <c r="AA666" s="67"/>
      <c r="AB666" s="67"/>
      <c r="AC666" s="67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 customFormat="false" ht="16.85" hidden="false" customHeight="false" outlineLevel="0" collapsed="false">
      <c r="A667" s="69"/>
      <c r="B667" s="70" t="s">
        <v>67</v>
      </c>
      <c r="C667" s="62" t="s">
        <v>170</v>
      </c>
      <c r="D667" s="70" t="s">
        <v>671</v>
      </c>
      <c r="E667" s="43" t="n">
        <v>0.916666666666667</v>
      </c>
      <c r="F667" s="54" t="n">
        <v>10</v>
      </c>
      <c r="G667" s="45" t="n">
        <v>3.5</v>
      </c>
      <c r="H667" s="46" t="s">
        <v>5</v>
      </c>
      <c r="I667" s="47" t="n">
        <f aca="false">IF(H667="W",F667*G667-F667,(IF(H667="L",-F667)))</f>
        <v>25</v>
      </c>
      <c r="J667" s="62"/>
      <c r="K667" s="23" t="s">
        <v>124</v>
      </c>
      <c r="L667" s="48"/>
      <c r="M667" s="48"/>
      <c r="N667" s="49"/>
      <c r="O667" s="62"/>
      <c r="P667" s="64"/>
      <c r="Q667" s="66"/>
      <c r="R667" s="74"/>
      <c r="S667" s="66"/>
      <c r="T667" s="66"/>
      <c r="U667" s="66"/>
      <c r="V667" s="66"/>
      <c r="W667" s="66"/>
      <c r="X667" s="67"/>
      <c r="Y667" s="67"/>
      <c r="Z667" s="67"/>
      <c r="AA667" s="67"/>
      <c r="AB667" s="67"/>
      <c r="AC667" s="67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 customFormat="false" ht="16.85" hidden="false" customHeight="false" outlineLevel="0" collapsed="false">
      <c r="A668" s="69"/>
      <c r="B668" s="70" t="s">
        <v>67</v>
      </c>
      <c r="C668" s="62" t="s">
        <v>151</v>
      </c>
      <c r="D668" s="70" t="s">
        <v>765</v>
      </c>
      <c r="E668" s="43" t="n">
        <v>0.916666666666667</v>
      </c>
      <c r="F668" s="54" t="n">
        <v>5</v>
      </c>
      <c r="G668" s="45" t="n">
        <v>3.35</v>
      </c>
      <c r="H668" s="46" t="s">
        <v>7</v>
      </c>
      <c r="I668" s="47" t="n">
        <f aca="false">IF(H668="W",F668*G668-F668,(IF(H668="L",-F668)))</f>
        <v>-5</v>
      </c>
      <c r="J668" s="62"/>
      <c r="K668" s="23"/>
      <c r="L668" s="48"/>
      <c r="M668" s="48"/>
      <c r="N668" s="49"/>
      <c r="O668" s="62"/>
      <c r="P668" s="64"/>
      <c r="Q668" s="66"/>
      <c r="R668" s="74"/>
      <c r="S668" s="66"/>
      <c r="T668" s="66"/>
      <c r="U668" s="66"/>
      <c r="V668" s="66"/>
      <c r="W668" s="66"/>
      <c r="X668" s="67"/>
      <c r="Y668" s="67"/>
      <c r="Z668" s="67"/>
      <c r="AA668" s="67"/>
      <c r="AB668" s="67"/>
      <c r="AC668" s="67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 customFormat="false" ht="16.85" hidden="false" customHeight="false" outlineLevel="0" collapsed="false">
      <c r="A669" s="69"/>
      <c r="B669" s="70" t="s">
        <v>67</v>
      </c>
      <c r="C669" s="62" t="s">
        <v>151</v>
      </c>
      <c r="D669" s="70" t="s">
        <v>766</v>
      </c>
      <c r="E669" s="43" t="n">
        <v>0.916666666666667</v>
      </c>
      <c r="F669" s="54" t="n">
        <v>20</v>
      </c>
      <c r="G669" s="45" t="n">
        <v>1.07</v>
      </c>
      <c r="H669" s="46" t="s">
        <v>5</v>
      </c>
      <c r="I669" s="47" t="n">
        <f aca="false">IF(H669="W",F669*G669-F669,(IF(H669="L",-F669)))</f>
        <v>1.4</v>
      </c>
      <c r="J669" s="62"/>
      <c r="K669" s="23"/>
      <c r="L669" s="48"/>
      <c r="M669" s="48"/>
      <c r="N669" s="49"/>
      <c r="O669" s="62"/>
      <c r="P669" s="64"/>
      <c r="Q669" s="66"/>
      <c r="R669" s="74"/>
      <c r="S669" s="66"/>
      <c r="T669" s="66"/>
      <c r="U669" s="66"/>
      <c r="V669" s="66"/>
      <c r="W669" s="66"/>
      <c r="X669" s="67"/>
      <c r="Y669" s="67"/>
      <c r="Z669" s="67"/>
      <c r="AA669" s="67"/>
      <c r="AB669" s="67"/>
      <c r="AC669" s="67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 customFormat="false" ht="16.85" hidden="false" customHeight="false" outlineLevel="0" collapsed="false">
      <c r="A670" s="69" t="n">
        <v>43586</v>
      </c>
      <c r="B670" s="70" t="s">
        <v>67</v>
      </c>
      <c r="C670" s="62" t="s">
        <v>28</v>
      </c>
      <c r="D670" s="70" t="s">
        <v>767</v>
      </c>
      <c r="E670" s="43" t="n">
        <v>0.916666666666667</v>
      </c>
      <c r="F670" s="54" t="n">
        <v>25</v>
      </c>
      <c r="G670" s="45" t="n">
        <v>1.91</v>
      </c>
      <c r="H670" s="46" t="s">
        <v>5</v>
      </c>
      <c r="I670" s="47" t="n">
        <f aca="false">IF(H670="W",F670*G670-F670,(IF(H670="L",-F670)))</f>
        <v>22.75</v>
      </c>
      <c r="J670" s="62"/>
      <c r="K670" s="23"/>
      <c r="L670" s="48"/>
      <c r="M670" s="48"/>
      <c r="N670" s="49"/>
      <c r="O670" s="62"/>
      <c r="P670" s="64"/>
      <c r="Q670" s="66"/>
      <c r="R670" s="74"/>
      <c r="S670" s="66"/>
      <c r="T670" s="66"/>
      <c r="U670" s="66"/>
      <c r="V670" s="66"/>
      <c r="W670" s="66"/>
      <c r="X670" s="67"/>
      <c r="Y670" s="67"/>
      <c r="Z670" s="67"/>
      <c r="AA670" s="67"/>
      <c r="AB670" s="67"/>
      <c r="AC670" s="67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 customFormat="false" ht="16.85" hidden="false" customHeight="false" outlineLevel="0" collapsed="false">
      <c r="A671" s="69"/>
      <c r="B671" s="70" t="s">
        <v>67</v>
      </c>
      <c r="C671" s="62" t="s">
        <v>170</v>
      </c>
      <c r="D671" s="70" t="s">
        <v>768</v>
      </c>
      <c r="E671" s="43" t="n">
        <v>0.916666666666667</v>
      </c>
      <c r="F671" s="54" t="n">
        <v>8</v>
      </c>
      <c r="G671" s="45" t="n">
        <v>5</v>
      </c>
      <c r="H671" s="46" t="s">
        <v>7</v>
      </c>
      <c r="I671" s="47" t="n">
        <f aca="false">IF(H671="W",F671*G671-F671,(IF(H671="L",-F671)))</f>
        <v>-8</v>
      </c>
      <c r="J671" s="62"/>
      <c r="K671" s="23"/>
      <c r="L671" s="48"/>
      <c r="M671" s="48"/>
      <c r="N671" s="49"/>
      <c r="O671" s="62"/>
      <c r="P671" s="64"/>
      <c r="Q671" s="66"/>
      <c r="R671" s="74"/>
      <c r="S671" s="66"/>
      <c r="T671" s="66"/>
      <c r="U671" s="66"/>
      <c r="V671" s="66"/>
      <c r="W671" s="66"/>
      <c r="X671" s="67"/>
      <c r="Y671" s="67"/>
      <c r="Z671" s="67"/>
      <c r="AA671" s="67"/>
      <c r="AB671" s="67"/>
      <c r="AC671" s="67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 customFormat="false" ht="16.85" hidden="false" customHeight="false" outlineLevel="0" collapsed="false">
      <c r="A672" s="69" t="n">
        <v>43589</v>
      </c>
      <c r="B672" s="70" t="s">
        <v>46</v>
      </c>
      <c r="C672" s="62" t="s">
        <v>28</v>
      </c>
      <c r="D672" s="70" t="s">
        <v>769</v>
      </c>
      <c r="E672" s="43" t="n">
        <v>0.0833333333333333</v>
      </c>
      <c r="F672" s="54" t="n">
        <v>10</v>
      </c>
      <c r="G672" s="45" t="n">
        <v>3.1</v>
      </c>
      <c r="H672" s="46" t="s">
        <v>5</v>
      </c>
      <c r="I672" s="47" t="n">
        <f aca="false">IF(H672="W",F672*G672-F672,(IF(H672="L",-F672)))</f>
        <v>21</v>
      </c>
      <c r="J672" s="62"/>
      <c r="K672" s="23" t="s">
        <v>124</v>
      </c>
      <c r="L672" s="48"/>
      <c r="M672" s="48"/>
      <c r="N672" s="49"/>
      <c r="O672" s="62"/>
      <c r="P672" s="64"/>
      <c r="Q672" s="66"/>
      <c r="R672" s="74"/>
      <c r="S672" s="66"/>
      <c r="T672" s="66"/>
      <c r="U672" s="66"/>
      <c r="V672" s="66"/>
      <c r="W672" s="66"/>
      <c r="X672" s="67"/>
      <c r="Y672" s="67"/>
      <c r="Z672" s="67"/>
      <c r="AA672" s="67"/>
      <c r="AB672" s="67"/>
      <c r="AC672" s="67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 customFormat="false" ht="16.85" hidden="false" customHeight="false" outlineLevel="0" collapsed="false">
      <c r="A673" s="69"/>
      <c r="B673" s="70" t="s">
        <v>46</v>
      </c>
      <c r="C673" s="62" t="s">
        <v>87</v>
      </c>
      <c r="D673" s="70" t="s">
        <v>769</v>
      </c>
      <c r="E673" s="43" t="n">
        <v>0.0833333333333333</v>
      </c>
      <c r="F673" s="54" t="n">
        <v>10</v>
      </c>
      <c r="G673" s="45" t="n">
        <v>3.1</v>
      </c>
      <c r="H673" s="46" t="s">
        <v>5</v>
      </c>
      <c r="I673" s="47" t="n">
        <f aca="false">IF(H673="W",F673*G673-F673,(IF(H673="L",-F673)))</f>
        <v>21</v>
      </c>
      <c r="J673" s="62"/>
      <c r="K673" s="23"/>
      <c r="L673" s="48"/>
      <c r="M673" s="48"/>
      <c r="N673" s="49"/>
      <c r="O673" s="62"/>
      <c r="P673" s="64"/>
      <c r="Q673" s="66"/>
      <c r="R673" s="74"/>
      <c r="S673" s="66"/>
      <c r="T673" s="66"/>
      <c r="U673" s="66"/>
      <c r="V673" s="66"/>
      <c r="W673" s="66"/>
      <c r="X673" s="67"/>
      <c r="Y673" s="67"/>
      <c r="Z673" s="67"/>
      <c r="AA673" s="67"/>
      <c r="AB673" s="67"/>
      <c r="AC673" s="67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 customFormat="false" ht="16.85" hidden="false" customHeight="false" outlineLevel="0" collapsed="false">
      <c r="A674" s="69" t="n">
        <v>43590</v>
      </c>
      <c r="B674" s="70" t="s">
        <v>46</v>
      </c>
      <c r="C674" s="62" t="s">
        <v>28</v>
      </c>
      <c r="D674" s="70" t="s">
        <v>745</v>
      </c>
      <c r="E674" s="43" t="n">
        <v>0.208333333333333</v>
      </c>
      <c r="F674" s="54" t="n">
        <v>25</v>
      </c>
      <c r="G674" s="45" t="n">
        <v>1.68</v>
      </c>
      <c r="H674" s="46" t="s">
        <v>5</v>
      </c>
      <c r="I674" s="47" t="n">
        <f aca="false">IF(H674="W",F674*G674-F674,(IF(H674="L",-F674)))</f>
        <v>17</v>
      </c>
      <c r="J674" s="62"/>
      <c r="K674" s="23"/>
      <c r="L674" s="48"/>
      <c r="M674" s="48"/>
      <c r="N674" s="49"/>
      <c r="O674" s="62"/>
      <c r="P674" s="64"/>
      <c r="Q674" s="66"/>
      <c r="R674" s="74"/>
      <c r="S674" s="66"/>
      <c r="T674" s="66"/>
      <c r="U674" s="66"/>
      <c r="V674" s="66"/>
      <c r="W674" s="66"/>
      <c r="X674" s="67"/>
      <c r="Y674" s="67"/>
      <c r="Z674" s="67"/>
      <c r="AA674" s="67"/>
      <c r="AB674" s="67"/>
      <c r="AC674" s="67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 customFormat="false" ht="16.85" hidden="false" customHeight="false" outlineLevel="0" collapsed="false">
      <c r="A675" s="69"/>
      <c r="B675" s="70" t="s">
        <v>67</v>
      </c>
      <c r="C675" s="62" t="s">
        <v>28</v>
      </c>
      <c r="D675" s="70" t="s">
        <v>770</v>
      </c>
      <c r="E675" s="43" t="n">
        <v>0.90625</v>
      </c>
      <c r="F675" s="54" t="n">
        <v>25</v>
      </c>
      <c r="G675" s="45" t="n">
        <v>2.13</v>
      </c>
      <c r="H675" s="46" t="s">
        <v>5</v>
      </c>
      <c r="I675" s="47" t="n">
        <f aca="false">IF(H675="W",F675*G675-F675,(IF(H675="L",-F675)))</f>
        <v>28.25</v>
      </c>
      <c r="J675" s="62"/>
      <c r="K675" s="23"/>
      <c r="L675" s="48"/>
      <c r="M675" s="48"/>
      <c r="N675" s="49"/>
      <c r="O675" s="62"/>
      <c r="P675" s="64"/>
      <c r="Q675" s="66"/>
      <c r="R675" s="74"/>
      <c r="S675" s="66"/>
      <c r="T675" s="66"/>
      <c r="U675" s="66"/>
      <c r="V675" s="66"/>
      <c r="W675" s="66"/>
      <c r="X675" s="67"/>
      <c r="Y675" s="67"/>
      <c r="Z675" s="67"/>
      <c r="AA675" s="67"/>
      <c r="AB675" s="67"/>
      <c r="AC675" s="67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 customFormat="false" ht="16.85" hidden="false" customHeight="false" outlineLevel="0" collapsed="false">
      <c r="A676" s="69"/>
      <c r="B676" s="70" t="s">
        <v>67</v>
      </c>
      <c r="C676" s="62" t="s">
        <v>170</v>
      </c>
      <c r="D676" s="70" t="s">
        <v>726</v>
      </c>
      <c r="E676" s="43" t="n">
        <v>0.90625</v>
      </c>
      <c r="F676" s="54" t="n">
        <v>15.43</v>
      </c>
      <c r="G676" s="45" t="n">
        <v>3.45</v>
      </c>
      <c r="H676" s="46" t="s">
        <v>7</v>
      </c>
      <c r="I676" s="47" t="n">
        <f aca="false">IF(H676="W",F676*G676-F676,(IF(H676="L",-F676)))</f>
        <v>-15.43</v>
      </c>
      <c r="J676" s="62"/>
      <c r="K676" s="23"/>
      <c r="L676" s="48"/>
      <c r="M676" s="48"/>
      <c r="N676" s="49"/>
      <c r="O676" s="62"/>
      <c r="P676" s="64"/>
      <c r="Q676" s="66"/>
      <c r="R676" s="74"/>
      <c r="S676" s="66"/>
      <c r="T676" s="66"/>
      <c r="U676" s="66"/>
      <c r="V676" s="66"/>
      <c r="W676" s="66"/>
      <c r="X676" s="67"/>
      <c r="Y676" s="67"/>
      <c r="Z676" s="67"/>
      <c r="AA676" s="67"/>
      <c r="AB676" s="67"/>
      <c r="AC676" s="67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 customFormat="false" ht="16.85" hidden="false" customHeight="false" outlineLevel="0" collapsed="false">
      <c r="A677" s="69"/>
      <c r="B677" s="70" t="s">
        <v>67</v>
      </c>
      <c r="C677" s="62" t="s">
        <v>771</v>
      </c>
      <c r="D677" s="70" t="s">
        <v>772</v>
      </c>
      <c r="E677" s="43" t="n">
        <v>0.90625</v>
      </c>
      <c r="F677" s="54" t="s">
        <v>771</v>
      </c>
      <c r="G677" s="45" t="s">
        <v>771</v>
      </c>
      <c r="H677" s="46" t="s">
        <v>6</v>
      </c>
      <c r="I677" s="47" t="n">
        <f aca="false">IF(H677="W",F677*G677-F677,(IF(H677="L",-F677)))</f>
        <v>0</v>
      </c>
      <c r="J677" s="62"/>
      <c r="K677" s="23"/>
      <c r="L677" s="48"/>
      <c r="M677" s="48"/>
      <c r="N677" s="49"/>
      <c r="O677" s="62"/>
      <c r="P677" s="64"/>
      <c r="Q677" s="66"/>
      <c r="R677" s="74"/>
      <c r="S677" s="66"/>
      <c r="T677" s="66"/>
      <c r="U677" s="66"/>
      <c r="V677" s="66"/>
      <c r="W677" s="66"/>
      <c r="X677" s="67"/>
      <c r="Y677" s="67"/>
      <c r="Z677" s="67"/>
      <c r="AA677" s="67"/>
      <c r="AB677" s="67"/>
      <c r="AC677" s="67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 customFormat="false" ht="16.85" hidden="false" customHeight="false" outlineLevel="0" collapsed="false">
      <c r="A678" s="69"/>
      <c r="B678" s="70" t="s">
        <v>46</v>
      </c>
      <c r="C678" s="62" t="s">
        <v>471</v>
      </c>
      <c r="D678" s="70" t="s">
        <v>773</v>
      </c>
      <c r="E678" s="43" t="n">
        <v>0.708333333333333</v>
      </c>
      <c r="F678" s="54" t="n">
        <v>30</v>
      </c>
      <c r="G678" s="45" t="n">
        <v>3.26</v>
      </c>
      <c r="H678" s="46" t="s">
        <v>7</v>
      </c>
      <c r="I678" s="47" t="n">
        <f aca="false">IF(H678="W",F678*G678-F678,(IF(H678="L",-F678)))</f>
        <v>-30</v>
      </c>
      <c r="J678" s="62"/>
      <c r="K678" s="23"/>
      <c r="L678" s="48"/>
      <c r="M678" s="48"/>
      <c r="N678" s="49"/>
      <c r="O678" s="62"/>
      <c r="P678" s="64"/>
      <c r="Q678" s="66"/>
      <c r="R678" s="74"/>
      <c r="S678" s="66"/>
      <c r="T678" s="66"/>
      <c r="U678" s="66"/>
      <c r="V678" s="66"/>
      <c r="W678" s="66"/>
      <c r="X678" s="67"/>
      <c r="Y678" s="67"/>
      <c r="Z678" s="67"/>
      <c r="AA678" s="67"/>
      <c r="AB678" s="67"/>
      <c r="AC678" s="67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 customFormat="false" ht="16.85" hidden="false" customHeight="false" outlineLevel="0" collapsed="false">
      <c r="A679" s="69"/>
      <c r="B679" s="70" t="s">
        <v>46</v>
      </c>
      <c r="C679" s="62" t="s">
        <v>28</v>
      </c>
      <c r="D679" s="70" t="s">
        <v>774</v>
      </c>
      <c r="E679" s="43" t="n">
        <v>0.708333333333333</v>
      </c>
      <c r="F679" s="54" t="n">
        <v>41.09</v>
      </c>
      <c r="G679" s="45" t="n">
        <v>2.38</v>
      </c>
      <c r="H679" s="46" t="s">
        <v>5</v>
      </c>
      <c r="I679" s="47" t="n">
        <f aca="false">IF(H679="W",F679*G679-F679,(IF(H679="L",-F679)))</f>
        <v>56.7042</v>
      </c>
      <c r="J679" s="62"/>
      <c r="K679" s="23"/>
      <c r="L679" s="48"/>
      <c r="M679" s="48"/>
      <c r="N679" s="49"/>
      <c r="O679" s="62"/>
      <c r="P679" s="64"/>
      <c r="Q679" s="66"/>
      <c r="R679" s="74"/>
      <c r="S679" s="66"/>
      <c r="T679" s="66"/>
      <c r="U679" s="66"/>
      <c r="V679" s="66"/>
      <c r="W679" s="66"/>
      <c r="X679" s="67"/>
      <c r="Y679" s="67"/>
      <c r="Z679" s="67"/>
      <c r="AA679" s="67"/>
      <c r="AB679" s="67"/>
      <c r="AC679" s="67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 customFormat="false" ht="16.85" hidden="false" customHeight="false" outlineLevel="0" collapsed="false">
      <c r="A680" s="69"/>
      <c r="B680" s="70" t="s">
        <v>46</v>
      </c>
      <c r="C680" s="62" t="s">
        <v>170</v>
      </c>
      <c r="D680" s="70" t="s">
        <v>775</v>
      </c>
      <c r="E680" s="43" t="n">
        <v>0.708333333333333</v>
      </c>
      <c r="F680" s="54" t="n">
        <v>24</v>
      </c>
      <c r="G680" s="45" t="n">
        <v>4</v>
      </c>
      <c r="H680" s="46" t="s">
        <v>7</v>
      </c>
      <c r="I680" s="47" t="n">
        <f aca="false">IF(H680="W",F680*G680-F680,(IF(H680="L",-F680)))</f>
        <v>-24</v>
      </c>
      <c r="J680" s="62"/>
      <c r="K680" s="23"/>
      <c r="L680" s="48"/>
      <c r="M680" s="48"/>
      <c r="N680" s="49"/>
      <c r="O680" s="62"/>
      <c r="P680" s="64"/>
      <c r="Q680" s="66"/>
      <c r="R680" s="74"/>
      <c r="S680" s="66"/>
      <c r="T680" s="66"/>
      <c r="U680" s="66"/>
      <c r="V680" s="66"/>
      <c r="W680" s="66"/>
      <c r="X680" s="67"/>
      <c r="Y680" s="67"/>
      <c r="Z680" s="67"/>
      <c r="AA680" s="67"/>
      <c r="AB680" s="67"/>
      <c r="AC680" s="67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 customFormat="false" ht="16.85" hidden="false" customHeight="false" outlineLevel="0" collapsed="false">
      <c r="A681" s="69"/>
      <c r="B681" s="70" t="s">
        <v>46</v>
      </c>
      <c r="C681" s="62" t="s">
        <v>87</v>
      </c>
      <c r="D681" s="70" t="s">
        <v>775</v>
      </c>
      <c r="E681" s="43" t="n">
        <v>0.708333333333333</v>
      </c>
      <c r="F681" s="54" t="n">
        <v>10</v>
      </c>
      <c r="G681" s="45" t="n">
        <v>3.8</v>
      </c>
      <c r="H681" s="46" t="s">
        <v>6</v>
      </c>
      <c r="I681" s="47" t="n">
        <f aca="false">IF(H681="W",F681*G681-F681,(IF(H681="L",-F681)))</f>
        <v>0</v>
      </c>
      <c r="J681" s="62"/>
      <c r="K681" s="23" t="s">
        <v>124</v>
      </c>
      <c r="L681" s="48"/>
      <c r="M681" s="48"/>
      <c r="N681" s="49"/>
      <c r="O681" s="62"/>
      <c r="P681" s="64"/>
      <c r="Q681" s="66"/>
      <c r="R681" s="74"/>
      <c r="S681" s="66"/>
      <c r="T681" s="66"/>
      <c r="U681" s="66"/>
      <c r="V681" s="66"/>
      <c r="W681" s="66"/>
      <c r="X681" s="67"/>
      <c r="Y681" s="67"/>
      <c r="Z681" s="67"/>
      <c r="AA681" s="67"/>
      <c r="AB681" s="67"/>
      <c r="AC681" s="67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 customFormat="false" ht="16.85" hidden="false" customHeight="false" outlineLevel="0" collapsed="false">
      <c r="A682" s="69"/>
      <c r="B682" s="70" t="s">
        <v>46</v>
      </c>
      <c r="C682" s="62" t="s">
        <v>170</v>
      </c>
      <c r="D682" s="70" t="s">
        <v>776</v>
      </c>
      <c r="E682" s="43" t="n">
        <v>0.791666666666667</v>
      </c>
      <c r="F682" s="54" t="n">
        <v>10</v>
      </c>
      <c r="G682" s="45" t="n">
        <v>1.8</v>
      </c>
      <c r="H682" s="46" t="s">
        <v>5</v>
      </c>
      <c r="I682" s="47" t="n">
        <f aca="false">IF(H682="W",F682*G682-F682,(IF(H682="L",-F682)))</f>
        <v>8</v>
      </c>
      <c r="J682" s="62"/>
      <c r="K682" s="23"/>
      <c r="L682" s="48"/>
      <c r="M682" s="48"/>
      <c r="N682" s="49"/>
      <c r="O682" s="62"/>
      <c r="P682" s="64"/>
      <c r="Q682" s="66"/>
      <c r="R682" s="74"/>
      <c r="S682" s="66"/>
      <c r="T682" s="66"/>
      <c r="U682" s="66"/>
      <c r="V682" s="66"/>
      <c r="W682" s="66"/>
      <c r="X682" s="67"/>
      <c r="Y682" s="67"/>
      <c r="Z682" s="67"/>
      <c r="AA682" s="67"/>
      <c r="AB682" s="67"/>
      <c r="AC682" s="67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 customFormat="false" ht="16.85" hidden="false" customHeight="false" outlineLevel="0" collapsed="false">
      <c r="A683" s="69"/>
      <c r="B683" s="70" t="s">
        <v>46</v>
      </c>
      <c r="C683" s="62" t="s">
        <v>170</v>
      </c>
      <c r="D683" s="70" t="s">
        <v>777</v>
      </c>
      <c r="E683" s="43" t="n">
        <v>0.916666666666667</v>
      </c>
      <c r="F683" s="54" t="n">
        <v>18</v>
      </c>
      <c r="G683" s="45" t="n">
        <v>2.32</v>
      </c>
      <c r="H683" s="46" t="s">
        <v>7</v>
      </c>
      <c r="I683" s="47" t="n">
        <f aca="false">IF(H683="W",F683*G683-F683,(IF(H683="L",-F683)))</f>
        <v>-18</v>
      </c>
      <c r="J683" s="62"/>
      <c r="K683" s="23"/>
      <c r="L683" s="48"/>
      <c r="M683" s="48"/>
      <c r="N683" s="49"/>
      <c r="O683" s="62"/>
      <c r="P683" s="64"/>
      <c r="Q683" s="66"/>
      <c r="R683" s="74"/>
      <c r="S683" s="66"/>
      <c r="T683" s="66"/>
      <c r="U683" s="66"/>
      <c r="V683" s="66"/>
      <c r="W683" s="66"/>
      <c r="X683" s="67"/>
      <c r="Y683" s="67"/>
      <c r="Z683" s="67"/>
      <c r="AA683" s="67"/>
      <c r="AB683" s="67"/>
      <c r="AC683" s="67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 customFormat="false" ht="16.85" hidden="false" customHeight="false" outlineLevel="0" collapsed="false">
      <c r="A684" s="69"/>
      <c r="B684" s="70" t="s">
        <v>46</v>
      </c>
      <c r="C684" s="62" t="s">
        <v>87</v>
      </c>
      <c r="D684" s="70" t="s">
        <v>778</v>
      </c>
      <c r="E684" s="43" t="n">
        <v>0.916666666666667</v>
      </c>
      <c r="F684" s="54" t="n">
        <v>20</v>
      </c>
      <c r="G684" s="45" t="n">
        <v>2.08</v>
      </c>
      <c r="H684" s="46" t="s">
        <v>5</v>
      </c>
      <c r="I684" s="47" t="n">
        <f aca="false">IF(H684="W",F684*G684-F684,(IF(H684="L",-F684)))</f>
        <v>21.6</v>
      </c>
      <c r="J684" s="62"/>
      <c r="K684" s="23"/>
      <c r="L684" s="48"/>
      <c r="M684" s="48"/>
      <c r="N684" s="49"/>
      <c r="O684" s="62"/>
      <c r="P684" s="64"/>
      <c r="Q684" s="66"/>
      <c r="R684" s="74"/>
      <c r="S684" s="66"/>
      <c r="T684" s="66"/>
      <c r="U684" s="66"/>
      <c r="V684" s="66"/>
      <c r="W684" s="66"/>
      <c r="X684" s="67"/>
      <c r="Y684" s="67"/>
      <c r="Z684" s="67"/>
      <c r="AA684" s="67"/>
      <c r="AB684" s="67"/>
      <c r="AC684" s="67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 customFormat="false" ht="16.85" hidden="false" customHeight="false" outlineLevel="0" collapsed="false">
      <c r="A685" s="69" t="n">
        <v>43591</v>
      </c>
      <c r="B685" s="70" t="s">
        <v>46</v>
      </c>
      <c r="C685" s="62" t="s">
        <v>28</v>
      </c>
      <c r="D685" s="70" t="s">
        <v>779</v>
      </c>
      <c r="E685" s="43" t="n">
        <v>0.0833333333333333</v>
      </c>
      <c r="F685" s="54" t="n">
        <v>5</v>
      </c>
      <c r="G685" s="45" t="n">
        <v>2.01</v>
      </c>
      <c r="H685" s="46" t="s">
        <v>5</v>
      </c>
      <c r="I685" s="47" t="n">
        <f aca="false">IF(H685="W",F685*G685-F685,(IF(H685="L",-F685)))</f>
        <v>5.05</v>
      </c>
      <c r="J685" s="62"/>
      <c r="K685" s="23" t="s">
        <v>673</v>
      </c>
      <c r="L685" s="48" t="s">
        <v>780</v>
      </c>
      <c r="M685" s="48" t="s">
        <v>9</v>
      </c>
      <c r="N685" s="49" t="n">
        <f aca="false">SUM(I685:I751)</f>
        <v>296.1658</v>
      </c>
      <c r="O685" s="62"/>
      <c r="P685" s="64"/>
      <c r="Q685" s="66"/>
      <c r="R685" s="74"/>
      <c r="S685" s="66"/>
      <c r="T685" s="66"/>
      <c r="U685" s="66"/>
      <c r="V685" s="66"/>
      <c r="W685" s="66"/>
      <c r="X685" s="67"/>
      <c r="Y685" s="67"/>
      <c r="Z685" s="67"/>
      <c r="AA685" s="67"/>
      <c r="AB685" s="67"/>
      <c r="AC685" s="67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 customFormat="false" ht="16.85" hidden="false" customHeight="false" outlineLevel="0" collapsed="false">
      <c r="A686" s="69"/>
      <c r="B686" s="70" t="s">
        <v>46</v>
      </c>
      <c r="C686" s="62" t="s">
        <v>87</v>
      </c>
      <c r="D686" s="70" t="s">
        <v>781</v>
      </c>
      <c r="E686" s="43" t="n">
        <v>0.0833333333333333</v>
      </c>
      <c r="F686" s="54" t="n">
        <v>2.5</v>
      </c>
      <c r="G686" s="45" t="n">
        <v>3.95</v>
      </c>
      <c r="H686" s="46" t="s">
        <v>7</v>
      </c>
      <c r="I686" s="47" t="n">
        <f aca="false">IF(H686="W",F686*G686-F686,(IF(H686="L",-F686)))</f>
        <v>-2.5</v>
      </c>
      <c r="J686" s="62"/>
      <c r="K686" s="23" t="s">
        <v>663</v>
      </c>
      <c r="L686" s="48" t="s">
        <v>782</v>
      </c>
      <c r="M686" s="48" t="s">
        <v>9</v>
      </c>
      <c r="N686" s="49" t="n">
        <f aca="false">SUM(I702:I747,I743,I715,I714,I713,I712)</f>
        <v>262.5472</v>
      </c>
      <c r="O686" s="62"/>
      <c r="P686" s="64"/>
      <c r="Q686" s="66"/>
      <c r="R686" s="74"/>
      <c r="S686" s="66"/>
      <c r="T686" s="66"/>
      <c r="U686" s="66"/>
      <c r="V686" s="66"/>
      <c r="W686" s="66"/>
      <c r="X686" s="67"/>
      <c r="Y686" s="67"/>
      <c r="Z686" s="67"/>
      <c r="AA686" s="67"/>
      <c r="AB686" s="67"/>
      <c r="AC686" s="67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 customFormat="false" ht="16.85" hidden="false" customHeight="false" outlineLevel="0" collapsed="false">
      <c r="A687" s="69" t="n">
        <v>43592</v>
      </c>
      <c r="B687" s="70" t="s">
        <v>49</v>
      </c>
      <c r="C687" s="62" t="s">
        <v>28</v>
      </c>
      <c r="D687" s="70" t="s">
        <v>783</v>
      </c>
      <c r="E687" s="43" t="n">
        <v>0.625</v>
      </c>
      <c r="F687" s="54" t="n">
        <v>25</v>
      </c>
      <c r="G687" s="45" t="n">
        <v>1.66</v>
      </c>
      <c r="H687" s="46" t="s">
        <v>6</v>
      </c>
      <c r="I687" s="47" t="n">
        <f aca="false">IF(H687="W",F687*G687-F687,(IF(H687="L",-F687)))</f>
        <v>0</v>
      </c>
      <c r="J687" s="62"/>
      <c r="K687" s="82" t="s">
        <v>784</v>
      </c>
      <c r="L687" s="48"/>
      <c r="M687" s="48"/>
      <c r="N687" s="49"/>
      <c r="O687" s="62"/>
      <c r="P687" s="64"/>
      <c r="Q687" s="66"/>
      <c r="R687" s="74"/>
      <c r="S687" s="66"/>
      <c r="T687" s="66"/>
      <c r="U687" s="66"/>
      <c r="V687" s="66"/>
      <c r="W687" s="66"/>
      <c r="X687" s="67"/>
      <c r="Y687" s="67"/>
      <c r="Z687" s="67"/>
      <c r="AA687" s="67"/>
      <c r="AB687" s="67"/>
      <c r="AC687" s="67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 customFormat="false" ht="16.85" hidden="false" customHeight="false" outlineLevel="0" collapsed="false">
      <c r="A688" s="69"/>
      <c r="B688" s="70" t="s">
        <v>67</v>
      </c>
      <c r="C688" s="62" t="s">
        <v>28</v>
      </c>
      <c r="D688" s="70" t="s">
        <v>686</v>
      </c>
      <c r="E688" s="43" t="n">
        <v>0.916666666666667</v>
      </c>
      <c r="F688" s="54" t="n">
        <v>25</v>
      </c>
      <c r="G688" s="45" t="n">
        <v>2.66</v>
      </c>
      <c r="H688" s="46" t="s">
        <v>5</v>
      </c>
      <c r="I688" s="47" t="n">
        <f aca="false">IF(H688="W",F688*G688-F688,(IF(H688="L",-F688)))</f>
        <v>41.5</v>
      </c>
      <c r="J688" s="62"/>
      <c r="K688" s="82" t="s">
        <v>785</v>
      </c>
      <c r="L688" s="48"/>
      <c r="M688" s="48"/>
      <c r="N688" s="49"/>
      <c r="O688" s="62"/>
      <c r="P688" s="64"/>
      <c r="Q688" s="66"/>
      <c r="R688" s="74"/>
      <c r="S688" s="66"/>
      <c r="T688" s="66"/>
      <c r="U688" s="66"/>
      <c r="V688" s="66"/>
      <c r="W688" s="66"/>
      <c r="X688" s="67"/>
      <c r="Y688" s="67"/>
      <c r="Z688" s="67"/>
      <c r="AA688" s="67"/>
      <c r="AB688" s="67"/>
      <c r="AC688" s="67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 customFormat="false" ht="16.85" hidden="false" customHeight="false" outlineLevel="0" collapsed="false">
      <c r="A689" s="14"/>
      <c r="B689" s="70" t="s">
        <v>67</v>
      </c>
      <c r="C689" s="62" t="s">
        <v>170</v>
      </c>
      <c r="D689" s="70" t="s">
        <v>767</v>
      </c>
      <c r="E689" s="43" t="n">
        <v>0.916666666666667</v>
      </c>
      <c r="F689" s="54" t="n">
        <v>25.09</v>
      </c>
      <c r="G689" s="45" t="n">
        <v>2.65</v>
      </c>
      <c r="H689" s="46" t="s">
        <v>7</v>
      </c>
      <c r="I689" s="47" t="n">
        <f aca="false">IF(H689="W",F689*G689-F689,(IF(H689="L",-F689)))</f>
        <v>-25.09</v>
      </c>
      <c r="J689" s="62"/>
      <c r="K689" s="82" t="s">
        <v>786</v>
      </c>
      <c r="L689" s="48"/>
      <c r="M689" s="48"/>
      <c r="N689" s="49"/>
      <c r="O689" s="62"/>
      <c r="P689" s="64"/>
      <c r="Q689" s="66"/>
      <c r="R689" s="74"/>
      <c r="S689" s="66"/>
      <c r="T689" s="66"/>
      <c r="U689" s="66"/>
      <c r="V689" s="66"/>
      <c r="W689" s="66"/>
      <c r="X689" s="67"/>
      <c r="Y689" s="67"/>
      <c r="Z689" s="67"/>
      <c r="AA689" s="67"/>
      <c r="AB689" s="67"/>
      <c r="AC689" s="67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 customFormat="false" ht="16.15" hidden="false" customHeight="false" outlineLevel="0" collapsed="false">
      <c r="A690" s="14"/>
      <c r="B690" s="70"/>
      <c r="C690" s="62"/>
      <c r="D690" s="70"/>
      <c r="E690" s="43"/>
      <c r="F690" s="54" t="n">
        <v>0</v>
      </c>
      <c r="G690" s="45"/>
      <c r="H690" s="46"/>
      <c r="I690" s="47"/>
      <c r="J690" s="62"/>
      <c r="K690" s="23"/>
      <c r="L690" s="48"/>
      <c r="M690" s="48"/>
      <c r="N690" s="49"/>
      <c r="O690" s="62"/>
      <c r="P690" s="64"/>
      <c r="Q690" s="66"/>
      <c r="R690" s="74"/>
      <c r="S690" s="66"/>
      <c r="T690" s="66"/>
      <c r="U690" s="66"/>
      <c r="V690" s="66"/>
      <c r="W690" s="66"/>
      <c r="X690" s="67"/>
      <c r="Y690" s="67"/>
      <c r="Z690" s="67"/>
      <c r="AA690" s="67"/>
      <c r="AB690" s="67"/>
      <c r="AC690" s="67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 customFormat="false" ht="16.85" hidden="false" customHeight="false" outlineLevel="0" collapsed="false">
      <c r="A691" s="14"/>
      <c r="B691" s="70" t="s">
        <v>67</v>
      </c>
      <c r="C691" s="62" t="s">
        <v>28</v>
      </c>
      <c r="D691" s="70" t="s">
        <v>787</v>
      </c>
      <c r="E691" s="43" t="n">
        <v>0.916666666666667</v>
      </c>
      <c r="F691" s="54" t="n">
        <v>10.05</v>
      </c>
      <c r="G691" s="45" t="n">
        <v>2.26</v>
      </c>
      <c r="H691" s="46" t="s">
        <v>7</v>
      </c>
      <c r="I691" s="47" t="n">
        <f aca="false">IF(H691="W",F691*G691-F691,(IF(H691="L",-F691)))</f>
        <v>-10.05</v>
      </c>
      <c r="J691" s="62"/>
      <c r="K691" s="23" t="s">
        <v>673</v>
      </c>
      <c r="L691" s="48"/>
      <c r="M691" s="48"/>
      <c r="N691" s="49"/>
      <c r="O691" s="62"/>
      <c r="P691" s="64"/>
      <c r="Q691" s="66"/>
      <c r="R691" s="74"/>
      <c r="S691" s="66"/>
      <c r="T691" s="66"/>
      <c r="U691" s="66"/>
      <c r="V691" s="66"/>
      <c r="W691" s="66"/>
      <c r="X691" s="67"/>
      <c r="Y691" s="67"/>
      <c r="Z691" s="67"/>
      <c r="AA691" s="67"/>
      <c r="AB691" s="67"/>
      <c r="AC691" s="67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 customFormat="false" ht="16.85" hidden="false" customHeight="false" outlineLevel="0" collapsed="false">
      <c r="A692" s="14"/>
      <c r="B692" s="70" t="s">
        <v>67</v>
      </c>
      <c r="C692" s="62" t="s">
        <v>28</v>
      </c>
      <c r="D692" s="70" t="s">
        <v>686</v>
      </c>
      <c r="E692" s="43" t="n">
        <v>0.916666666666667</v>
      </c>
      <c r="F692" s="54" t="n">
        <v>25</v>
      </c>
      <c r="G692" s="45" t="n">
        <v>1.53</v>
      </c>
      <c r="H692" s="46" t="s">
        <v>5</v>
      </c>
      <c r="I692" s="47" t="n">
        <f aca="false">IF(H692="W",F692*G692-F692,(IF(H692="L",-F692)))</f>
        <v>13.25</v>
      </c>
      <c r="J692" s="62"/>
      <c r="K692" s="23"/>
      <c r="L692" s="48"/>
      <c r="M692" s="48"/>
      <c r="N692" s="49"/>
      <c r="O692" s="62"/>
      <c r="P692" s="64"/>
      <c r="Q692" s="66"/>
      <c r="R692" s="74"/>
      <c r="S692" s="66"/>
      <c r="T692" s="66"/>
      <c r="U692" s="66"/>
      <c r="V692" s="66"/>
      <c r="W692" s="66"/>
      <c r="X692" s="67"/>
      <c r="Y692" s="67"/>
      <c r="Z692" s="67"/>
      <c r="AA692" s="67"/>
      <c r="AB692" s="67"/>
      <c r="AC692" s="67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 customFormat="false" ht="16.85" hidden="false" customHeight="false" outlineLevel="0" collapsed="false">
      <c r="A693" s="14"/>
      <c r="B693" s="70" t="s">
        <v>67</v>
      </c>
      <c r="C693" s="62" t="s">
        <v>87</v>
      </c>
      <c r="D693" s="70" t="s">
        <v>788</v>
      </c>
      <c r="E693" s="43" t="n">
        <v>0.916666666666667</v>
      </c>
      <c r="F693" s="54" t="n">
        <v>10</v>
      </c>
      <c r="G693" s="45" t="n">
        <v>4.5</v>
      </c>
      <c r="H693" s="46" t="s">
        <v>6</v>
      </c>
      <c r="I693" s="47" t="n">
        <f aca="false">IF(H693="W",F693*G693-F693,(IF(H693="L",-F693)))</f>
        <v>0</v>
      </c>
      <c r="J693" s="62"/>
      <c r="K693" s="23" t="s">
        <v>124</v>
      </c>
      <c r="L693" s="48"/>
      <c r="M693" s="48"/>
      <c r="N693" s="49"/>
      <c r="O693" s="62"/>
      <c r="P693" s="64"/>
      <c r="Q693" s="66"/>
      <c r="R693" s="74"/>
      <c r="S693" s="66"/>
      <c r="T693" s="66"/>
      <c r="U693" s="66"/>
      <c r="V693" s="66"/>
      <c r="W693" s="66"/>
      <c r="X693" s="67"/>
      <c r="Y693" s="67"/>
      <c r="Z693" s="67"/>
      <c r="AA693" s="67"/>
      <c r="AB693" s="67"/>
      <c r="AC693" s="67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 customFormat="false" ht="16.85" hidden="false" customHeight="false" outlineLevel="0" collapsed="false">
      <c r="A694" s="14"/>
      <c r="B694" s="70" t="s">
        <v>67</v>
      </c>
      <c r="C694" s="62" t="s">
        <v>170</v>
      </c>
      <c r="D694" s="70" t="s">
        <v>789</v>
      </c>
      <c r="E694" s="43" t="n">
        <v>0.916666666666667</v>
      </c>
      <c r="F694" s="54" t="n">
        <v>5</v>
      </c>
      <c r="G694" s="45" t="n">
        <v>6.2</v>
      </c>
      <c r="H694" s="46" t="s">
        <v>6</v>
      </c>
      <c r="I694" s="47" t="n">
        <f aca="false">IF(H694="W",F694*G694-F694,(IF(H694="L",-F694)))</f>
        <v>0</v>
      </c>
      <c r="J694" s="62"/>
      <c r="K694" s="23" t="s">
        <v>124</v>
      </c>
      <c r="L694" s="48"/>
      <c r="M694" s="48"/>
      <c r="N694" s="49"/>
      <c r="O694" s="62"/>
      <c r="P694" s="64"/>
      <c r="Q694" s="66"/>
      <c r="R694" s="74"/>
      <c r="S694" s="66"/>
      <c r="T694" s="66"/>
      <c r="U694" s="66"/>
      <c r="V694" s="66"/>
      <c r="W694" s="66"/>
      <c r="X694" s="67"/>
      <c r="Y694" s="67"/>
      <c r="Z694" s="67"/>
      <c r="AA694" s="67"/>
      <c r="AB694" s="67"/>
      <c r="AC694" s="67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 customFormat="false" ht="16.85" hidden="false" customHeight="false" outlineLevel="0" collapsed="false">
      <c r="A695" s="69"/>
      <c r="B695" s="70" t="s">
        <v>67</v>
      </c>
      <c r="C695" s="62" t="s">
        <v>170</v>
      </c>
      <c r="D695" s="70" t="s">
        <v>789</v>
      </c>
      <c r="E695" s="43" t="n">
        <v>0.916666666666667</v>
      </c>
      <c r="F695" s="54" t="n">
        <v>1</v>
      </c>
      <c r="G695" s="45" t="n">
        <v>6.8</v>
      </c>
      <c r="H695" s="46" t="s">
        <v>7</v>
      </c>
      <c r="I695" s="47" t="n">
        <f aca="false">IF(H695="W",F695*G695-F695,(IF(H695="L",-F695)))</f>
        <v>-1</v>
      </c>
      <c r="J695" s="62"/>
      <c r="K695" s="23"/>
      <c r="L695" s="48"/>
      <c r="M695" s="48"/>
      <c r="N695" s="49"/>
      <c r="O695" s="62"/>
      <c r="P695" s="64"/>
      <c r="Q695" s="66"/>
      <c r="R695" s="74"/>
      <c r="S695" s="66"/>
      <c r="T695" s="66"/>
      <c r="U695" s="66"/>
      <c r="V695" s="66"/>
      <c r="W695" s="66"/>
      <c r="X695" s="67"/>
      <c r="Y695" s="67"/>
      <c r="Z695" s="67"/>
      <c r="AA695" s="67"/>
      <c r="AB695" s="67"/>
      <c r="AC695" s="67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 customFormat="false" ht="16.85" hidden="false" customHeight="false" outlineLevel="0" collapsed="false">
      <c r="A696" s="69" t="n">
        <v>43593</v>
      </c>
      <c r="B696" s="70" t="s">
        <v>67</v>
      </c>
      <c r="C696" s="62" t="s">
        <v>170</v>
      </c>
      <c r="D696" s="70" t="s">
        <v>671</v>
      </c>
      <c r="E696" s="43" t="n">
        <v>0.916666666666667</v>
      </c>
      <c r="F696" s="54" t="n">
        <v>103</v>
      </c>
      <c r="G696" s="45" t="n">
        <v>2.36</v>
      </c>
      <c r="H696" s="46" t="s">
        <v>7</v>
      </c>
      <c r="I696" s="47" t="n">
        <f aca="false">IF(H696="W",F696*G696-F696,(IF(H696="L",-F696)))</f>
        <v>-103</v>
      </c>
      <c r="J696" s="62"/>
      <c r="K696" s="23"/>
      <c r="L696" s="48"/>
      <c r="M696" s="48"/>
      <c r="N696" s="49"/>
      <c r="O696" s="62"/>
      <c r="P696" s="64"/>
      <c r="Q696" s="66"/>
      <c r="R696" s="74"/>
      <c r="S696" s="66"/>
      <c r="T696" s="66"/>
      <c r="U696" s="66"/>
      <c r="V696" s="66"/>
      <c r="W696" s="66"/>
      <c r="X696" s="67"/>
      <c r="Y696" s="67"/>
      <c r="Z696" s="67"/>
      <c r="AA696" s="67"/>
      <c r="AB696" s="67"/>
      <c r="AC696" s="67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 customFormat="false" ht="16.85" hidden="false" customHeight="false" outlineLevel="0" collapsed="false">
      <c r="A697" s="69"/>
      <c r="B697" s="70" t="s">
        <v>67</v>
      </c>
      <c r="C697" s="62" t="s">
        <v>28</v>
      </c>
      <c r="D697" s="70" t="s">
        <v>428</v>
      </c>
      <c r="E697" s="43" t="n">
        <v>0.916666666666667</v>
      </c>
      <c r="F697" s="54" t="n">
        <v>75</v>
      </c>
      <c r="G697" s="45" t="n">
        <v>3.23</v>
      </c>
      <c r="H697" s="46" t="s">
        <v>5</v>
      </c>
      <c r="I697" s="47" t="n">
        <f aca="false">IF(H697="W",F697*G697-F697,(IF(H697="L",-F697)))</f>
        <v>167.25</v>
      </c>
      <c r="J697" s="62"/>
      <c r="K697" s="23"/>
      <c r="L697" s="48"/>
      <c r="M697" s="48"/>
      <c r="N697" s="49"/>
      <c r="O697" s="62"/>
      <c r="P697" s="64"/>
      <c r="Q697" s="66"/>
      <c r="R697" s="74"/>
      <c r="S697" s="66"/>
      <c r="T697" s="66"/>
      <c r="U697" s="66"/>
      <c r="V697" s="66"/>
      <c r="W697" s="66"/>
      <c r="X697" s="67"/>
      <c r="Y697" s="67"/>
      <c r="Z697" s="67"/>
      <c r="AA697" s="67"/>
      <c r="AB697" s="67"/>
      <c r="AC697" s="67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 customFormat="false" ht="16.85" hidden="false" customHeight="false" outlineLevel="0" collapsed="false">
      <c r="A698" s="69"/>
      <c r="B698" s="70" t="s">
        <v>67</v>
      </c>
      <c r="C698" s="62" t="s">
        <v>68</v>
      </c>
      <c r="D698" s="70" t="s">
        <v>790</v>
      </c>
      <c r="E698" s="43" t="n">
        <v>0.916666666666667</v>
      </c>
      <c r="F698" s="54" t="n">
        <v>5</v>
      </c>
      <c r="G698" s="45" t="n">
        <v>4.6</v>
      </c>
      <c r="H698" s="46" t="s">
        <v>6</v>
      </c>
      <c r="I698" s="47" t="n">
        <f aca="false">IF(H698="W",F698*G698-F698,(IF(H698="L",-F698)))</f>
        <v>0</v>
      </c>
      <c r="J698" s="62"/>
      <c r="K698" s="23"/>
      <c r="L698" s="48"/>
      <c r="M698" s="48"/>
      <c r="N698" s="49"/>
      <c r="O698" s="62"/>
      <c r="P698" s="64"/>
      <c r="Q698" s="66"/>
      <c r="R698" s="74"/>
      <c r="S698" s="66"/>
      <c r="T698" s="66"/>
      <c r="U698" s="66"/>
      <c r="V698" s="66"/>
      <c r="W698" s="66"/>
      <c r="X698" s="67"/>
      <c r="Y698" s="67"/>
      <c r="Z698" s="67"/>
      <c r="AA698" s="67"/>
      <c r="AB698" s="67"/>
      <c r="AC698" s="67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 customFormat="false" ht="16.85" hidden="false" customHeight="false" outlineLevel="0" collapsed="false">
      <c r="A699" s="69"/>
      <c r="B699" s="70" t="s">
        <v>67</v>
      </c>
      <c r="C699" s="62" t="s">
        <v>87</v>
      </c>
      <c r="D699" s="70" t="s">
        <v>790</v>
      </c>
      <c r="E699" s="43" t="n">
        <v>0.916666666666667</v>
      </c>
      <c r="F699" s="54" t="n">
        <v>30</v>
      </c>
      <c r="G699" s="45" t="n">
        <v>4.5</v>
      </c>
      <c r="H699" s="46" t="s">
        <v>7</v>
      </c>
      <c r="I699" s="47" t="n">
        <f aca="false">IF(H699="W",F699*G699-F699,(IF(H699="L",-F699)))</f>
        <v>-30</v>
      </c>
      <c r="J699" s="62"/>
      <c r="K699" s="23"/>
      <c r="L699" s="48"/>
      <c r="M699" s="48"/>
      <c r="N699" s="49"/>
      <c r="O699" s="62"/>
      <c r="P699" s="64"/>
      <c r="Q699" s="66"/>
      <c r="R699" s="74"/>
      <c r="S699" s="66"/>
      <c r="T699" s="66"/>
      <c r="U699" s="66"/>
      <c r="V699" s="66"/>
      <c r="W699" s="66"/>
      <c r="X699" s="67"/>
      <c r="Y699" s="67"/>
      <c r="Z699" s="67"/>
      <c r="AA699" s="67"/>
      <c r="AB699" s="67"/>
      <c r="AC699" s="67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 customFormat="false" ht="16.85" hidden="false" customHeight="false" outlineLevel="0" collapsed="false">
      <c r="A700" s="69"/>
      <c r="B700" s="70" t="s">
        <v>67</v>
      </c>
      <c r="C700" s="62" t="s">
        <v>68</v>
      </c>
      <c r="D700" s="70" t="s">
        <v>790</v>
      </c>
      <c r="E700" s="43" t="n">
        <v>0.916666666666667</v>
      </c>
      <c r="F700" s="54" t="n">
        <v>25</v>
      </c>
      <c r="G700" s="45" t="n">
        <v>4.6</v>
      </c>
      <c r="H700" s="46" t="s">
        <v>7</v>
      </c>
      <c r="I700" s="47" t="n">
        <f aca="false">IF(H700="W",F700*G700-F700,(IF(H700="L",-F700)))</f>
        <v>-25</v>
      </c>
      <c r="J700" s="62"/>
      <c r="K700" s="23"/>
      <c r="L700" s="48"/>
      <c r="M700" s="48"/>
      <c r="N700" s="49"/>
      <c r="O700" s="62"/>
      <c r="P700" s="64"/>
      <c r="Q700" s="66"/>
      <c r="R700" s="74"/>
      <c r="S700" s="66"/>
      <c r="T700" s="66"/>
      <c r="U700" s="66"/>
      <c r="V700" s="66"/>
      <c r="W700" s="66"/>
      <c r="X700" s="67"/>
      <c r="Y700" s="67"/>
      <c r="Z700" s="67"/>
      <c r="AA700" s="67"/>
      <c r="AB700" s="67"/>
      <c r="AC700" s="67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 customFormat="false" ht="16.85" hidden="false" customHeight="false" outlineLevel="0" collapsed="false">
      <c r="A701" s="69" t="s">
        <v>791</v>
      </c>
      <c r="B701" s="70" t="s">
        <v>67</v>
      </c>
      <c r="C701" s="62" t="s">
        <v>95</v>
      </c>
      <c r="D701" s="70" t="s">
        <v>671</v>
      </c>
      <c r="E701" s="43" t="n">
        <v>0.916666666666667</v>
      </c>
      <c r="F701" s="54" t="n">
        <v>5</v>
      </c>
      <c r="G701" s="45" t="n">
        <v>2.2</v>
      </c>
      <c r="H701" s="46" t="s">
        <v>7</v>
      </c>
      <c r="I701" s="47" t="n">
        <f aca="false">IF(H701="W",F701*G701-F701,(IF(H701="L",-F701)))</f>
        <v>-5</v>
      </c>
      <c r="J701" s="62"/>
      <c r="K701" s="23"/>
      <c r="L701" s="48"/>
      <c r="M701" s="48"/>
      <c r="N701" s="49"/>
      <c r="O701" s="62"/>
      <c r="P701" s="64"/>
      <c r="Q701" s="66"/>
      <c r="R701" s="74"/>
      <c r="S701" s="66"/>
      <c r="T701" s="66"/>
      <c r="U701" s="66"/>
      <c r="V701" s="66"/>
      <c r="W701" s="66"/>
      <c r="X701" s="67"/>
      <c r="Y701" s="67"/>
      <c r="Z701" s="67"/>
      <c r="AA701" s="67"/>
      <c r="AB701" s="67"/>
      <c r="AC701" s="67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 customFormat="false" ht="16.85" hidden="false" customHeight="false" outlineLevel="0" collapsed="false">
      <c r="A702" s="69" t="n">
        <v>43595</v>
      </c>
      <c r="B702" s="70" t="s">
        <v>46</v>
      </c>
      <c r="C702" s="62" t="s">
        <v>170</v>
      </c>
      <c r="D702" s="70" t="s">
        <v>792</v>
      </c>
      <c r="E702" s="43" t="s">
        <v>230</v>
      </c>
      <c r="F702" s="54" t="n">
        <v>40</v>
      </c>
      <c r="G702" s="45" t="n">
        <v>2.68</v>
      </c>
      <c r="H702" s="46" t="s">
        <v>7</v>
      </c>
      <c r="I702" s="47" t="n">
        <f aca="false">IF(H702="W",F702*G702-F702,(IF(H702="L",-F702)))</f>
        <v>-40</v>
      </c>
      <c r="J702" s="62"/>
      <c r="K702" s="23" t="s">
        <v>793</v>
      </c>
      <c r="L702" s="48"/>
      <c r="M702" s="48"/>
      <c r="N702" s="49"/>
      <c r="O702" s="62"/>
      <c r="P702" s="64"/>
      <c r="Q702" s="66"/>
      <c r="R702" s="74"/>
      <c r="S702" s="66"/>
      <c r="T702" s="66"/>
      <c r="U702" s="66"/>
      <c r="V702" s="66"/>
      <c r="W702" s="66"/>
      <c r="X702" s="67"/>
      <c r="Y702" s="67"/>
      <c r="Z702" s="67"/>
      <c r="AA702" s="67"/>
      <c r="AB702" s="67"/>
      <c r="AC702" s="67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 customFormat="false" ht="16.85" hidden="false" customHeight="false" outlineLevel="0" collapsed="false">
      <c r="A703" s="69"/>
      <c r="B703" s="70" t="s">
        <v>46</v>
      </c>
      <c r="C703" s="62" t="s">
        <v>87</v>
      </c>
      <c r="D703" s="70" t="s">
        <v>794</v>
      </c>
      <c r="E703" s="43" t="n">
        <v>0.885416666666667</v>
      </c>
      <c r="F703" s="54" t="n">
        <v>20</v>
      </c>
      <c r="G703" s="45" t="n">
        <v>3.9</v>
      </c>
      <c r="H703" s="46" t="s">
        <v>5</v>
      </c>
      <c r="I703" s="47" t="n">
        <f aca="false">IF(H703="W",F703*G703-F703,(IF(H703="L",-F703)))</f>
        <v>58</v>
      </c>
      <c r="J703" s="62"/>
      <c r="K703" s="23" t="s">
        <v>795</v>
      </c>
      <c r="L703" s="48"/>
      <c r="M703" s="48"/>
      <c r="N703" s="49"/>
      <c r="O703" s="62"/>
      <c r="P703" s="64"/>
      <c r="Q703" s="66"/>
      <c r="R703" s="74"/>
      <c r="S703" s="66"/>
      <c r="T703" s="66"/>
      <c r="U703" s="66"/>
      <c r="V703" s="66"/>
      <c r="W703" s="66"/>
      <c r="X703" s="67"/>
      <c r="Y703" s="67"/>
      <c r="Z703" s="67"/>
      <c r="AA703" s="67"/>
      <c r="AB703" s="67"/>
      <c r="AC703" s="67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 customFormat="false" ht="16.85" hidden="false" customHeight="false" outlineLevel="0" collapsed="false">
      <c r="A704" s="69"/>
      <c r="B704" s="70" t="s">
        <v>46</v>
      </c>
      <c r="C704" s="62" t="s">
        <v>331</v>
      </c>
      <c r="D704" s="70" t="s">
        <v>796</v>
      </c>
      <c r="E704" s="43" t="s">
        <v>797</v>
      </c>
      <c r="F704" s="54" t="n">
        <v>20</v>
      </c>
      <c r="G704" s="45" t="n">
        <v>2.11</v>
      </c>
      <c r="H704" s="46" t="s">
        <v>7</v>
      </c>
      <c r="I704" s="47" t="n">
        <f aca="false">IF(H704="W",F704*G704-F704,(IF(H704="L",-F704)))</f>
        <v>-20</v>
      </c>
      <c r="J704" s="62"/>
      <c r="K704" s="23" t="s">
        <v>798</v>
      </c>
      <c r="L704" s="48" t="s">
        <v>799</v>
      </c>
      <c r="M704" s="48"/>
      <c r="N704" s="49"/>
      <c r="O704" s="62"/>
      <c r="P704" s="64"/>
      <c r="Q704" s="66"/>
      <c r="R704" s="74"/>
      <c r="S704" s="66"/>
      <c r="T704" s="66"/>
      <c r="U704" s="66"/>
      <c r="V704" s="66"/>
      <c r="W704" s="66"/>
      <c r="X704" s="67"/>
      <c r="Y704" s="67"/>
      <c r="Z704" s="67"/>
      <c r="AA704" s="67"/>
      <c r="AB704" s="67"/>
      <c r="AC704" s="67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 customFormat="false" ht="16.85" hidden="false" customHeight="false" outlineLevel="0" collapsed="false">
      <c r="A705" s="69"/>
      <c r="B705" s="70" t="s">
        <v>46</v>
      </c>
      <c r="C705" s="62" t="s">
        <v>95</v>
      </c>
      <c r="D705" s="70" t="s">
        <v>800</v>
      </c>
      <c r="E705" s="43" t="n">
        <v>0.71875</v>
      </c>
      <c r="F705" s="54" t="n">
        <v>5.6</v>
      </c>
      <c r="G705" s="45" t="n">
        <v>5.5</v>
      </c>
      <c r="H705" s="46" t="s">
        <v>7</v>
      </c>
      <c r="I705" s="47" t="n">
        <f aca="false">IF(H705="W",F705*G705-F705,(IF(H705="L",-F705)))</f>
        <v>-5.6</v>
      </c>
      <c r="J705" s="62"/>
      <c r="K705" s="23" t="s">
        <v>801</v>
      </c>
      <c r="L705" s="48"/>
      <c r="M705" s="48"/>
      <c r="N705" s="49"/>
      <c r="O705" s="62"/>
      <c r="P705" s="64"/>
      <c r="Q705" s="66"/>
      <c r="R705" s="74"/>
      <c r="S705" s="66"/>
      <c r="T705" s="66"/>
      <c r="U705" s="66"/>
      <c r="V705" s="66"/>
      <c r="W705" s="66"/>
      <c r="X705" s="67"/>
      <c r="Y705" s="67"/>
      <c r="Z705" s="67"/>
      <c r="AA705" s="67"/>
      <c r="AB705" s="67"/>
      <c r="AC705" s="67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 customFormat="false" ht="16.85" hidden="false" customHeight="false" outlineLevel="0" collapsed="false">
      <c r="A706" s="69"/>
      <c r="B706" s="70" t="s">
        <v>46</v>
      </c>
      <c r="C706" s="62" t="s">
        <v>28</v>
      </c>
      <c r="D706" s="70" t="s">
        <v>802</v>
      </c>
      <c r="E706" s="43" t="n">
        <v>0.71875</v>
      </c>
      <c r="F706" s="54" t="n">
        <v>5.7</v>
      </c>
      <c r="G706" s="45" t="n">
        <v>5.4</v>
      </c>
      <c r="H706" s="46" t="s">
        <v>5</v>
      </c>
      <c r="I706" s="47" t="n">
        <f aca="false">IF(H706="W",F706*G706-F706,(IF(H706="L",-F706)))</f>
        <v>25.08</v>
      </c>
      <c r="J706" s="62"/>
      <c r="K706" s="23"/>
      <c r="L706" s="48"/>
      <c r="M706" s="48"/>
      <c r="N706" s="49"/>
      <c r="O706" s="62"/>
      <c r="P706" s="64"/>
      <c r="Q706" s="66"/>
      <c r="R706" s="74"/>
      <c r="S706" s="66"/>
      <c r="T706" s="66"/>
      <c r="U706" s="66"/>
      <c r="V706" s="66"/>
      <c r="W706" s="66"/>
      <c r="X706" s="67"/>
      <c r="Y706" s="67"/>
      <c r="Z706" s="67"/>
      <c r="AA706" s="67"/>
      <c r="AB706" s="67"/>
      <c r="AC706" s="67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 customFormat="false" ht="16.85" hidden="false" customHeight="false" outlineLevel="0" collapsed="false">
      <c r="A707" s="69"/>
      <c r="B707" s="70" t="s">
        <v>46</v>
      </c>
      <c r="C707" s="62" t="s">
        <v>87</v>
      </c>
      <c r="D707" s="70" t="s">
        <v>802</v>
      </c>
      <c r="E707" s="43" t="n">
        <v>0.71875</v>
      </c>
      <c r="F707" s="54" t="n">
        <v>10</v>
      </c>
      <c r="G707" s="45" t="n">
        <v>5</v>
      </c>
      <c r="H707" s="46" t="s">
        <v>5</v>
      </c>
      <c r="I707" s="47" t="n">
        <f aca="false">IF(H707="W",F707*G707-F707,(IF(H707="L",-F707)))</f>
        <v>40</v>
      </c>
      <c r="J707" s="62"/>
      <c r="K707" s="23" t="s">
        <v>124</v>
      </c>
      <c r="L707" s="48"/>
      <c r="M707" s="48"/>
      <c r="N707" s="49"/>
      <c r="O707" s="62"/>
      <c r="P707" s="64"/>
      <c r="Q707" s="66"/>
      <c r="R707" s="74"/>
      <c r="S707" s="66"/>
      <c r="T707" s="66"/>
      <c r="U707" s="66"/>
      <c r="V707" s="66"/>
      <c r="W707" s="66"/>
      <c r="X707" s="67"/>
      <c r="Y707" s="67"/>
      <c r="Z707" s="67"/>
      <c r="AA707" s="67"/>
      <c r="AB707" s="67"/>
      <c r="AC707" s="67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 customFormat="false" ht="16.85" hidden="false" customHeight="false" outlineLevel="0" collapsed="false">
      <c r="A708" s="69"/>
      <c r="B708" s="70" t="s">
        <v>46</v>
      </c>
      <c r="C708" s="62" t="s">
        <v>28</v>
      </c>
      <c r="D708" s="70" t="s">
        <v>803</v>
      </c>
      <c r="E708" s="43" t="n">
        <v>0.71875</v>
      </c>
      <c r="F708" s="54" t="n">
        <v>25</v>
      </c>
      <c r="G708" s="45" t="n">
        <v>1.61</v>
      </c>
      <c r="H708" s="46" t="s">
        <v>5</v>
      </c>
      <c r="I708" s="47" t="n">
        <f aca="false">IF(H708="W",F708*G708-F708,(IF(H708="L",-F708)))</f>
        <v>15.25</v>
      </c>
      <c r="J708" s="62"/>
      <c r="K708" s="23"/>
      <c r="L708" s="48"/>
      <c r="M708" s="48"/>
      <c r="N708" s="49"/>
      <c r="O708" s="62"/>
      <c r="P708" s="64"/>
      <c r="Q708" s="66"/>
      <c r="R708" s="74"/>
      <c r="S708" s="66"/>
      <c r="T708" s="66"/>
      <c r="U708" s="66"/>
      <c r="V708" s="66"/>
      <c r="W708" s="66"/>
      <c r="X708" s="67"/>
      <c r="Y708" s="67"/>
      <c r="Z708" s="67"/>
      <c r="AA708" s="67"/>
      <c r="AB708" s="67"/>
      <c r="AC708" s="67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 customFormat="false" ht="16.85" hidden="false" customHeight="false" outlineLevel="0" collapsed="false">
      <c r="A709" s="69"/>
      <c r="B709" s="70" t="s">
        <v>46</v>
      </c>
      <c r="C709" s="62" t="s">
        <v>331</v>
      </c>
      <c r="D709" s="70" t="s">
        <v>804</v>
      </c>
      <c r="E709" s="43" t="n">
        <v>0.71875</v>
      </c>
      <c r="F709" s="54" t="n">
        <v>10</v>
      </c>
      <c r="G709" s="45" t="n">
        <v>9</v>
      </c>
      <c r="H709" s="46" t="s">
        <v>5</v>
      </c>
      <c r="I709" s="47" t="n">
        <f aca="false">IF(H709="W",F709*G709-F709,(IF(H709="L",-F709)))</f>
        <v>80</v>
      </c>
      <c r="J709" s="62"/>
      <c r="K709" s="23" t="s">
        <v>124</v>
      </c>
      <c r="L709" s="48"/>
      <c r="M709" s="48"/>
      <c r="N709" s="49"/>
      <c r="O709" s="62"/>
      <c r="P709" s="64"/>
      <c r="Q709" s="66"/>
      <c r="R709" s="74"/>
      <c r="S709" s="66"/>
      <c r="T709" s="66"/>
      <c r="U709" s="66"/>
      <c r="V709" s="66"/>
      <c r="W709" s="66"/>
      <c r="X709" s="67"/>
      <c r="Y709" s="67"/>
      <c r="Z709" s="67"/>
      <c r="AA709" s="67"/>
      <c r="AB709" s="67"/>
      <c r="AC709" s="67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 customFormat="false" ht="16.85" hidden="false" customHeight="false" outlineLevel="0" collapsed="false">
      <c r="A710" s="69"/>
      <c r="B710" s="70" t="s">
        <v>46</v>
      </c>
      <c r="C710" s="62" t="s">
        <v>28</v>
      </c>
      <c r="D710" s="70" t="s">
        <v>805</v>
      </c>
      <c r="E710" s="43" t="n">
        <v>0.885416666666667</v>
      </c>
      <c r="F710" s="54" t="n">
        <v>10</v>
      </c>
      <c r="G710" s="45" t="n">
        <v>3.79</v>
      </c>
      <c r="H710" s="46" t="s">
        <v>7</v>
      </c>
      <c r="I710" s="47" t="n">
        <f aca="false">IF(H710="W",F710*G710-F710,(IF(H710="L",-F710)))</f>
        <v>-10</v>
      </c>
      <c r="J710" s="62"/>
      <c r="K710" s="23"/>
      <c r="L710" s="48" t="s">
        <v>639</v>
      </c>
      <c r="M710" s="48"/>
      <c r="N710" s="49"/>
      <c r="O710" s="62"/>
      <c r="P710" s="64"/>
      <c r="Q710" s="66"/>
      <c r="R710" s="74"/>
      <c r="S710" s="66"/>
      <c r="T710" s="66"/>
      <c r="U710" s="66"/>
      <c r="V710" s="66"/>
      <c r="W710" s="66"/>
      <c r="X710" s="67"/>
      <c r="Y710" s="67"/>
      <c r="Z710" s="67"/>
      <c r="AA710" s="67"/>
      <c r="AB710" s="67"/>
      <c r="AC710" s="67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 customFormat="false" ht="16.85" hidden="false" customHeight="false" outlineLevel="0" collapsed="false">
      <c r="A711" s="69"/>
      <c r="B711" s="70" t="s">
        <v>46</v>
      </c>
      <c r="C711" s="62" t="s">
        <v>151</v>
      </c>
      <c r="D711" s="70" t="s">
        <v>806</v>
      </c>
      <c r="E711" s="43" t="n">
        <v>0.885416666666667</v>
      </c>
      <c r="F711" s="54" t="n">
        <v>6</v>
      </c>
      <c r="G711" s="45" t="n">
        <v>4.05</v>
      </c>
      <c r="H711" s="46" t="s">
        <v>5</v>
      </c>
      <c r="I711" s="47" t="n">
        <f aca="false">IF(H711="W",F711*G711-F711,(IF(H711="L",-F711)))</f>
        <v>18.3</v>
      </c>
      <c r="J711" s="62"/>
      <c r="K711" s="23"/>
      <c r="L711" s="48"/>
      <c r="M711" s="48"/>
      <c r="N711" s="49"/>
      <c r="O711" s="62"/>
      <c r="P711" s="64"/>
      <c r="Q711" s="66"/>
      <c r="R711" s="74"/>
      <c r="S711" s="66"/>
      <c r="T711" s="66"/>
      <c r="U711" s="66"/>
      <c r="V711" s="66"/>
      <c r="W711" s="66"/>
      <c r="X711" s="67"/>
      <c r="Y711" s="67"/>
      <c r="Z711" s="67"/>
      <c r="AA711" s="67"/>
      <c r="AB711" s="67"/>
      <c r="AC711" s="67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 customFormat="false" ht="16.85" hidden="false" customHeight="false" outlineLevel="0" collapsed="false">
      <c r="A712" s="69"/>
      <c r="B712" s="70" t="s">
        <v>46</v>
      </c>
      <c r="C712" s="62" t="s">
        <v>28</v>
      </c>
      <c r="D712" s="70" t="s">
        <v>807</v>
      </c>
      <c r="E712" s="43" t="n">
        <v>0.125</v>
      </c>
      <c r="F712" s="54" t="n">
        <v>20</v>
      </c>
      <c r="G712" s="45" t="n">
        <v>1.56</v>
      </c>
      <c r="H712" s="46" t="s">
        <v>7</v>
      </c>
      <c r="I712" s="47" t="n">
        <f aca="false">IF(H712="W",F712*G712-F712,(IF(H712="L",-F712)))</f>
        <v>-20</v>
      </c>
      <c r="J712" s="62"/>
      <c r="K712" s="23"/>
      <c r="L712" s="48"/>
      <c r="M712" s="48"/>
      <c r="N712" s="49"/>
      <c r="O712" s="62"/>
      <c r="P712" s="64"/>
      <c r="Q712" s="66"/>
      <c r="R712" s="74"/>
      <c r="S712" s="66"/>
      <c r="T712" s="66"/>
      <c r="U712" s="66"/>
      <c r="V712" s="66"/>
      <c r="W712" s="66"/>
      <c r="X712" s="67"/>
      <c r="Y712" s="67"/>
      <c r="Z712" s="67"/>
      <c r="AA712" s="67"/>
      <c r="AB712" s="67"/>
      <c r="AC712" s="67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 customFormat="false" ht="16.85" hidden="false" customHeight="false" outlineLevel="0" collapsed="false">
      <c r="A713" s="69"/>
      <c r="B713" s="70" t="s">
        <v>46</v>
      </c>
      <c r="C713" s="62" t="s">
        <v>28</v>
      </c>
      <c r="D713" s="70" t="s">
        <v>769</v>
      </c>
      <c r="E713" s="43" t="n">
        <v>0.125</v>
      </c>
      <c r="F713" s="54" t="n">
        <v>25</v>
      </c>
      <c r="G713" s="45" t="n">
        <v>1.73</v>
      </c>
      <c r="H713" s="46" t="s">
        <v>7</v>
      </c>
      <c r="I713" s="47" t="n">
        <f aca="false">IF(H713="W",F713*G713-F713,(IF(H713="L",-F713)))</f>
        <v>-25</v>
      </c>
      <c r="J713" s="62"/>
      <c r="K713" s="23"/>
      <c r="L713" s="48"/>
      <c r="M713" s="48"/>
      <c r="N713" s="49"/>
      <c r="O713" s="62"/>
      <c r="P713" s="64"/>
      <c r="Q713" s="66"/>
      <c r="R713" s="74"/>
      <c r="S713" s="66"/>
      <c r="T713" s="66"/>
      <c r="U713" s="66"/>
      <c r="V713" s="66"/>
      <c r="W713" s="66"/>
      <c r="X713" s="67"/>
      <c r="Y713" s="67"/>
      <c r="Z713" s="67"/>
      <c r="AA713" s="67"/>
      <c r="AB713" s="67"/>
      <c r="AC713" s="67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 customFormat="false" ht="16.85" hidden="false" customHeight="false" outlineLevel="0" collapsed="false">
      <c r="A714" s="69"/>
      <c r="B714" s="70" t="s">
        <v>46</v>
      </c>
      <c r="C714" s="62" t="s">
        <v>28</v>
      </c>
      <c r="D714" s="70" t="s">
        <v>769</v>
      </c>
      <c r="E714" s="43" t="n">
        <v>0.125</v>
      </c>
      <c r="F714" s="54" t="n">
        <v>10</v>
      </c>
      <c r="G714" s="45" t="n">
        <v>2.73</v>
      </c>
      <c r="H714" s="46" t="s">
        <v>6</v>
      </c>
      <c r="I714" s="47" t="n">
        <f aca="false">IF(H714="W",F714*G714-F714,(IF(H714="L",-F714)))</f>
        <v>0</v>
      </c>
      <c r="J714" s="62"/>
      <c r="K714" s="23"/>
      <c r="L714" s="48"/>
      <c r="M714" s="48"/>
      <c r="N714" s="49"/>
      <c r="O714" s="62"/>
      <c r="P714" s="64"/>
      <c r="Q714" s="66"/>
      <c r="R714" s="74"/>
      <c r="S714" s="66"/>
      <c r="T714" s="66"/>
      <c r="U714" s="66"/>
      <c r="V714" s="66"/>
      <c r="W714" s="66"/>
      <c r="X714" s="67"/>
      <c r="Y714" s="67"/>
      <c r="Z714" s="67"/>
      <c r="AA714" s="67"/>
      <c r="AB714" s="67"/>
      <c r="AC714" s="67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 customFormat="false" ht="16.85" hidden="false" customHeight="false" outlineLevel="0" collapsed="false">
      <c r="A715" s="69"/>
      <c r="B715" s="70" t="s">
        <v>46</v>
      </c>
      <c r="C715" s="62" t="s">
        <v>471</v>
      </c>
      <c r="D715" s="70" t="s">
        <v>808</v>
      </c>
      <c r="E715" s="43" t="n">
        <v>0.125</v>
      </c>
      <c r="F715" s="54" t="n">
        <v>23.84</v>
      </c>
      <c r="G715" s="45" t="n">
        <v>2.54</v>
      </c>
      <c r="H715" s="46" t="s">
        <v>5</v>
      </c>
      <c r="I715" s="47" t="n">
        <f aca="false">IF(H715="W",F715*G715-F715,(IF(H715="L",-F715)))</f>
        <v>36.7136</v>
      </c>
      <c r="J715" s="62"/>
      <c r="K715" s="23"/>
      <c r="L715" s="48"/>
      <c r="M715" s="48"/>
      <c r="N715" s="49"/>
      <c r="O715" s="62"/>
      <c r="P715" s="64"/>
      <c r="Q715" s="66"/>
      <c r="R715" s="74"/>
      <c r="S715" s="66"/>
      <c r="T715" s="66"/>
      <c r="U715" s="66"/>
      <c r="V715" s="66"/>
      <c r="W715" s="66"/>
      <c r="X715" s="67"/>
      <c r="Y715" s="67"/>
      <c r="Z715" s="67"/>
      <c r="AA715" s="67"/>
      <c r="AB715" s="67"/>
      <c r="AC715" s="67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 customFormat="false" ht="16.85" hidden="false" customHeight="false" outlineLevel="0" collapsed="false">
      <c r="A716" s="69" t="s">
        <v>809</v>
      </c>
      <c r="B716" s="70" t="s">
        <v>46</v>
      </c>
      <c r="C716" s="62" t="s">
        <v>170</v>
      </c>
      <c r="D716" s="70" t="s">
        <v>810</v>
      </c>
      <c r="E716" s="43" t="s">
        <v>811</v>
      </c>
      <c r="F716" s="54" t="n">
        <v>10</v>
      </c>
      <c r="G716" s="45" t="n">
        <v>2.1</v>
      </c>
      <c r="H716" s="46" t="s">
        <v>5</v>
      </c>
      <c r="I716" s="47" t="n">
        <f aca="false">IF(H716="W",F716*G716-F716,(IF(H716="L",-F716)))</f>
        <v>11</v>
      </c>
      <c r="J716" s="62"/>
      <c r="K716" s="23"/>
      <c r="L716" s="48"/>
      <c r="M716" s="48"/>
      <c r="N716" s="49"/>
      <c r="O716" s="62"/>
      <c r="P716" s="64"/>
      <c r="Q716" s="66"/>
      <c r="R716" s="74"/>
      <c r="S716" s="66"/>
      <c r="T716" s="66"/>
      <c r="U716" s="66"/>
      <c r="V716" s="66"/>
      <c r="W716" s="66"/>
      <c r="X716" s="67"/>
      <c r="Y716" s="67"/>
      <c r="Z716" s="67"/>
      <c r="AA716" s="67"/>
      <c r="AB716" s="67"/>
      <c r="AC716" s="67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 customFormat="false" ht="16.85" hidden="false" customHeight="false" outlineLevel="0" collapsed="false">
      <c r="A717" s="69"/>
      <c r="B717" s="70" t="s">
        <v>46</v>
      </c>
      <c r="C717" s="62" t="s">
        <v>28</v>
      </c>
      <c r="D717" s="70" t="s">
        <v>812</v>
      </c>
      <c r="E717" s="43"/>
      <c r="F717" s="54" t="n">
        <v>5</v>
      </c>
      <c r="G717" s="45" t="n">
        <v>4</v>
      </c>
      <c r="H717" s="46" t="s">
        <v>813</v>
      </c>
      <c r="I717" s="47" t="n">
        <f aca="false">IF(H717="W",F717*G717-F717,(IF(H717="L",-F717)))</f>
        <v>15</v>
      </c>
      <c r="J717" s="62"/>
      <c r="K717" s="23"/>
      <c r="L717" s="48"/>
      <c r="M717" s="48"/>
      <c r="N717" s="49"/>
      <c r="O717" s="62"/>
      <c r="P717" s="64"/>
      <c r="Q717" s="66"/>
      <c r="R717" s="74"/>
      <c r="S717" s="66"/>
      <c r="T717" s="66"/>
      <c r="U717" s="66"/>
      <c r="V717" s="66"/>
      <c r="W717" s="66"/>
      <c r="X717" s="67"/>
      <c r="Y717" s="67"/>
      <c r="Z717" s="67"/>
      <c r="AA717" s="67"/>
      <c r="AB717" s="67"/>
      <c r="AC717" s="67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 customFormat="false" ht="16.85" hidden="false" customHeight="false" outlineLevel="0" collapsed="false">
      <c r="A718" s="69"/>
      <c r="B718" s="70" t="s">
        <v>46</v>
      </c>
      <c r="C718" s="62" t="s">
        <v>440</v>
      </c>
      <c r="D718" s="70" t="s">
        <v>814</v>
      </c>
      <c r="E718" s="43"/>
      <c r="F718" s="54" t="n">
        <v>30</v>
      </c>
      <c r="G718" s="45" t="n">
        <v>6</v>
      </c>
      <c r="H718" s="46" t="s">
        <v>7</v>
      </c>
      <c r="I718" s="47" t="n">
        <f aca="false">IF(H718="W",F718*G718-F718,(IF(H718="L",-F718)))</f>
        <v>-30</v>
      </c>
      <c r="J718" s="62"/>
      <c r="K718" s="23"/>
      <c r="L718" s="48"/>
      <c r="M718" s="48"/>
      <c r="N718" s="49"/>
      <c r="O718" s="62"/>
      <c r="P718" s="64"/>
      <c r="Q718" s="66"/>
      <c r="R718" s="74"/>
      <c r="S718" s="66"/>
      <c r="T718" s="66"/>
      <c r="U718" s="66"/>
      <c r="V718" s="66"/>
      <c r="W718" s="66"/>
      <c r="X718" s="67"/>
      <c r="Y718" s="67"/>
      <c r="Z718" s="67"/>
      <c r="AA718" s="67"/>
      <c r="AB718" s="67"/>
      <c r="AC718" s="67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 customFormat="false" ht="16.85" hidden="false" customHeight="false" outlineLevel="0" collapsed="false">
      <c r="A719" s="69" t="s">
        <v>815</v>
      </c>
      <c r="B719" s="70" t="s">
        <v>46</v>
      </c>
      <c r="C719" s="62" t="s">
        <v>440</v>
      </c>
      <c r="D719" s="70" t="s">
        <v>816</v>
      </c>
      <c r="E719" s="43" t="n">
        <v>0.71875</v>
      </c>
      <c r="F719" s="54" t="n">
        <v>10</v>
      </c>
      <c r="G719" s="45" t="n">
        <v>1.95</v>
      </c>
      <c r="H719" s="46" t="s">
        <v>5</v>
      </c>
      <c r="I719" s="47" t="n">
        <f aca="false">IF(H719="W",F719*G719-F719,(IF(H719="L",-F719)))</f>
        <v>9.5</v>
      </c>
      <c r="J719" s="62"/>
      <c r="K719" s="23"/>
      <c r="L719" s="48"/>
      <c r="M719" s="48"/>
      <c r="N719" s="49"/>
      <c r="O719" s="62"/>
      <c r="P719" s="64"/>
      <c r="Q719" s="66"/>
      <c r="R719" s="74"/>
      <c r="S719" s="66"/>
      <c r="T719" s="66"/>
      <c r="U719" s="66"/>
      <c r="V719" s="66"/>
      <c r="W719" s="66"/>
      <c r="X719" s="67"/>
      <c r="Y719" s="67"/>
      <c r="Z719" s="67"/>
      <c r="AA719" s="67"/>
      <c r="AB719" s="67"/>
      <c r="AC719" s="67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 customFormat="false" ht="16.85" hidden="false" customHeight="false" outlineLevel="0" collapsed="false">
      <c r="A720" s="69"/>
      <c r="B720" s="70" t="s">
        <v>46</v>
      </c>
      <c r="C720" s="62" t="s">
        <v>440</v>
      </c>
      <c r="D720" s="70" t="s">
        <v>817</v>
      </c>
      <c r="E720" s="43" t="n">
        <v>0.71875</v>
      </c>
      <c r="F720" s="54" t="n">
        <v>10</v>
      </c>
      <c r="G720" s="45" t="n">
        <v>1.85</v>
      </c>
      <c r="H720" s="46" t="s">
        <v>7</v>
      </c>
      <c r="I720" s="47" t="n">
        <f aca="false">IF(H720="W",F720*G720-F720,(IF(H720="L",-F720)))</f>
        <v>-10</v>
      </c>
      <c r="J720" s="62"/>
      <c r="K720" s="23"/>
      <c r="L720" s="48"/>
      <c r="M720" s="48"/>
      <c r="N720" s="49"/>
      <c r="O720" s="62"/>
      <c r="P720" s="64"/>
      <c r="Q720" s="66"/>
      <c r="R720" s="74"/>
      <c r="S720" s="66"/>
      <c r="T720" s="66"/>
      <c r="U720" s="66"/>
      <c r="V720" s="66"/>
      <c r="W720" s="66"/>
      <c r="X720" s="67"/>
      <c r="Y720" s="67"/>
      <c r="Z720" s="67"/>
      <c r="AA720" s="67"/>
      <c r="AB720" s="67"/>
      <c r="AC720" s="67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 customFormat="false" ht="16.85" hidden="false" customHeight="false" outlineLevel="0" collapsed="false">
      <c r="A721" s="69"/>
      <c r="B721" s="70" t="s">
        <v>46</v>
      </c>
      <c r="C721" s="62" t="s">
        <v>440</v>
      </c>
      <c r="D721" s="70" t="s">
        <v>818</v>
      </c>
      <c r="E721" s="43" t="n">
        <v>0.885416666666667</v>
      </c>
      <c r="F721" s="54" t="n">
        <v>10</v>
      </c>
      <c r="G721" s="45" t="n">
        <v>1.7</v>
      </c>
      <c r="H721" s="46" t="s">
        <v>5</v>
      </c>
      <c r="I721" s="47" t="n">
        <f aca="false">IF(H721="W",F721*G721-F721,(IF(H721="L",-F721)))</f>
        <v>7</v>
      </c>
      <c r="J721" s="62"/>
      <c r="K721" s="23"/>
      <c r="L721" s="48"/>
      <c r="M721" s="48"/>
      <c r="N721" s="49"/>
      <c r="O721" s="62"/>
      <c r="P721" s="64"/>
      <c r="Q721" s="66"/>
      <c r="R721" s="74"/>
      <c r="S721" s="66"/>
      <c r="T721" s="66"/>
      <c r="U721" s="66"/>
      <c r="V721" s="66"/>
      <c r="W721" s="66"/>
      <c r="X721" s="67"/>
      <c r="Y721" s="67"/>
      <c r="Z721" s="67"/>
      <c r="AA721" s="67"/>
      <c r="AB721" s="67"/>
      <c r="AC721" s="67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 customFormat="false" ht="16.85" hidden="false" customHeight="false" outlineLevel="0" collapsed="false">
      <c r="A722" s="69"/>
      <c r="B722" s="70" t="s">
        <v>46</v>
      </c>
      <c r="C722" s="62" t="s">
        <v>440</v>
      </c>
      <c r="D722" s="70" t="s">
        <v>819</v>
      </c>
      <c r="E722" s="43" t="n">
        <v>0.885416666666667</v>
      </c>
      <c r="F722" s="54" t="n">
        <v>10</v>
      </c>
      <c r="G722" s="45" t="n">
        <v>1.55</v>
      </c>
      <c r="H722" s="46" t="s">
        <v>5</v>
      </c>
      <c r="I722" s="47" t="n">
        <f aca="false">IF(H722="W",F722*G722-F722,(IF(H722="L",-F722)))</f>
        <v>5.5</v>
      </c>
      <c r="J722" s="62"/>
      <c r="K722" s="23"/>
      <c r="L722" s="48"/>
      <c r="M722" s="48"/>
      <c r="N722" s="49"/>
      <c r="O722" s="62"/>
      <c r="P722" s="64"/>
      <c r="Q722" s="66"/>
      <c r="R722" s="74"/>
      <c r="S722" s="66"/>
      <c r="T722" s="66"/>
      <c r="U722" s="66"/>
      <c r="V722" s="66"/>
      <c r="W722" s="66"/>
      <c r="X722" s="67"/>
      <c r="Y722" s="67"/>
      <c r="Z722" s="67"/>
      <c r="AA722" s="67"/>
      <c r="AB722" s="67"/>
      <c r="AC722" s="67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 customFormat="false" ht="16.85" hidden="false" customHeight="false" outlineLevel="0" collapsed="false">
      <c r="A723" s="69"/>
      <c r="B723" s="70" t="s">
        <v>46</v>
      </c>
      <c r="C723" s="62" t="s">
        <v>87</v>
      </c>
      <c r="D723" s="70" t="s">
        <v>820</v>
      </c>
      <c r="E723" s="43" t="n">
        <v>0.885416666666667</v>
      </c>
      <c r="F723" s="54" t="n">
        <v>10</v>
      </c>
      <c r="G723" s="45" t="n">
        <v>5.9</v>
      </c>
      <c r="H723" s="46" t="s">
        <v>6</v>
      </c>
      <c r="I723" s="47" t="n">
        <f aca="false">IF(H723="W",F723*G723-F723,(IF(H723="L",-F723)))</f>
        <v>0</v>
      </c>
      <c r="J723" s="62"/>
      <c r="K723" s="23" t="s">
        <v>124</v>
      </c>
      <c r="L723" s="48"/>
      <c r="M723" s="48"/>
      <c r="N723" s="49"/>
      <c r="O723" s="62"/>
      <c r="P723" s="64"/>
      <c r="Q723" s="66"/>
      <c r="R723" s="74"/>
      <c r="S723" s="66"/>
      <c r="T723" s="66"/>
      <c r="U723" s="66"/>
      <c r="V723" s="66"/>
      <c r="W723" s="66"/>
      <c r="X723" s="67"/>
      <c r="Y723" s="67"/>
      <c r="Z723" s="67"/>
      <c r="AA723" s="67"/>
      <c r="AB723" s="67"/>
      <c r="AC723" s="67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 customFormat="false" ht="16.85" hidden="false" customHeight="false" outlineLevel="0" collapsed="false">
      <c r="A724" s="69" t="n">
        <v>43596</v>
      </c>
      <c r="B724" s="70" t="s">
        <v>46</v>
      </c>
      <c r="C724" s="62" t="s">
        <v>440</v>
      </c>
      <c r="D724" s="70" t="s">
        <v>774</v>
      </c>
      <c r="E724" s="43" t="n">
        <v>0.552083333333333</v>
      </c>
      <c r="F724" s="54" t="n">
        <v>10</v>
      </c>
      <c r="G724" s="45" t="n">
        <v>1.7</v>
      </c>
      <c r="H724" s="46" t="s">
        <v>7</v>
      </c>
      <c r="I724" s="47" t="n">
        <f aca="false">IF(H724="W",F724*G724-F724,(IF(H724="L",-F724)))</f>
        <v>-10</v>
      </c>
      <c r="J724" s="62"/>
      <c r="K724" s="23"/>
      <c r="L724" s="48"/>
      <c r="M724" s="48"/>
      <c r="N724" s="49"/>
      <c r="O724" s="62"/>
      <c r="P724" s="64"/>
      <c r="Q724" s="66"/>
      <c r="R724" s="74"/>
      <c r="S724" s="66"/>
      <c r="T724" s="66"/>
      <c r="U724" s="66"/>
      <c r="V724" s="66"/>
      <c r="W724" s="66"/>
      <c r="X724" s="67"/>
      <c r="Y724" s="67"/>
      <c r="Z724" s="67"/>
      <c r="AA724" s="67"/>
      <c r="AB724" s="67"/>
      <c r="AC724" s="67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 customFormat="false" ht="16.85" hidden="false" customHeight="false" outlineLevel="0" collapsed="false">
      <c r="A725" s="69"/>
      <c r="B725" s="70" t="s">
        <v>46</v>
      </c>
      <c r="C725" s="62" t="s">
        <v>440</v>
      </c>
      <c r="D725" s="70" t="s">
        <v>821</v>
      </c>
      <c r="E725" s="43" t="n">
        <v>0.552083333333333</v>
      </c>
      <c r="F725" s="54" t="n">
        <v>10</v>
      </c>
      <c r="G725" s="45" t="n">
        <v>2.25</v>
      </c>
      <c r="H725" s="46" t="s">
        <v>7</v>
      </c>
      <c r="I725" s="47" t="n">
        <f aca="false">IF(H725="W",F725*G725-F725,(IF(H725="L",-F725)))</f>
        <v>-10</v>
      </c>
      <c r="J725" s="62"/>
      <c r="K725" s="23"/>
      <c r="L725" s="48"/>
      <c r="M725" s="48"/>
      <c r="N725" s="49"/>
      <c r="O725" s="62"/>
      <c r="P725" s="64"/>
      <c r="Q725" s="66"/>
      <c r="R725" s="74"/>
      <c r="S725" s="66"/>
      <c r="T725" s="66"/>
      <c r="U725" s="66"/>
      <c r="V725" s="66"/>
      <c r="W725" s="66"/>
      <c r="X725" s="67"/>
      <c r="Y725" s="67"/>
      <c r="Z725" s="67"/>
      <c r="AA725" s="67"/>
      <c r="AB725" s="67"/>
      <c r="AC725" s="67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 customFormat="false" ht="16.85" hidden="false" customHeight="false" outlineLevel="0" collapsed="false">
      <c r="A726" s="69"/>
      <c r="B726" s="70" t="s">
        <v>46</v>
      </c>
      <c r="C726" s="62" t="s">
        <v>440</v>
      </c>
      <c r="D726" s="70" t="s">
        <v>822</v>
      </c>
      <c r="E726" s="43" t="n">
        <v>0.552083333333333</v>
      </c>
      <c r="F726" s="54" t="n">
        <v>10</v>
      </c>
      <c r="G726" s="45" t="n">
        <v>1.5</v>
      </c>
      <c r="H726" s="46" t="s">
        <v>5</v>
      </c>
      <c r="I726" s="47" t="n">
        <f aca="false">IF(H726="W",F726*G726-F726,(IF(H726="L",-F726)))</f>
        <v>5</v>
      </c>
      <c r="J726" s="62"/>
      <c r="K726" s="23"/>
      <c r="L726" s="48"/>
      <c r="M726" s="48"/>
      <c r="N726" s="49"/>
      <c r="O726" s="62"/>
      <c r="P726" s="64"/>
      <c r="Q726" s="66"/>
      <c r="R726" s="74"/>
      <c r="S726" s="66"/>
      <c r="T726" s="66"/>
      <c r="U726" s="66"/>
      <c r="V726" s="66"/>
      <c r="W726" s="66"/>
      <c r="X726" s="67"/>
      <c r="Y726" s="67"/>
      <c r="Z726" s="67"/>
      <c r="AA726" s="67"/>
      <c r="AB726" s="67"/>
      <c r="AC726" s="67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 customFormat="false" ht="16.85" hidden="false" customHeight="false" outlineLevel="0" collapsed="false">
      <c r="A727" s="69"/>
      <c r="B727" s="70" t="s">
        <v>46</v>
      </c>
      <c r="C727" s="62" t="s">
        <v>331</v>
      </c>
      <c r="D727" s="70" t="s">
        <v>823</v>
      </c>
      <c r="E727" s="43" t="s">
        <v>824</v>
      </c>
      <c r="F727" s="54" t="n">
        <v>20</v>
      </c>
      <c r="G727" s="45" t="n">
        <v>2.17</v>
      </c>
      <c r="H727" s="46" t="s">
        <v>5</v>
      </c>
      <c r="I727" s="47" t="n">
        <f aca="false">IF(H727="W",F727*G727-F727,(IF(H727="L",-F727)))</f>
        <v>23.4</v>
      </c>
      <c r="J727" s="62"/>
      <c r="K727" s="23"/>
      <c r="L727" s="48"/>
      <c r="M727" s="48"/>
      <c r="N727" s="49"/>
      <c r="O727" s="62"/>
      <c r="P727" s="64"/>
      <c r="Q727" s="66"/>
      <c r="R727" s="74"/>
      <c r="S727" s="66"/>
      <c r="T727" s="66"/>
      <c r="U727" s="66"/>
      <c r="V727" s="66"/>
      <c r="W727" s="66"/>
      <c r="X727" s="67"/>
      <c r="Y727" s="67"/>
      <c r="Z727" s="67"/>
      <c r="AA727" s="67"/>
      <c r="AB727" s="67"/>
      <c r="AC727" s="67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 customFormat="false" ht="16.85" hidden="false" customHeight="false" outlineLevel="0" collapsed="false">
      <c r="A728" s="69"/>
      <c r="B728" s="70" t="s">
        <v>46</v>
      </c>
      <c r="C728" s="62" t="s">
        <v>440</v>
      </c>
      <c r="D728" s="70" t="s">
        <v>825</v>
      </c>
      <c r="E728" s="43" t="n">
        <v>0.677083333333333</v>
      </c>
      <c r="F728" s="54" t="n">
        <v>10</v>
      </c>
      <c r="G728" s="45" t="n">
        <v>1.6</v>
      </c>
      <c r="H728" s="46" t="s">
        <v>5</v>
      </c>
      <c r="I728" s="47" t="n">
        <f aca="false">IF(H728="W",F728*G728-F728,(IF(H728="L",-F728)))</f>
        <v>6</v>
      </c>
      <c r="J728" s="62"/>
      <c r="K728" s="23"/>
      <c r="L728" s="48"/>
      <c r="M728" s="48"/>
      <c r="N728" s="49"/>
      <c r="O728" s="62"/>
      <c r="P728" s="64"/>
      <c r="Q728" s="66"/>
      <c r="R728" s="74"/>
      <c r="S728" s="66"/>
      <c r="T728" s="66"/>
      <c r="U728" s="66"/>
      <c r="V728" s="66"/>
      <c r="W728" s="66"/>
      <c r="X728" s="67"/>
      <c r="Y728" s="67"/>
      <c r="Z728" s="67"/>
      <c r="AA728" s="67"/>
      <c r="AB728" s="67"/>
      <c r="AC728" s="67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 customFormat="false" ht="16.85" hidden="false" customHeight="false" outlineLevel="0" collapsed="false">
      <c r="A729" s="69" t="s">
        <v>826</v>
      </c>
      <c r="B729" s="70" t="s">
        <v>46</v>
      </c>
      <c r="C729" s="62" t="s">
        <v>827</v>
      </c>
      <c r="D729" s="70" t="s">
        <v>828</v>
      </c>
      <c r="E729" s="43" t="n">
        <v>0.885416666666667</v>
      </c>
      <c r="F729" s="54" t="n">
        <v>200</v>
      </c>
      <c r="G729" s="45" t="n">
        <v>2.15</v>
      </c>
      <c r="H729" s="46" t="s">
        <v>7</v>
      </c>
      <c r="I729" s="47" t="n">
        <f aca="false">IF(H729="W",F729*G729-F729,(IF(H729="L",-F729)))</f>
        <v>-200</v>
      </c>
      <c r="J729" s="62"/>
      <c r="K729" s="23"/>
      <c r="L729" s="48"/>
      <c r="M729" s="48"/>
      <c r="N729" s="49"/>
      <c r="O729" s="62"/>
      <c r="P729" s="64"/>
      <c r="Q729" s="66"/>
      <c r="R729" s="74"/>
      <c r="S729" s="66"/>
      <c r="T729" s="66"/>
      <c r="U729" s="66"/>
      <c r="V729" s="66"/>
      <c r="W729" s="66"/>
      <c r="X729" s="67"/>
      <c r="Y729" s="67"/>
      <c r="Z729" s="67"/>
      <c r="AA729" s="67"/>
      <c r="AB729" s="67"/>
      <c r="AC729" s="67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 customFormat="false" ht="16.85" hidden="false" customHeight="false" outlineLevel="0" collapsed="false">
      <c r="A730" s="69" t="s">
        <v>826</v>
      </c>
      <c r="B730" s="70" t="s">
        <v>46</v>
      </c>
      <c r="C730" s="62" t="s">
        <v>28</v>
      </c>
      <c r="D730" s="70" t="s">
        <v>802</v>
      </c>
      <c r="E730" s="43" t="n">
        <v>0.885416666666667</v>
      </c>
      <c r="F730" s="54" t="n">
        <v>212</v>
      </c>
      <c r="G730" s="45" t="n">
        <v>2.03</v>
      </c>
      <c r="H730" s="46" t="s">
        <v>5</v>
      </c>
      <c r="I730" s="47" t="n">
        <f aca="false">IF(H730="W",F730*G730-F730,(IF(H730="L",-F730)))</f>
        <v>218.36</v>
      </c>
      <c r="J730" s="62"/>
      <c r="K730" s="23"/>
      <c r="L730" s="48"/>
      <c r="M730" s="48"/>
      <c r="N730" s="49"/>
      <c r="O730" s="62"/>
      <c r="P730" s="64"/>
      <c r="Q730" s="66"/>
      <c r="R730" s="74"/>
      <c r="S730" s="66"/>
      <c r="T730" s="66"/>
      <c r="U730" s="66"/>
      <c r="V730" s="66"/>
      <c r="W730" s="66"/>
      <c r="X730" s="67"/>
      <c r="Y730" s="67"/>
      <c r="Z730" s="67"/>
      <c r="AA730" s="67"/>
      <c r="AB730" s="67"/>
      <c r="AC730" s="67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 customFormat="false" ht="16.85" hidden="false" customHeight="false" outlineLevel="0" collapsed="false">
      <c r="A731" s="69"/>
      <c r="B731" s="70" t="s">
        <v>46</v>
      </c>
      <c r="C731" s="62" t="s">
        <v>28</v>
      </c>
      <c r="D731" s="70" t="s">
        <v>829</v>
      </c>
      <c r="E731" s="43" t="n">
        <v>0.552083333333333</v>
      </c>
      <c r="F731" s="54" t="n">
        <v>13</v>
      </c>
      <c r="G731" s="45" t="n">
        <v>2.61</v>
      </c>
      <c r="H731" s="46" t="s">
        <v>7</v>
      </c>
      <c r="I731" s="47" t="n">
        <f aca="false">IF(H731="W",F731*G731-F731,(IF(H731="L",-F731)))</f>
        <v>-13</v>
      </c>
      <c r="J731" s="62"/>
      <c r="K731" s="23"/>
      <c r="L731" s="48"/>
      <c r="M731" s="48"/>
      <c r="N731" s="49"/>
      <c r="O731" s="62"/>
      <c r="P731" s="64"/>
      <c r="Q731" s="66"/>
      <c r="R731" s="74"/>
      <c r="S731" s="66"/>
      <c r="T731" s="66"/>
      <c r="U731" s="66"/>
      <c r="V731" s="66"/>
      <c r="W731" s="66"/>
      <c r="X731" s="67"/>
      <c r="Y731" s="67"/>
      <c r="Z731" s="67"/>
      <c r="AA731" s="67"/>
      <c r="AB731" s="67"/>
      <c r="AC731" s="67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 customFormat="false" ht="16.85" hidden="false" customHeight="false" outlineLevel="0" collapsed="false">
      <c r="A732" s="69"/>
      <c r="B732" s="70" t="s">
        <v>46</v>
      </c>
      <c r="C732" s="62" t="s">
        <v>440</v>
      </c>
      <c r="D732" s="70" t="s">
        <v>830</v>
      </c>
      <c r="E732" s="43" t="n">
        <v>0.71875</v>
      </c>
      <c r="F732" s="54" t="n">
        <v>20</v>
      </c>
      <c r="G732" s="45" t="n">
        <v>1.75</v>
      </c>
      <c r="H732" s="46" t="s">
        <v>7</v>
      </c>
      <c r="I732" s="47" t="n">
        <f aca="false">IF(H732="W",F732*G732-F732,(IF(H732="L",-F732)))</f>
        <v>-20</v>
      </c>
      <c r="J732" s="62"/>
      <c r="K732" s="23"/>
      <c r="L732" s="48"/>
      <c r="M732" s="48"/>
      <c r="N732" s="49"/>
      <c r="O732" s="62"/>
      <c r="P732" s="64"/>
      <c r="Q732" s="66"/>
      <c r="R732" s="74"/>
      <c r="S732" s="66"/>
      <c r="T732" s="66"/>
      <c r="U732" s="66"/>
      <c r="V732" s="66"/>
      <c r="W732" s="66"/>
      <c r="X732" s="67"/>
      <c r="Y732" s="67"/>
      <c r="Z732" s="67"/>
      <c r="AA732" s="67"/>
      <c r="AB732" s="67"/>
      <c r="AC732" s="67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 customFormat="false" ht="16.85" hidden="false" customHeight="false" outlineLevel="0" collapsed="false">
      <c r="A733" s="69"/>
      <c r="B733" s="70" t="s">
        <v>46</v>
      </c>
      <c r="C733" s="62" t="s">
        <v>440</v>
      </c>
      <c r="D733" s="70" t="s">
        <v>831</v>
      </c>
      <c r="E733" s="43" t="n">
        <v>0.71875</v>
      </c>
      <c r="F733" s="54" t="n">
        <v>100</v>
      </c>
      <c r="G733" s="45" t="n">
        <v>1.07</v>
      </c>
      <c r="H733" s="46" t="s">
        <v>5</v>
      </c>
      <c r="I733" s="47" t="n">
        <f aca="false">IF(H733="W",F733*G733-F733,(IF(H733="L",-F733)))</f>
        <v>7</v>
      </c>
      <c r="J733" s="62"/>
      <c r="K733" s="23"/>
      <c r="L733" s="48"/>
      <c r="M733" s="48"/>
      <c r="N733" s="49"/>
      <c r="O733" s="62"/>
      <c r="P733" s="64"/>
      <c r="Q733" s="66"/>
      <c r="R733" s="74"/>
      <c r="S733" s="66"/>
      <c r="T733" s="66"/>
      <c r="U733" s="66"/>
      <c r="V733" s="66"/>
      <c r="W733" s="66"/>
      <c r="X733" s="67"/>
      <c r="Y733" s="67"/>
      <c r="Z733" s="67"/>
      <c r="AA733" s="67"/>
      <c r="AB733" s="67"/>
      <c r="AC733" s="67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 customFormat="false" ht="16.85" hidden="false" customHeight="false" outlineLevel="0" collapsed="false">
      <c r="A734" s="69"/>
      <c r="B734" s="70" t="s">
        <v>46</v>
      </c>
      <c r="C734" s="62" t="s">
        <v>440</v>
      </c>
      <c r="D734" s="70" t="s">
        <v>832</v>
      </c>
      <c r="E734" s="43" t="n">
        <v>0.885416666666667</v>
      </c>
      <c r="F734" s="54" t="n">
        <v>10</v>
      </c>
      <c r="G734" s="45" t="n">
        <v>1.85</v>
      </c>
      <c r="H734" s="46" t="s">
        <v>5</v>
      </c>
      <c r="I734" s="47" t="n">
        <f aca="false">IF(H734="W",F734*G734-F734,(IF(H734="L",-F734)))</f>
        <v>8.5</v>
      </c>
      <c r="J734" s="62"/>
      <c r="K734" s="23"/>
      <c r="L734" s="48"/>
      <c r="M734" s="48"/>
      <c r="N734" s="49"/>
      <c r="O734" s="62"/>
      <c r="P734" s="64"/>
      <c r="Q734" s="66"/>
      <c r="R734" s="74"/>
      <c r="S734" s="66"/>
      <c r="T734" s="66"/>
      <c r="U734" s="66"/>
      <c r="V734" s="66"/>
      <c r="W734" s="66"/>
      <c r="X734" s="67"/>
      <c r="Y734" s="67"/>
      <c r="Z734" s="67"/>
      <c r="AA734" s="67"/>
      <c r="AB734" s="67"/>
      <c r="AC734" s="67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 customFormat="false" ht="16.85" hidden="false" customHeight="false" outlineLevel="0" collapsed="false">
      <c r="A735" s="69"/>
      <c r="B735" s="70" t="s">
        <v>46</v>
      </c>
      <c r="C735" s="62" t="s">
        <v>331</v>
      </c>
      <c r="D735" s="70" t="s">
        <v>833</v>
      </c>
      <c r="E735" s="43" t="n">
        <v>0.885416666666667</v>
      </c>
      <c r="F735" s="54" t="n">
        <v>10</v>
      </c>
      <c r="G735" s="45" t="n">
        <v>5.9</v>
      </c>
      <c r="H735" s="46" t="s">
        <v>6</v>
      </c>
      <c r="I735" s="47" t="n">
        <f aca="false">IF(H735="W",F735*G735-F735,(IF(H735="L",-F735)))</f>
        <v>0</v>
      </c>
      <c r="J735" s="62"/>
      <c r="K735" s="23" t="s">
        <v>124</v>
      </c>
      <c r="L735" s="48"/>
      <c r="M735" s="48"/>
      <c r="N735" s="49"/>
      <c r="O735" s="62"/>
      <c r="P735" s="64"/>
      <c r="Q735" s="66"/>
      <c r="R735" s="74"/>
      <c r="S735" s="66"/>
      <c r="T735" s="66"/>
      <c r="U735" s="66"/>
      <c r="V735" s="66"/>
      <c r="W735" s="66"/>
      <c r="X735" s="67"/>
      <c r="Y735" s="67"/>
      <c r="Z735" s="67"/>
      <c r="AA735" s="67"/>
      <c r="AB735" s="67"/>
      <c r="AC735" s="67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 customFormat="false" ht="16.85" hidden="false" customHeight="false" outlineLevel="0" collapsed="false">
      <c r="A736" s="69"/>
      <c r="B736" s="70" t="s">
        <v>46</v>
      </c>
      <c r="C736" s="62" t="s">
        <v>28</v>
      </c>
      <c r="D736" s="70" t="s">
        <v>816</v>
      </c>
      <c r="E736" s="43" t="n">
        <v>0.885416666666667</v>
      </c>
      <c r="F736" s="54" t="n">
        <v>47</v>
      </c>
      <c r="G736" s="45" t="n">
        <v>1.19</v>
      </c>
      <c r="H736" s="46" t="s">
        <v>5</v>
      </c>
      <c r="I736" s="47" t="n">
        <f aca="false">IF(H736="W",F736*G736-F736,(IF(H736="L",-F736)))</f>
        <v>8.93</v>
      </c>
      <c r="J736" s="62"/>
      <c r="K736" s="23"/>
      <c r="L736" s="48"/>
      <c r="M736" s="48"/>
      <c r="N736" s="49"/>
      <c r="O736" s="62"/>
      <c r="P736" s="64"/>
      <c r="Q736" s="66"/>
      <c r="R736" s="74"/>
      <c r="S736" s="66"/>
      <c r="T736" s="66"/>
      <c r="U736" s="66"/>
      <c r="V736" s="66"/>
      <c r="W736" s="66"/>
      <c r="X736" s="67"/>
      <c r="Y736" s="67"/>
      <c r="Z736" s="67"/>
      <c r="AA736" s="67"/>
      <c r="AB736" s="67"/>
      <c r="AC736" s="67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 customFormat="false" ht="16.85" hidden="false" customHeight="false" outlineLevel="0" collapsed="false">
      <c r="A737" s="69"/>
      <c r="B737" s="70" t="s">
        <v>46</v>
      </c>
      <c r="C737" s="62" t="s">
        <v>151</v>
      </c>
      <c r="D737" s="70" t="s">
        <v>834</v>
      </c>
      <c r="E737" s="43" t="n">
        <v>0.885416666666667</v>
      </c>
      <c r="F737" s="54" t="n">
        <v>10</v>
      </c>
      <c r="G737" s="45" t="n">
        <v>1.56</v>
      </c>
      <c r="H737" s="46" t="s">
        <v>5</v>
      </c>
      <c r="I737" s="47" t="n">
        <f aca="false">IF(H737="W",F737*G737-F737,(IF(H737="L",-F737)))</f>
        <v>5.6</v>
      </c>
      <c r="J737" s="62"/>
      <c r="K737" s="23"/>
      <c r="L737" s="48"/>
      <c r="M737" s="48"/>
      <c r="N737" s="49"/>
      <c r="O737" s="62"/>
      <c r="P737" s="64"/>
      <c r="Q737" s="66"/>
      <c r="R737" s="74"/>
      <c r="S737" s="66"/>
      <c r="T737" s="66"/>
      <c r="U737" s="66"/>
      <c r="V737" s="66"/>
      <c r="W737" s="66"/>
      <c r="X737" s="67"/>
      <c r="Y737" s="67"/>
      <c r="Z737" s="67"/>
      <c r="AA737" s="67"/>
      <c r="AB737" s="67"/>
      <c r="AC737" s="67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 customFormat="false" ht="16.85" hidden="false" customHeight="false" outlineLevel="0" collapsed="false">
      <c r="A738" s="69" t="n">
        <v>43750</v>
      </c>
      <c r="B738" s="70" t="s">
        <v>46</v>
      </c>
      <c r="C738" s="62" t="s">
        <v>440</v>
      </c>
      <c r="D738" s="70" t="s">
        <v>831</v>
      </c>
      <c r="E738" s="43" t="n">
        <v>0.71875</v>
      </c>
      <c r="F738" s="54" t="n">
        <v>10</v>
      </c>
      <c r="G738" s="45" t="n">
        <v>2.15</v>
      </c>
      <c r="H738" s="46" t="s">
        <v>5</v>
      </c>
      <c r="I738" s="47" t="n">
        <f aca="false">IF(H738="W",F738*G738-F738,(IF(H738="L",-F738)))</f>
        <v>11.5</v>
      </c>
      <c r="J738" s="62"/>
      <c r="K738" s="23"/>
      <c r="L738" s="48"/>
      <c r="M738" s="48"/>
      <c r="N738" s="49"/>
      <c r="O738" s="62"/>
      <c r="P738" s="64"/>
      <c r="Q738" s="66"/>
      <c r="R738" s="74"/>
      <c r="S738" s="66"/>
      <c r="T738" s="66"/>
      <c r="U738" s="66"/>
      <c r="V738" s="66"/>
      <c r="W738" s="66"/>
      <c r="X738" s="67"/>
      <c r="Y738" s="67"/>
      <c r="Z738" s="67"/>
      <c r="AA738" s="67"/>
      <c r="AB738" s="67"/>
      <c r="AC738" s="67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 customFormat="false" ht="16.85" hidden="false" customHeight="false" outlineLevel="0" collapsed="false">
      <c r="A739" s="69"/>
      <c r="B739" s="70" t="s">
        <v>46</v>
      </c>
      <c r="C739" s="62" t="s">
        <v>440</v>
      </c>
      <c r="D739" s="70" t="s">
        <v>835</v>
      </c>
      <c r="E739" s="43" t="n">
        <v>0.71875</v>
      </c>
      <c r="F739" s="54" t="n">
        <v>10</v>
      </c>
      <c r="G739" s="45" t="n">
        <v>2</v>
      </c>
      <c r="H739" s="46" t="s">
        <v>5</v>
      </c>
      <c r="I739" s="47" t="n">
        <f aca="false">IF(H739="W",F739*G739-F739,(IF(H739="L",-F739)))</f>
        <v>10</v>
      </c>
      <c r="J739" s="62"/>
      <c r="K739" s="23"/>
      <c r="L739" s="48"/>
      <c r="M739" s="48"/>
      <c r="N739" s="49"/>
      <c r="O739" s="62"/>
      <c r="P739" s="64"/>
      <c r="Q739" s="66"/>
      <c r="R739" s="74"/>
      <c r="S739" s="66"/>
      <c r="T739" s="66"/>
      <c r="U739" s="66"/>
      <c r="V739" s="66"/>
      <c r="W739" s="66"/>
      <c r="X739" s="67"/>
      <c r="Y739" s="67"/>
      <c r="Z739" s="67"/>
      <c r="AA739" s="67"/>
      <c r="AB739" s="67"/>
      <c r="AC739" s="67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 customFormat="false" ht="16.85" hidden="false" customHeight="false" outlineLevel="0" collapsed="false">
      <c r="A740" s="69"/>
      <c r="B740" s="70" t="s">
        <v>46</v>
      </c>
      <c r="C740" s="62" t="s">
        <v>440</v>
      </c>
      <c r="D740" s="70" t="s">
        <v>836</v>
      </c>
      <c r="E740" s="43" t="n">
        <v>0.71875</v>
      </c>
      <c r="F740" s="54" t="n">
        <v>10</v>
      </c>
      <c r="G740" s="45" t="n">
        <v>1.55</v>
      </c>
      <c r="H740" s="46" t="s">
        <v>5</v>
      </c>
      <c r="I740" s="47" t="n">
        <f aca="false">IF(H740="W",F740*G740-F740,(IF(H740="L",-F740)))</f>
        <v>5.5</v>
      </c>
      <c r="J740" s="62"/>
      <c r="K740" s="23"/>
      <c r="L740" s="48"/>
      <c r="M740" s="48"/>
      <c r="N740" s="49"/>
      <c r="O740" s="62"/>
      <c r="P740" s="64"/>
      <c r="Q740" s="66"/>
      <c r="R740" s="74"/>
      <c r="S740" s="66"/>
      <c r="T740" s="66"/>
      <c r="U740" s="66"/>
      <c r="V740" s="66"/>
      <c r="W740" s="66"/>
      <c r="X740" s="67"/>
      <c r="Y740" s="67"/>
      <c r="Z740" s="67"/>
      <c r="AA740" s="67"/>
      <c r="AB740" s="67"/>
      <c r="AC740" s="67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 customFormat="false" ht="16.85" hidden="false" customHeight="false" outlineLevel="0" collapsed="false">
      <c r="A741" s="69"/>
      <c r="B741" s="70" t="s">
        <v>46</v>
      </c>
      <c r="C741" s="62" t="s">
        <v>28</v>
      </c>
      <c r="D741" s="70" t="s">
        <v>837</v>
      </c>
      <c r="E741" s="43" t="n">
        <v>0.71875</v>
      </c>
      <c r="F741" s="54" t="n">
        <v>10</v>
      </c>
      <c r="G741" s="45" t="n">
        <v>2</v>
      </c>
      <c r="H741" s="46" t="s">
        <v>5</v>
      </c>
      <c r="I741" s="47" t="n">
        <f aca="false">IF(H741="W",F741*G741-F741,(IF(H741="L",-F741)))</f>
        <v>10</v>
      </c>
      <c r="J741" s="62"/>
      <c r="K741" s="23"/>
      <c r="L741" s="48"/>
      <c r="M741" s="48"/>
      <c r="N741" s="49"/>
      <c r="O741" s="62"/>
      <c r="P741" s="64"/>
      <c r="Q741" s="66"/>
      <c r="R741" s="74"/>
      <c r="S741" s="66"/>
      <c r="T741" s="66"/>
      <c r="U741" s="66"/>
      <c r="V741" s="66"/>
      <c r="W741" s="66"/>
      <c r="X741" s="67"/>
      <c r="Y741" s="67"/>
      <c r="Z741" s="67"/>
      <c r="AA741" s="67"/>
      <c r="AB741" s="67"/>
      <c r="AC741" s="67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 customFormat="false" ht="16.85" hidden="false" customHeight="false" outlineLevel="0" collapsed="false">
      <c r="A742" s="69"/>
      <c r="B742" s="70" t="s">
        <v>46</v>
      </c>
      <c r="C742" s="62" t="s">
        <v>28</v>
      </c>
      <c r="D742" s="70" t="s">
        <v>838</v>
      </c>
      <c r="E742" s="43" t="n">
        <v>0.71875</v>
      </c>
      <c r="F742" s="54" t="n">
        <v>10</v>
      </c>
      <c r="G742" s="45" t="n">
        <v>2.13</v>
      </c>
      <c r="H742" s="46" t="s">
        <v>5</v>
      </c>
      <c r="I742" s="47" t="n">
        <f aca="false">IF(H742="W",F742*G742-F742,(IF(H742="L",-F742)))</f>
        <v>11.3</v>
      </c>
      <c r="J742" s="62"/>
      <c r="K742" s="23"/>
      <c r="L742" s="48"/>
      <c r="M742" s="48"/>
      <c r="N742" s="49"/>
      <c r="O742" s="62"/>
      <c r="P742" s="64"/>
      <c r="Q742" s="66"/>
      <c r="R742" s="74"/>
      <c r="S742" s="66"/>
      <c r="T742" s="66"/>
      <c r="U742" s="66"/>
      <c r="V742" s="66"/>
      <c r="W742" s="66"/>
      <c r="X742" s="67"/>
      <c r="Y742" s="67"/>
      <c r="Z742" s="67"/>
      <c r="AA742" s="67"/>
      <c r="AB742" s="67"/>
      <c r="AC742" s="67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 customFormat="false" ht="16.85" hidden="false" customHeight="false" outlineLevel="0" collapsed="false">
      <c r="A743" s="69"/>
      <c r="B743" s="70" t="s">
        <v>67</v>
      </c>
      <c r="C743" s="62" t="s">
        <v>95</v>
      </c>
      <c r="D743" s="70" t="s">
        <v>839</v>
      </c>
      <c r="E743" s="43" t="n">
        <v>0.708333333333333</v>
      </c>
      <c r="F743" s="54" t="n">
        <v>5</v>
      </c>
      <c r="G743" s="45" t="n">
        <v>1.75</v>
      </c>
      <c r="H743" s="46" t="s">
        <v>5</v>
      </c>
      <c r="I743" s="47" t="n">
        <f aca="false">IF(H743="W",F743*G743-F743,(IF(H743="L",-F743)))</f>
        <v>3.75</v>
      </c>
      <c r="J743" s="62"/>
      <c r="K743" s="23"/>
      <c r="L743" s="48"/>
      <c r="M743" s="48"/>
      <c r="N743" s="49"/>
      <c r="O743" s="62"/>
      <c r="P743" s="64"/>
      <c r="Q743" s="66"/>
      <c r="R743" s="74"/>
      <c r="S743" s="66"/>
      <c r="T743" s="66"/>
      <c r="U743" s="66"/>
      <c r="V743" s="66"/>
      <c r="W743" s="66"/>
      <c r="X743" s="67"/>
      <c r="Y743" s="67"/>
      <c r="Z743" s="67"/>
      <c r="AA743" s="67"/>
      <c r="AB743" s="67"/>
      <c r="AC743" s="67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 customFormat="false" ht="16.85" hidden="false" customHeight="false" outlineLevel="0" collapsed="false">
      <c r="A744" s="69"/>
      <c r="B744" s="70" t="s">
        <v>46</v>
      </c>
      <c r="C744" s="62" t="s">
        <v>28</v>
      </c>
      <c r="D744" s="70" t="s">
        <v>840</v>
      </c>
      <c r="E744" s="43" t="n">
        <v>0.885416666666667</v>
      </c>
      <c r="F744" s="54" t="n">
        <v>75</v>
      </c>
      <c r="G744" s="45" t="n">
        <v>1.66</v>
      </c>
      <c r="H744" s="46" t="s">
        <v>5</v>
      </c>
      <c r="I744" s="47" t="n">
        <f aca="false">IF(H744="W",F744*G744-F744,(IF(H744="L",-F744)))</f>
        <v>49.5</v>
      </c>
      <c r="J744" s="62"/>
      <c r="K744" s="23"/>
      <c r="L744" s="48"/>
      <c r="M744" s="48"/>
      <c r="N744" s="49"/>
      <c r="O744" s="62"/>
      <c r="P744" s="64"/>
      <c r="Q744" s="66"/>
      <c r="R744" s="74"/>
      <c r="S744" s="66"/>
      <c r="T744" s="66"/>
      <c r="U744" s="66"/>
      <c r="V744" s="66"/>
      <c r="W744" s="66"/>
      <c r="X744" s="67"/>
      <c r="Y744" s="67"/>
      <c r="Z744" s="67"/>
      <c r="AA744" s="67"/>
      <c r="AB744" s="67"/>
      <c r="AC744" s="67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 customFormat="false" ht="16.85" hidden="false" customHeight="false" outlineLevel="0" collapsed="false">
      <c r="A745" s="69"/>
      <c r="B745" s="70" t="s">
        <v>46</v>
      </c>
      <c r="C745" s="62" t="s">
        <v>170</v>
      </c>
      <c r="D745" s="70" t="s">
        <v>841</v>
      </c>
      <c r="E745" s="43" t="n">
        <v>0.885416666666667</v>
      </c>
      <c r="F745" s="54" t="n">
        <v>25</v>
      </c>
      <c r="G745" s="45" t="n">
        <v>4.4</v>
      </c>
      <c r="H745" s="46" t="s">
        <v>6</v>
      </c>
      <c r="I745" s="47" t="n">
        <f aca="false">IF(H745="W",F745*G745-F745,(IF(H745="L",-F745)))</f>
        <v>0</v>
      </c>
      <c r="J745" s="62"/>
      <c r="K745" s="23"/>
      <c r="L745" s="48"/>
      <c r="M745" s="48"/>
      <c r="N745" s="49"/>
      <c r="O745" s="62"/>
      <c r="P745" s="64"/>
      <c r="Q745" s="66"/>
      <c r="R745" s="74"/>
      <c r="S745" s="66"/>
      <c r="T745" s="66"/>
      <c r="U745" s="66"/>
      <c r="V745" s="66"/>
      <c r="W745" s="66"/>
      <c r="X745" s="67"/>
      <c r="Y745" s="67"/>
      <c r="Z745" s="67"/>
      <c r="AA745" s="67"/>
      <c r="AB745" s="67"/>
      <c r="AC745" s="67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 customFormat="false" ht="16.85" hidden="false" customHeight="false" outlineLevel="0" collapsed="false">
      <c r="A746" s="69"/>
      <c r="B746" s="70" t="s">
        <v>46</v>
      </c>
      <c r="C746" s="62" t="s">
        <v>170</v>
      </c>
      <c r="D746" s="70" t="s">
        <v>842</v>
      </c>
      <c r="E746" s="43" t="n">
        <v>0.885416666666667</v>
      </c>
      <c r="F746" s="54" t="n">
        <v>20</v>
      </c>
      <c r="G746" s="45" t="n">
        <v>4.85</v>
      </c>
      <c r="H746" s="46" t="s">
        <v>7</v>
      </c>
      <c r="I746" s="47" t="n">
        <f aca="false">IF(H746="W",F746*G746-F746,(IF(H746="L",-F746)))</f>
        <v>-20</v>
      </c>
      <c r="J746" s="62"/>
      <c r="K746" s="23" t="s">
        <v>843</v>
      </c>
      <c r="L746" s="48"/>
      <c r="M746" s="48"/>
      <c r="N746" s="49"/>
      <c r="O746" s="62"/>
      <c r="P746" s="64"/>
      <c r="Q746" s="66"/>
      <c r="R746" s="74"/>
      <c r="S746" s="66"/>
      <c r="T746" s="66"/>
      <c r="U746" s="66"/>
      <c r="V746" s="66"/>
      <c r="W746" s="66"/>
      <c r="X746" s="67"/>
      <c r="Y746" s="67"/>
      <c r="Z746" s="67"/>
      <c r="AA746" s="67"/>
      <c r="AB746" s="67"/>
      <c r="AC746" s="67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 customFormat="false" ht="16.85" hidden="false" customHeight="false" outlineLevel="0" collapsed="false">
      <c r="A747" s="69"/>
      <c r="B747" s="70" t="s">
        <v>46</v>
      </c>
      <c r="C747" s="62" t="s">
        <v>68</v>
      </c>
      <c r="D747" s="70" t="s">
        <v>841</v>
      </c>
      <c r="E747" s="43" t="n">
        <v>0.885416666666667</v>
      </c>
      <c r="F747" s="54" t="n">
        <v>5</v>
      </c>
      <c r="G747" s="45" t="n">
        <v>4.95</v>
      </c>
      <c r="H747" s="46" t="s">
        <v>7</v>
      </c>
      <c r="I747" s="47" t="n">
        <f aca="false">IF(H747="W",F747*G747-F747,(IF(H747="L",-F747)))</f>
        <v>-5</v>
      </c>
      <c r="J747" s="62"/>
      <c r="K747" s="23"/>
      <c r="L747" s="48"/>
      <c r="M747" s="48"/>
      <c r="N747" s="49"/>
      <c r="O747" s="62"/>
      <c r="P747" s="64"/>
      <c r="Q747" s="66"/>
      <c r="R747" s="74"/>
      <c r="S747" s="66"/>
      <c r="T747" s="66"/>
      <c r="U747" s="66"/>
      <c r="V747" s="66"/>
      <c r="W747" s="66"/>
      <c r="X747" s="67"/>
      <c r="Y747" s="67"/>
      <c r="Z747" s="67"/>
      <c r="AA747" s="67"/>
      <c r="AB747" s="67"/>
      <c r="AC747" s="67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 customFormat="false" ht="16.85" hidden="false" customHeight="false" outlineLevel="0" collapsed="false">
      <c r="A748" s="69" t="s">
        <v>826</v>
      </c>
      <c r="B748" s="70" t="s">
        <v>67</v>
      </c>
      <c r="C748" s="62" t="s">
        <v>151</v>
      </c>
      <c r="D748" s="70" t="s">
        <v>844</v>
      </c>
      <c r="E748" s="43" t="n">
        <v>0.8125</v>
      </c>
      <c r="F748" s="54" t="n">
        <v>25</v>
      </c>
      <c r="G748" s="45" t="n">
        <v>1.93</v>
      </c>
      <c r="H748" s="46" t="s">
        <v>7</v>
      </c>
      <c r="I748" s="47" t="n">
        <f aca="false">IF(H748="W",F748*G748-F748,(IF(H748="L",-F748)))</f>
        <v>-25</v>
      </c>
      <c r="J748" s="62"/>
      <c r="K748" s="23"/>
      <c r="L748" s="48"/>
      <c r="M748" s="48"/>
      <c r="N748" s="49"/>
      <c r="O748" s="62"/>
      <c r="P748" s="64"/>
      <c r="Q748" s="66"/>
      <c r="R748" s="74"/>
      <c r="S748" s="66"/>
      <c r="T748" s="66"/>
      <c r="U748" s="66"/>
      <c r="V748" s="66"/>
      <c r="W748" s="66"/>
      <c r="X748" s="67"/>
      <c r="Y748" s="67"/>
      <c r="Z748" s="67"/>
      <c r="AA748" s="67"/>
      <c r="AB748" s="67"/>
      <c r="AC748" s="67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 customFormat="false" ht="16.85" hidden="false" customHeight="false" outlineLevel="0" collapsed="false">
      <c r="A749" s="69" t="s">
        <v>826</v>
      </c>
      <c r="B749" s="70" t="s">
        <v>67</v>
      </c>
      <c r="C749" s="62" t="s">
        <v>28</v>
      </c>
      <c r="D749" s="70" t="s">
        <v>845</v>
      </c>
      <c r="E749" s="43" t="n">
        <v>0.8125</v>
      </c>
      <c r="F749" s="54" t="n">
        <v>22.76</v>
      </c>
      <c r="G749" s="45" t="n">
        <v>2.12</v>
      </c>
      <c r="H749" s="46" t="s">
        <v>5</v>
      </c>
      <c r="I749" s="47" t="n">
        <f aca="false">IF(H749="W",F749*G749-F749,(IF(H749="L",-F749)))</f>
        <v>25.4912</v>
      </c>
      <c r="J749" s="62"/>
      <c r="K749" s="23"/>
      <c r="L749" s="48"/>
      <c r="M749" s="48"/>
      <c r="N749" s="49"/>
      <c r="O749" s="62"/>
      <c r="P749" s="64"/>
      <c r="Q749" s="66"/>
      <c r="R749" s="74"/>
      <c r="S749" s="66"/>
      <c r="T749" s="66"/>
      <c r="U749" s="66"/>
      <c r="V749" s="66"/>
      <c r="W749" s="66"/>
      <c r="X749" s="67"/>
      <c r="Y749" s="67"/>
      <c r="Z749" s="67"/>
      <c r="AA749" s="67"/>
      <c r="AB749" s="67"/>
      <c r="AC749" s="67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 customFormat="false" ht="16.85" hidden="false" customHeight="false" outlineLevel="0" collapsed="false">
      <c r="A750" s="69"/>
      <c r="B750" s="70" t="s">
        <v>46</v>
      </c>
      <c r="C750" s="62" t="s">
        <v>28</v>
      </c>
      <c r="D750" s="70" t="s">
        <v>836</v>
      </c>
      <c r="E750" s="43" t="n">
        <v>0.885416666666667</v>
      </c>
      <c r="F750" s="54" t="n">
        <v>4.71</v>
      </c>
      <c r="G750" s="45" t="n">
        <v>2.1</v>
      </c>
      <c r="H750" s="46" t="s">
        <v>5</v>
      </c>
      <c r="I750" s="47" t="n">
        <f aca="false">IF(H750="W",F750*G750-F750,(IF(H750="L",-F750)))</f>
        <v>5.181</v>
      </c>
      <c r="J750" s="62"/>
      <c r="K750" s="23"/>
      <c r="L750" s="48"/>
      <c r="M750" s="48"/>
      <c r="N750" s="49"/>
      <c r="O750" s="62"/>
      <c r="P750" s="64"/>
      <c r="Q750" s="66"/>
      <c r="R750" s="74"/>
      <c r="S750" s="66"/>
      <c r="T750" s="66"/>
      <c r="U750" s="66"/>
      <c r="V750" s="66"/>
      <c r="W750" s="66"/>
      <c r="X750" s="67"/>
      <c r="Y750" s="67"/>
      <c r="Z750" s="67"/>
      <c r="AA750" s="67"/>
      <c r="AB750" s="67"/>
      <c r="AC750" s="67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 customFormat="false" ht="16.85" hidden="false" customHeight="false" outlineLevel="0" collapsed="false">
      <c r="A751" s="69"/>
      <c r="B751" s="70" t="s">
        <v>46</v>
      </c>
      <c r="C751" s="62" t="s">
        <v>28</v>
      </c>
      <c r="D751" s="70" t="s">
        <v>846</v>
      </c>
      <c r="E751" s="43" t="n">
        <v>0.885416666666667</v>
      </c>
      <c r="F751" s="54" t="n">
        <v>2</v>
      </c>
      <c r="G751" s="45" t="n">
        <v>5</v>
      </c>
      <c r="H751" s="46" t="s">
        <v>7</v>
      </c>
      <c r="I751" s="47" t="n">
        <f aca="false">IF(H751="W",F751*G751-F751,(IF(H751="L",-F751)))</f>
        <v>-2</v>
      </c>
      <c r="J751" s="62"/>
      <c r="K751" s="23"/>
      <c r="L751" s="48"/>
      <c r="M751" s="48"/>
      <c r="N751" s="49"/>
      <c r="O751" s="62"/>
      <c r="P751" s="64"/>
      <c r="Q751" s="66"/>
      <c r="R751" s="74"/>
      <c r="S751" s="66"/>
      <c r="T751" s="66"/>
      <c r="U751" s="66"/>
      <c r="V751" s="66"/>
      <c r="W751" s="66"/>
      <c r="X751" s="67"/>
      <c r="Y751" s="67"/>
      <c r="Z751" s="67"/>
      <c r="AA751" s="67"/>
      <c r="AB751" s="67"/>
      <c r="AC751" s="67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 customFormat="false" ht="16.85" hidden="false" customHeight="false" outlineLevel="0" collapsed="false">
      <c r="A752" s="69"/>
      <c r="B752" s="70" t="s">
        <v>847</v>
      </c>
      <c r="C752" s="62" t="s">
        <v>68</v>
      </c>
      <c r="D752" s="70" t="s">
        <v>848</v>
      </c>
      <c r="E752" s="43" t="n">
        <v>0.0145833333333333</v>
      </c>
      <c r="F752" s="54" t="n">
        <v>0.5</v>
      </c>
      <c r="G752" s="45" t="n">
        <v>2</v>
      </c>
      <c r="H752" s="46" t="s">
        <v>7</v>
      </c>
      <c r="I752" s="47" t="n">
        <f aca="false">IF(H752="W",F752*G752-F752,(IF(H752="L",-F752)))</f>
        <v>-0.5</v>
      </c>
      <c r="J752" s="62"/>
      <c r="K752" s="23" t="s">
        <v>849</v>
      </c>
      <c r="L752" s="48" t="s">
        <v>850</v>
      </c>
      <c r="M752" s="48"/>
      <c r="N752" s="49"/>
      <c r="O752" s="62"/>
      <c r="P752" s="64"/>
      <c r="Q752" s="66"/>
      <c r="R752" s="74"/>
      <c r="S752" s="66"/>
      <c r="T752" s="66"/>
      <c r="U752" s="66"/>
      <c r="V752" s="66"/>
      <c r="W752" s="66"/>
      <c r="X752" s="67"/>
      <c r="Y752" s="67"/>
      <c r="Z752" s="67"/>
      <c r="AA752" s="67"/>
      <c r="AB752" s="67"/>
      <c r="AC752" s="67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 customFormat="false" ht="16.85" hidden="false" customHeight="false" outlineLevel="0" collapsed="false">
      <c r="A753" s="69" t="n">
        <v>43598</v>
      </c>
      <c r="B753" s="70" t="s">
        <v>46</v>
      </c>
      <c r="C753" s="62" t="s">
        <v>87</v>
      </c>
      <c r="D753" s="70" t="s">
        <v>851</v>
      </c>
      <c r="E753" s="43" t="n">
        <v>0.71875</v>
      </c>
      <c r="F753" s="54" t="n">
        <v>20</v>
      </c>
      <c r="G753" s="45" t="n">
        <v>1.86</v>
      </c>
      <c r="H753" s="46" t="s">
        <v>7</v>
      </c>
      <c r="I753" s="47" t="n">
        <f aca="false">IF(H753="W",F753*G753-F753,(IF(H753="L",-F753)))</f>
        <v>-20</v>
      </c>
      <c r="J753" s="62"/>
      <c r="K753" s="82" t="s">
        <v>786</v>
      </c>
      <c r="L753" s="48" t="s">
        <v>852</v>
      </c>
      <c r="M753" s="48" t="s">
        <v>9</v>
      </c>
      <c r="N753" s="49" t="n">
        <f aca="false">SUM(I752:I871)</f>
        <v>215.0755</v>
      </c>
      <c r="O753" s="62"/>
      <c r="P753" s="64"/>
      <c r="Q753" s="66"/>
      <c r="R753" s="74"/>
      <c r="S753" s="66"/>
      <c r="T753" s="66"/>
      <c r="U753" s="66"/>
      <c r="V753" s="66"/>
      <c r="W753" s="66"/>
      <c r="X753" s="67"/>
      <c r="Y753" s="67"/>
      <c r="Z753" s="67"/>
      <c r="AA753" s="67"/>
      <c r="AB753" s="67"/>
      <c r="AC753" s="67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 customFormat="false" ht="16.85" hidden="false" customHeight="false" outlineLevel="0" collapsed="false">
      <c r="A754" s="69"/>
      <c r="B754" s="70" t="s">
        <v>46</v>
      </c>
      <c r="C754" s="62" t="s">
        <v>331</v>
      </c>
      <c r="D754" s="70" t="s">
        <v>802</v>
      </c>
      <c r="E754" s="43" t="n">
        <v>0.71875</v>
      </c>
      <c r="F754" s="54" t="n">
        <v>20</v>
      </c>
      <c r="G754" s="45" t="n">
        <v>3.3</v>
      </c>
      <c r="H754" s="46" t="s">
        <v>7</v>
      </c>
      <c r="I754" s="47" t="n">
        <f aca="false">IF(H754="W",F754*G754-F754,(IF(H754="L",-F754)))</f>
        <v>-20</v>
      </c>
      <c r="J754" s="62"/>
      <c r="K754" s="23"/>
      <c r="L754" s="48"/>
      <c r="M754" s="48"/>
      <c r="N754" s="49"/>
      <c r="O754" s="62"/>
      <c r="P754" s="64"/>
      <c r="Q754" s="66"/>
      <c r="R754" s="74"/>
      <c r="S754" s="66"/>
      <c r="T754" s="66"/>
      <c r="U754" s="66"/>
      <c r="V754" s="66"/>
      <c r="W754" s="66"/>
      <c r="X754" s="67"/>
      <c r="Y754" s="67"/>
      <c r="Z754" s="67"/>
      <c r="AA754" s="67"/>
      <c r="AB754" s="67"/>
      <c r="AC754" s="67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 customFormat="false" ht="16.85" hidden="false" customHeight="false" outlineLevel="0" collapsed="false">
      <c r="A755" s="69"/>
      <c r="B755" s="70" t="s">
        <v>46</v>
      </c>
      <c r="C755" s="62" t="s">
        <v>331</v>
      </c>
      <c r="D755" s="70" t="s">
        <v>804</v>
      </c>
      <c r="E755" s="43" t="n">
        <v>0.71875</v>
      </c>
      <c r="F755" s="54" t="n">
        <v>10</v>
      </c>
      <c r="G755" s="45" t="n">
        <v>4.95</v>
      </c>
      <c r="H755" s="46" t="s">
        <v>6</v>
      </c>
      <c r="I755" s="47" t="n">
        <f aca="false">IF(H755="W",F755*G755-F755,(IF(H755="L",-F755)))</f>
        <v>0</v>
      </c>
      <c r="J755" s="62"/>
      <c r="K755" s="23" t="s">
        <v>124</v>
      </c>
      <c r="L755" s="48"/>
      <c r="M755" s="48"/>
      <c r="N755" s="49"/>
      <c r="O755" s="62"/>
      <c r="P755" s="64"/>
      <c r="Q755" s="66"/>
      <c r="R755" s="74"/>
      <c r="S755" s="66"/>
      <c r="T755" s="66"/>
      <c r="U755" s="66"/>
      <c r="V755" s="66"/>
      <c r="W755" s="66"/>
      <c r="X755" s="67"/>
      <c r="Y755" s="67"/>
      <c r="Z755" s="67"/>
      <c r="AA755" s="67"/>
      <c r="AB755" s="67"/>
      <c r="AC755" s="67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 customFormat="false" ht="16.85" hidden="false" customHeight="false" outlineLevel="0" collapsed="false">
      <c r="A756" s="69"/>
      <c r="B756" s="70" t="s">
        <v>46</v>
      </c>
      <c r="C756" s="62" t="s">
        <v>87</v>
      </c>
      <c r="D756" s="70" t="s">
        <v>851</v>
      </c>
      <c r="E756" s="43" t="n">
        <v>0.71875</v>
      </c>
      <c r="F756" s="54" t="n">
        <v>10</v>
      </c>
      <c r="G756" s="45" t="n">
        <v>2.6</v>
      </c>
      <c r="H756" s="46" t="s">
        <v>7</v>
      </c>
      <c r="I756" s="47" t="n">
        <f aca="false">IF(H756="W",F756*G756-F756,(IF(H756="L",-F756)))</f>
        <v>-10</v>
      </c>
      <c r="J756" s="62"/>
      <c r="K756" s="23"/>
      <c r="L756" s="48"/>
      <c r="M756" s="48"/>
      <c r="N756" s="49"/>
      <c r="O756" s="62"/>
      <c r="P756" s="64"/>
      <c r="Q756" s="66"/>
      <c r="R756" s="74"/>
      <c r="S756" s="66"/>
      <c r="T756" s="66"/>
      <c r="U756" s="66"/>
      <c r="V756" s="66"/>
      <c r="W756" s="66"/>
      <c r="X756" s="67"/>
      <c r="Y756" s="67"/>
      <c r="Z756" s="67"/>
      <c r="AA756" s="67"/>
      <c r="AB756" s="67"/>
      <c r="AC756" s="67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 customFormat="false" ht="16.85" hidden="false" customHeight="false" outlineLevel="0" collapsed="false">
      <c r="A757" s="69"/>
      <c r="B757" s="70" t="s">
        <v>46</v>
      </c>
      <c r="C757" s="62" t="s">
        <v>87</v>
      </c>
      <c r="D757" s="70" t="s">
        <v>851</v>
      </c>
      <c r="E757" s="43" t="n">
        <v>0.71875</v>
      </c>
      <c r="F757" s="54" t="n">
        <v>10</v>
      </c>
      <c r="G757" s="45" t="n">
        <v>2.6</v>
      </c>
      <c r="H757" s="46" t="s">
        <v>6</v>
      </c>
      <c r="I757" s="47" t="n">
        <f aca="false">IF(H757="W",F757*G757-F757,(IF(H757="L",-F757)))</f>
        <v>0</v>
      </c>
      <c r="J757" s="62"/>
      <c r="K757" s="23" t="s">
        <v>124</v>
      </c>
      <c r="L757" s="48"/>
      <c r="M757" s="48"/>
      <c r="N757" s="49"/>
      <c r="O757" s="62"/>
      <c r="P757" s="64"/>
      <c r="Q757" s="66"/>
      <c r="R757" s="74"/>
      <c r="S757" s="66"/>
      <c r="T757" s="66"/>
      <c r="U757" s="66"/>
      <c r="V757" s="66"/>
      <c r="W757" s="66"/>
      <c r="X757" s="67"/>
      <c r="Y757" s="67"/>
      <c r="Z757" s="67"/>
      <c r="AA757" s="67"/>
      <c r="AB757" s="67"/>
      <c r="AC757" s="67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 customFormat="false" ht="16.85" hidden="false" customHeight="false" outlineLevel="0" collapsed="false">
      <c r="A758" s="69"/>
      <c r="B758" s="70" t="s">
        <v>46</v>
      </c>
      <c r="C758" s="62" t="s">
        <v>151</v>
      </c>
      <c r="D758" s="70" t="s">
        <v>851</v>
      </c>
      <c r="E758" s="43" t="n">
        <v>0.71875</v>
      </c>
      <c r="F758" s="54" t="n">
        <v>7.93</v>
      </c>
      <c r="G758" s="45" t="n">
        <v>2.5</v>
      </c>
      <c r="H758" s="46" t="s">
        <v>6</v>
      </c>
      <c r="I758" s="47" t="n">
        <f aca="false">IF(H758="W",F758*G758-F758,(IF(H758="L",-F758)))</f>
        <v>0</v>
      </c>
      <c r="J758" s="62"/>
      <c r="K758" s="23" t="s">
        <v>853</v>
      </c>
      <c r="L758" s="48"/>
      <c r="M758" s="48"/>
      <c r="N758" s="49"/>
      <c r="O758" s="62"/>
      <c r="P758" s="64"/>
      <c r="Q758" s="66"/>
      <c r="R758" s="74"/>
      <c r="S758" s="66"/>
      <c r="T758" s="66"/>
      <c r="U758" s="66"/>
      <c r="V758" s="66"/>
      <c r="W758" s="66"/>
      <c r="X758" s="67"/>
      <c r="Y758" s="67"/>
      <c r="Z758" s="67"/>
      <c r="AA758" s="67"/>
      <c r="AB758" s="67"/>
      <c r="AC758" s="67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 customFormat="false" ht="16.85" hidden="false" customHeight="false" outlineLevel="0" collapsed="false">
      <c r="A759" s="69"/>
      <c r="B759" s="70" t="s">
        <v>46</v>
      </c>
      <c r="C759" s="62" t="s">
        <v>68</v>
      </c>
      <c r="D759" s="70" t="s">
        <v>802</v>
      </c>
      <c r="E759" s="43" t="n">
        <v>0.71875</v>
      </c>
      <c r="F759" s="54" t="n">
        <v>10</v>
      </c>
      <c r="G759" s="45" t="n">
        <v>3.3</v>
      </c>
      <c r="H759" s="46" t="s">
        <v>7</v>
      </c>
      <c r="I759" s="47" t="n">
        <f aca="false">IF(H759="W",F759*G759-F759,(IF(H759="L",-F759)))</f>
        <v>-10</v>
      </c>
      <c r="J759" s="62"/>
      <c r="K759" s="23"/>
      <c r="L759" s="48"/>
      <c r="M759" s="48"/>
      <c r="N759" s="49"/>
      <c r="O759" s="62"/>
      <c r="P759" s="64"/>
      <c r="Q759" s="66"/>
      <c r="R759" s="74"/>
      <c r="S759" s="66"/>
      <c r="T759" s="66"/>
      <c r="U759" s="66"/>
      <c r="V759" s="66"/>
      <c r="W759" s="66"/>
      <c r="X759" s="67"/>
      <c r="Y759" s="67"/>
      <c r="Z759" s="67"/>
      <c r="AA759" s="67"/>
      <c r="AB759" s="67"/>
      <c r="AC759" s="67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 customFormat="false" ht="16.85" hidden="false" customHeight="false" outlineLevel="0" collapsed="false">
      <c r="A760" s="69"/>
      <c r="B760" s="70" t="s">
        <v>46</v>
      </c>
      <c r="C760" s="62" t="s">
        <v>440</v>
      </c>
      <c r="D760" s="70" t="s">
        <v>816</v>
      </c>
      <c r="E760" s="43" t="n">
        <v>0.71875</v>
      </c>
      <c r="F760" s="54" t="n">
        <v>10</v>
      </c>
      <c r="G760" s="45" t="n">
        <v>1.53</v>
      </c>
      <c r="H760" s="46" t="s">
        <v>5</v>
      </c>
      <c r="I760" s="47" t="n">
        <f aca="false">IF(H760="W",F760*G760-F760,(IF(H760="L",-F760)))</f>
        <v>5.3</v>
      </c>
      <c r="J760" s="62"/>
      <c r="K760" s="23"/>
      <c r="L760" s="48"/>
      <c r="M760" s="48"/>
      <c r="N760" s="49"/>
      <c r="O760" s="62"/>
      <c r="P760" s="64"/>
      <c r="Q760" s="66"/>
      <c r="R760" s="74"/>
      <c r="S760" s="66"/>
      <c r="T760" s="66"/>
      <c r="U760" s="66"/>
      <c r="V760" s="66"/>
      <c r="W760" s="66"/>
      <c r="X760" s="67"/>
      <c r="Y760" s="67"/>
      <c r="Z760" s="67"/>
      <c r="AA760" s="67"/>
      <c r="AB760" s="67"/>
      <c r="AC760" s="67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 customFormat="false" ht="16.85" hidden="false" customHeight="false" outlineLevel="0" collapsed="false">
      <c r="A761" s="69"/>
      <c r="B761" s="70" t="s">
        <v>46</v>
      </c>
      <c r="C761" s="62" t="s">
        <v>440</v>
      </c>
      <c r="D761" s="70" t="s">
        <v>854</v>
      </c>
      <c r="E761" s="43" t="n">
        <v>0.71875</v>
      </c>
      <c r="F761" s="54" t="n">
        <v>10</v>
      </c>
      <c r="G761" s="45" t="n">
        <v>1.7</v>
      </c>
      <c r="H761" s="46" t="s">
        <v>7</v>
      </c>
      <c r="I761" s="47" t="n">
        <f aca="false">IF(H761="W",F761*G761-F761,(IF(H761="L",-F761)))</f>
        <v>-10</v>
      </c>
      <c r="J761" s="62"/>
      <c r="K761" s="23"/>
      <c r="L761" s="48"/>
      <c r="M761" s="48"/>
      <c r="N761" s="49"/>
      <c r="O761" s="62"/>
      <c r="P761" s="64"/>
      <c r="Q761" s="66"/>
      <c r="R761" s="74"/>
      <c r="S761" s="66"/>
      <c r="T761" s="66"/>
      <c r="U761" s="66"/>
      <c r="V761" s="66"/>
      <c r="W761" s="66"/>
      <c r="X761" s="67"/>
      <c r="Y761" s="67"/>
      <c r="Z761" s="67"/>
      <c r="AA761" s="67"/>
      <c r="AB761" s="67"/>
      <c r="AC761" s="67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 customFormat="false" ht="16.85" hidden="false" customHeight="false" outlineLevel="0" collapsed="false">
      <c r="A762" s="69"/>
      <c r="B762" s="70" t="s">
        <v>46</v>
      </c>
      <c r="C762" s="62" t="s">
        <v>440</v>
      </c>
      <c r="D762" s="70" t="s">
        <v>818</v>
      </c>
      <c r="E762" s="43" t="n">
        <v>0.885416666666667</v>
      </c>
      <c r="F762" s="54" t="n">
        <v>10</v>
      </c>
      <c r="G762" s="45" t="n">
        <v>1.7</v>
      </c>
      <c r="H762" s="46" t="s">
        <v>5</v>
      </c>
      <c r="I762" s="47" t="n">
        <f aca="false">IF(H762="W",F762*G762-F762,(IF(H762="L",-F762)))</f>
        <v>7</v>
      </c>
      <c r="J762" s="62"/>
      <c r="K762" s="23"/>
      <c r="L762" s="48"/>
      <c r="M762" s="48"/>
      <c r="N762" s="49"/>
      <c r="O762" s="62"/>
      <c r="P762" s="64"/>
      <c r="Q762" s="66"/>
      <c r="R762" s="74"/>
      <c r="S762" s="66"/>
      <c r="T762" s="66"/>
      <c r="U762" s="66"/>
      <c r="V762" s="66"/>
      <c r="W762" s="66"/>
      <c r="X762" s="67"/>
      <c r="Y762" s="67"/>
      <c r="Z762" s="67"/>
      <c r="AA762" s="67"/>
      <c r="AB762" s="67"/>
      <c r="AC762" s="67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 customFormat="false" ht="16.85" hidden="false" customHeight="false" outlineLevel="0" collapsed="false">
      <c r="A763" s="69"/>
      <c r="B763" s="70" t="s">
        <v>46</v>
      </c>
      <c r="C763" s="62" t="s">
        <v>440</v>
      </c>
      <c r="D763" s="70" t="s">
        <v>855</v>
      </c>
      <c r="E763" s="43" t="n">
        <v>0.885416666666667</v>
      </c>
      <c r="F763" s="54" t="n">
        <v>10</v>
      </c>
      <c r="G763" s="45" t="n">
        <v>2</v>
      </c>
      <c r="H763" s="46" t="s">
        <v>7</v>
      </c>
      <c r="I763" s="47" t="n">
        <f aca="false">IF(H763="W",F763*G763-F763,(IF(H763="L",-F763)))</f>
        <v>-10</v>
      </c>
      <c r="J763" s="62"/>
      <c r="K763" s="23"/>
      <c r="L763" s="48"/>
      <c r="M763" s="48"/>
      <c r="N763" s="49"/>
      <c r="O763" s="62"/>
      <c r="P763" s="64"/>
      <c r="Q763" s="66"/>
      <c r="R763" s="74"/>
      <c r="S763" s="66"/>
      <c r="T763" s="66"/>
      <c r="U763" s="66"/>
      <c r="V763" s="66"/>
      <c r="W763" s="66"/>
      <c r="X763" s="67"/>
      <c r="Y763" s="67"/>
      <c r="Z763" s="67"/>
      <c r="AA763" s="67"/>
      <c r="AB763" s="67"/>
      <c r="AC763" s="67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 customFormat="false" ht="16.85" hidden="false" customHeight="false" outlineLevel="0" collapsed="false">
      <c r="A764" s="69"/>
      <c r="B764" s="70" t="s">
        <v>46</v>
      </c>
      <c r="C764" s="62" t="s">
        <v>440</v>
      </c>
      <c r="D764" s="70" t="s">
        <v>856</v>
      </c>
      <c r="E764" s="43" t="n">
        <v>0.71875</v>
      </c>
      <c r="F764" s="54" t="n">
        <v>10</v>
      </c>
      <c r="G764" s="45" t="n">
        <v>2.2</v>
      </c>
      <c r="H764" s="46" t="s">
        <v>7</v>
      </c>
      <c r="I764" s="47" t="n">
        <f aca="false">IF(H764="W",F764*G764-F764,(IF(H764="L",-F764)))</f>
        <v>-10</v>
      </c>
      <c r="J764" s="62"/>
      <c r="K764" s="23"/>
      <c r="L764" s="48"/>
      <c r="M764" s="48"/>
      <c r="N764" s="49"/>
      <c r="O764" s="62"/>
      <c r="P764" s="64"/>
      <c r="Q764" s="66"/>
      <c r="R764" s="74"/>
      <c r="S764" s="66"/>
      <c r="T764" s="66"/>
      <c r="U764" s="66"/>
      <c r="V764" s="66"/>
      <c r="W764" s="66"/>
      <c r="X764" s="67"/>
      <c r="Y764" s="67"/>
      <c r="Z764" s="67"/>
      <c r="AA764" s="67"/>
      <c r="AB764" s="67"/>
      <c r="AC764" s="67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 customFormat="false" ht="16.85" hidden="false" customHeight="false" outlineLevel="0" collapsed="false">
      <c r="A765" s="69"/>
      <c r="B765" s="70" t="s">
        <v>46</v>
      </c>
      <c r="C765" s="62" t="s">
        <v>440</v>
      </c>
      <c r="D765" s="70" t="s">
        <v>857</v>
      </c>
      <c r="E765" s="43" t="n">
        <v>0.71875</v>
      </c>
      <c r="F765" s="54" t="n">
        <v>10</v>
      </c>
      <c r="G765" s="45" t="n">
        <v>1.8</v>
      </c>
      <c r="H765" s="46" t="s">
        <v>5</v>
      </c>
      <c r="I765" s="47" t="n">
        <f aca="false">IF(H765="W",F765*G765-F765,(IF(H765="L",-F765)))</f>
        <v>8</v>
      </c>
      <c r="J765" s="62"/>
      <c r="K765" s="23"/>
      <c r="L765" s="48"/>
      <c r="M765" s="48"/>
      <c r="N765" s="49"/>
      <c r="O765" s="62"/>
      <c r="P765" s="64"/>
      <c r="Q765" s="66"/>
      <c r="R765" s="74"/>
      <c r="S765" s="66"/>
      <c r="T765" s="66"/>
      <c r="U765" s="66"/>
      <c r="V765" s="66"/>
      <c r="W765" s="66"/>
      <c r="X765" s="67"/>
      <c r="Y765" s="67"/>
      <c r="Z765" s="67"/>
      <c r="AA765" s="67"/>
      <c r="AB765" s="67"/>
      <c r="AC765" s="67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 customFormat="false" ht="16.85" hidden="false" customHeight="false" outlineLevel="0" collapsed="false">
      <c r="A766" s="69"/>
      <c r="B766" s="70" t="s">
        <v>46</v>
      </c>
      <c r="C766" s="62" t="s">
        <v>440</v>
      </c>
      <c r="D766" s="70" t="s">
        <v>858</v>
      </c>
      <c r="E766" s="43" t="n">
        <v>0.71875</v>
      </c>
      <c r="F766" s="54" t="n">
        <v>6</v>
      </c>
      <c r="G766" s="45" t="n">
        <v>3.3</v>
      </c>
      <c r="H766" s="46" t="s">
        <v>7</v>
      </c>
      <c r="I766" s="47" t="n">
        <f aca="false">IF(H766="W",F766*G766-F766,(IF(H766="L",-F766)))</f>
        <v>-6</v>
      </c>
      <c r="J766" s="62"/>
      <c r="K766" s="23"/>
      <c r="L766" s="48"/>
      <c r="M766" s="48"/>
      <c r="N766" s="49"/>
      <c r="O766" s="62"/>
      <c r="P766" s="64"/>
      <c r="Q766" s="66"/>
      <c r="R766" s="74"/>
      <c r="S766" s="66"/>
      <c r="T766" s="66"/>
      <c r="U766" s="66"/>
      <c r="V766" s="66"/>
      <c r="W766" s="66"/>
      <c r="X766" s="67"/>
      <c r="Y766" s="67"/>
      <c r="Z766" s="67"/>
      <c r="AA766" s="67"/>
      <c r="AB766" s="67"/>
      <c r="AC766" s="67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 customFormat="false" ht="16.85" hidden="false" customHeight="false" outlineLevel="0" collapsed="false">
      <c r="A767" s="69" t="n">
        <v>43599</v>
      </c>
      <c r="B767" s="70" t="s">
        <v>46</v>
      </c>
      <c r="C767" s="62" t="s">
        <v>440</v>
      </c>
      <c r="D767" s="70" t="s">
        <v>841</v>
      </c>
      <c r="E767" s="43" t="n">
        <v>0.71875</v>
      </c>
      <c r="F767" s="54" t="n">
        <v>90</v>
      </c>
      <c r="G767" s="45" t="n">
        <v>1.12</v>
      </c>
      <c r="H767" s="46" t="s">
        <v>5</v>
      </c>
      <c r="I767" s="47" t="n">
        <f aca="false">IF(H767="W",F767*G767-F767,(IF(H767="L",-F767)))</f>
        <v>10.8</v>
      </c>
      <c r="J767" s="62"/>
      <c r="K767" s="23"/>
      <c r="L767" s="48"/>
      <c r="M767" s="48"/>
      <c r="N767" s="49"/>
      <c r="O767" s="62"/>
      <c r="P767" s="64"/>
      <c r="Q767" s="66"/>
      <c r="R767" s="74"/>
      <c r="S767" s="66"/>
      <c r="T767" s="66"/>
      <c r="U767" s="66"/>
      <c r="V767" s="66"/>
      <c r="W767" s="66"/>
      <c r="X767" s="67"/>
      <c r="Y767" s="67"/>
      <c r="Z767" s="67"/>
      <c r="AA767" s="67"/>
      <c r="AB767" s="67"/>
      <c r="AC767" s="67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 customFormat="false" ht="16.85" hidden="false" customHeight="false" outlineLevel="0" collapsed="false">
      <c r="A768" s="69"/>
      <c r="B768" s="70" t="s">
        <v>46</v>
      </c>
      <c r="C768" s="62" t="s">
        <v>440</v>
      </c>
      <c r="D768" s="70" t="s">
        <v>859</v>
      </c>
      <c r="E768" s="43" t="n">
        <v>0.71875</v>
      </c>
      <c r="F768" s="54" t="n">
        <v>46.44</v>
      </c>
      <c r="G768" s="45" t="n">
        <v>1.57</v>
      </c>
      <c r="H768" s="46" t="s">
        <v>5</v>
      </c>
      <c r="I768" s="47" t="n">
        <f aca="false">IF(H768="W",F768*G768-F768,(IF(H768="L",-F768)))</f>
        <v>26.4708</v>
      </c>
      <c r="J768" s="62" t="e">
        <f aca="false">IF(#REF!="W",#REF!*#REF!-#REF!,(IF(#REF!="L",-#REF!)))</f>
        <v>#REF!</v>
      </c>
      <c r="K768" s="23"/>
      <c r="L768" s="48"/>
      <c r="M768" s="48"/>
      <c r="N768" s="49"/>
      <c r="O768" s="62"/>
      <c r="P768" s="64"/>
      <c r="Q768" s="66"/>
      <c r="R768" s="74"/>
      <c r="S768" s="66"/>
      <c r="T768" s="66"/>
      <c r="U768" s="66"/>
      <c r="V768" s="66"/>
      <c r="W768" s="66"/>
      <c r="X768" s="67"/>
      <c r="Y768" s="67"/>
      <c r="Z768" s="67"/>
      <c r="AA768" s="67"/>
      <c r="AB768" s="67"/>
      <c r="AC768" s="67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 customFormat="false" ht="16.85" hidden="false" customHeight="false" outlineLevel="0" collapsed="false">
      <c r="A769" s="69"/>
      <c r="B769" s="70"/>
      <c r="C769" s="62"/>
      <c r="D769" s="70"/>
      <c r="E769" s="43"/>
      <c r="F769" s="54" t="n">
        <v>0</v>
      </c>
      <c r="G769" s="45"/>
      <c r="H769" s="46"/>
      <c r="I769" s="47" t="n">
        <f aca="false">IF(H769="W",F769*G769-F769,(IF(H769="L",-F769)))</f>
        <v>0</v>
      </c>
      <c r="J769" s="62" t="e">
        <f aca="false">IF(#REF!="W",#REF!*#REF!-#REF!,(IF(#REF!="L",-#REF!)))</f>
        <v>#REF!</v>
      </c>
      <c r="K769" s="23"/>
      <c r="L769" s="48"/>
      <c r="M769" s="48"/>
      <c r="N769" s="49"/>
      <c r="O769" s="62"/>
      <c r="P769" s="64"/>
      <c r="Q769" s="66"/>
      <c r="R769" s="74"/>
      <c r="S769" s="66"/>
      <c r="T769" s="66"/>
      <c r="U769" s="66"/>
      <c r="V769" s="66"/>
      <c r="W769" s="66"/>
      <c r="X769" s="67"/>
      <c r="Y769" s="67"/>
      <c r="Z769" s="67"/>
      <c r="AA769" s="67"/>
      <c r="AB769" s="67"/>
      <c r="AC769" s="67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 customFormat="false" ht="16.85" hidden="false" customHeight="false" outlineLevel="0" collapsed="false">
      <c r="A770" s="69"/>
      <c r="B770" s="70" t="s">
        <v>46</v>
      </c>
      <c r="C770" s="62" t="s">
        <v>440</v>
      </c>
      <c r="D770" s="70" t="s">
        <v>860</v>
      </c>
      <c r="E770" s="43" t="n">
        <v>0.885416666666667</v>
      </c>
      <c r="F770" s="54" t="n">
        <v>10</v>
      </c>
      <c r="G770" s="45" t="n">
        <v>2.55</v>
      </c>
      <c r="H770" s="46" t="s">
        <v>7</v>
      </c>
      <c r="I770" s="47" t="n">
        <f aca="false">IF(H770="W",F770*G770-F770,(IF(H770="L",-F770)))</f>
        <v>-10</v>
      </c>
      <c r="J770" s="62" t="e">
        <f aca="false">IF(#REF!="W",#REF!*#REF!-#REF!,(IF(#REF!="L",-#REF!)))</f>
        <v>#REF!</v>
      </c>
      <c r="K770" s="23"/>
      <c r="L770" s="48"/>
      <c r="M770" s="48"/>
      <c r="N770" s="49"/>
      <c r="O770" s="62"/>
      <c r="P770" s="64"/>
      <c r="Q770" s="66"/>
      <c r="R770" s="74"/>
      <c r="S770" s="66"/>
      <c r="T770" s="66"/>
      <c r="U770" s="66"/>
      <c r="V770" s="66"/>
      <c r="W770" s="66"/>
      <c r="X770" s="67"/>
      <c r="Y770" s="67"/>
      <c r="Z770" s="67"/>
      <c r="AA770" s="67"/>
      <c r="AB770" s="67"/>
      <c r="AC770" s="67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 customFormat="false" ht="16.85" hidden="false" customHeight="false" outlineLevel="0" collapsed="false">
      <c r="A771" s="69"/>
      <c r="B771" s="70" t="s">
        <v>46</v>
      </c>
      <c r="C771" s="62" t="s">
        <v>28</v>
      </c>
      <c r="D771" s="70" t="s">
        <v>861</v>
      </c>
      <c r="E771" s="43" t="n">
        <v>0.71875</v>
      </c>
      <c r="F771" s="54" t="n">
        <v>53</v>
      </c>
      <c r="G771" s="45" t="n">
        <v>1.75</v>
      </c>
      <c r="H771" s="46" t="s">
        <v>5</v>
      </c>
      <c r="I771" s="47" t="n">
        <f aca="false">IF(H771="W",F771*G771-F771,(IF(H771="L",-F771)))</f>
        <v>39.75</v>
      </c>
      <c r="J771" s="62"/>
      <c r="K771" s="23"/>
      <c r="L771" s="48"/>
      <c r="M771" s="48"/>
      <c r="N771" s="49"/>
      <c r="O771" s="62"/>
      <c r="P771" s="64"/>
      <c r="Q771" s="66"/>
      <c r="R771" s="74"/>
      <c r="S771" s="66"/>
      <c r="T771" s="66"/>
      <c r="U771" s="66"/>
      <c r="V771" s="66"/>
      <c r="W771" s="66"/>
      <c r="X771" s="67"/>
      <c r="Y771" s="67"/>
      <c r="Z771" s="67"/>
      <c r="AA771" s="67"/>
      <c r="AB771" s="67"/>
      <c r="AC771" s="67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 customFormat="false" ht="16.85" hidden="false" customHeight="false" outlineLevel="0" collapsed="false">
      <c r="A772" s="69"/>
      <c r="B772" s="70" t="s">
        <v>46</v>
      </c>
      <c r="C772" s="62" t="s">
        <v>170</v>
      </c>
      <c r="D772" s="70" t="s">
        <v>862</v>
      </c>
      <c r="E772" s="43" t="s">
        <v>863</v>
      </c>
      <c r="F772" s="54" t="n">
        <v>40</v>
      </c>
      <c r="G772" s="45" t="n">
        <v>4.02</v>
      </c>
      <c r="H772" s="46" t="s">
        <v>7</v>
      </c>
      <c r="I772" s="47" t="n">
        <f aca="false">IF(H772="W",F772*G772-F772,(IF(H772="L",-F772)))</f>
        <v>-40</v>
      </c>
      <c r="J772" s="62"/>
      <c r="K772" s="23"/>
      <c r="L772" s="48"/>
      <c r="M772" s="48"/>
      <c r="N772" s="49"/>
      <c r="O772" s="62"/>
      <c r="P772" s="64"/>
      <c r="Q772" s="66"/>
      <c r="R772" s="74"/>
      <c r="S772" s="66"/>
      <c r="T772" s="66"/>
      <c r="U772" s="66"/>
      <c r="V772" s="66"/>
      <c r="W772" s="66"/>
      <c r="X772" s="67"/>
      <c r="Y772" s="67"/>
      <c r="Z772" s="67"/>
      <c r="AA772" s="67"/>
      <c r="AB772" s="67"/>
      <c r="AC772" s="67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 customFormat="false" ht="16.85" hidden="false" customHeight="false" outlineLevel="0" collapsed="false">
      <c r="A773" s="69"/>
      <c r="B773" s="70" t="s">
        <v>46</v>
      </c>
      <c r="C773" s="62" t="s">
        <v>28</v>
      </c>
      <c r="D773" s="70" t="s">
        <v>864</v>
      </c>
      <c r="E773" s="43" t="n">
        <v>0.71875</v>
      </c>
      <c r="F773" s="54" t="n">
        <v>25</v>
      </c>
      <c r="G773" s="45" t="n">
        <v>2.77</v>
      </c>
      <c r="H773" s="46" t="s">
        <v>6</v>
      </c>
      <c r="I773" s="47" t="n">
        <f aca="false">IF(H773="W",F773*G773-F773,(IF(H773="L",-F773)))</f>
        <v>0</v>
      </c>
      <c r="J773" s="62"/>
      <c r="K773" s="23" t="s">
        <v>124</v>
      </c>
      <c r="L773" s="48"/>
      <c r="M773" s="48"/>
      <c r="N773" s="49"/>
      <c r="O773" s="62"/>
      <c r="P773" s="64"/>
      <c r="Q773" s="66"/>
      <c r="R773" s="74"/>
      <c r="S773" s="66"/>
      <c r="T773" s="66"/>
      <c r="U773" s="66"/>
      <c r="V773" s="66"/>
      <c r="W773" s="66"/>
      <c r="X773" s="67"/>
      <c r="Y773" s="67"/>
      <c r="Z773" s="67"/>
      <c r="AA773" s="67"/>
      <c r="AB773" s="67"/>
      <c r="AC773" s="67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 customFormat="false" ht="16.85" hidden="false" customHeight="false" outlineLevel="0" collapsed="false">
      <c r="A774" s="69"/>
      <c r="B774" s="70" t="s">
        <v>46</v>
      </c>
      <c r="C774" s="62" t="s">
        <v>87</v>
      </c>
      <c r="D774" s="70" t="s">
        <v>865</v>
      </c>
      <c r="E774" s="43" t="n">
        <v>0.71875</v>
      </c>
      <c r="F774" s="54" t="n">
        <v>10</v>
      </c>
      <c r="G774" s="45" t="n">
        <v>1.44</v>
      </c>
      <c r="H774" s="46" t="s">
        <v>5</v>
      </c>
      <c r="I774" s="47" t="n">
        <f aca="false">IF(H774="W",F774*G774-F774,(IF(H774="L",-F774)))</f>
        <v>4.4</v>
      </c>
      <c r="J774" s="62"/>
      <c r="K774" s="23"/>
      <c r="L774" s="48"/>
      <c r="M774" s="48"/>
      <c r="N774" s="49"/>
      <c r="O774" s="62"/>
      <c r="P774" s="64"/>
      <c r="Q774" s="66"/>
      <c r="R774" s="74"/>
      <c r="S774" s="66"/>
      <c r="T774" s="66"/>
      <c r="U774" s="66"/>
      <c r="V774" s="66"/>
      <c r="W774" s="66"/>
      <c r="X774" s="67"/>
      <c r="Y774" s="67"/>
      <c r="Z774" s="67"/>
      <c r="AA774" s="67"/>
      <c r="AB774" s="67"/>
      <c r="AC774" s="67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 customFormat="false" ht="16.85" hidden="false" customHeight="false" outlineLevel="0" collapsed="false">
      <c r="A775" s="69"/>
      <c r="B775" s="70" t="s">
        <v>46</v>
      </c>
      <c r="C775" s="62" t="s">
        <v>827</v>
      </c>
      <c r="D775" s="70" t="s">
        <v>831</v>
      </c>
      <c r="E775" s="43" t="n">
        <v>0.885416666666667</v>
      </c>
      <c r="F775" s="54" t="n">
        <v>100</v>
      </c>
      <c r="G775" s="45" t="n">
        <v>1.53</v>
      </c>
      <c r="H775" s="46" t="s">
        <v>5</v>
      </c>
      <c r="I775" s="47" t="n">
        <f aca="false">IF(H775="W",F775*G775-F775,(IF(H775="L",-F775)))</f>
        <v>53</v>
      </c>
      <c r="J775" s="62"/>
      <c r="K775" s="23"/>
      <c r="L775" s="48"/>
      <c r="M775" s="48"/>
      <c r="N775" s="49"/>
      <c r="O775" s="62"/>
      <c r="P775" s="64"/>
      <c r="Q775" s="66"/>
      <c r="R775" s="74"/>
      <c r="S775" s="66"/>
      <c r="T775" s="66"/>
      <c r="U775" s="66"/>
      <c r="V775" s="66"/>
      <c r="W775" s="66"/>
      <c r="X775" s="67"/>
      <c r="Y775" s="67"/>
      <c r="Z775" s="67"/>
      <c r="AA775" s="67"/>
      <c r="AB775" s="67"/>
      <c r="AC775" s="67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 customFormat="false" ht="16.85" hidden="false" customHeight="false" outlineLevel="0" collapsed="false">
      <c r="A776" s="69"/>
      <c r="B776" s="70" t="s">
        <v>46</v>
      </c>
      <c r="C776" s="62" t="s">
        <v>28</v>
      </c>
      <c r="D776" s="70" t="s">
        <v>866</v>
      </c>
      <c r="E776" s="43" t="n">
        <v>0.885416666666667</v>
      </c>
      <c r="F776" s="54" t="n">
        <v>29.42</v>
      </c>
      <c r="G776" s="45" t="n">
        <v>5.2</v>
      </c>
      <c r="H776" s="46" t="s">
        <v>7</v>
      </c>
      <c r="I776" s="47" t="n">
        <f aca="false">IF(H776="W",F776*G776-F776,(IF(H776="L",-F776)))</f>
        <v>-29.42</v>
      </c>
      <c r="J776" s="62"/>
      <c r="K776" s="23"/>
      <c r="L776" s="48"/>
      <c r="M776" s="48"/>
      <c r="N776" s="49"/>
      <c r="O776" s="62"/>
      <c r="P776" s="64"/>
      <c r="Q776" s="66"/>
      <c r="R776" s="74"/>
      <c r="S776" s="66"/>
      <c r="T776" s="66"/>
      <c r="U776" s="66"/>
      <c r="V776" s="66"/>
      <c r="W776" s="66"/>
      <c r="X776" s="67"/>
      <c r="Y776" s="67"/>
      <c r="Z776" s="67"/>
      <c r="AA776" s="67"/>
      <c r="AB776" s="67"/>
      <c r="AC776" s="67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 customFormat="false" ht="16.85" hidden="false" customHeight="false" outlineLevel="0" collapsed="false">
      <c r="A777" s="69"/>
      <c r="B777" s="70" t="s">
        <v>46</v>
      </c>
      <c r="C777" s="62" t="s">
        <v>87</v>
      </c>
      <c r="D777" s="70" t="s">
        <v>867</v>
      </c>
      <c r="E777" s="43" t="n">
        <v>0.885416666666667</v>
      </c>
      <c r="F777" s="54" t="n">
        <v>10</v>
      </c>
      <c r="G777" s="45" t="n">
        <v>5.45</v>
      </c>
      <c r="H777" s="46" t="s">
        <v>6</v>
      </c>
      <c r="I777" s="47" t="n">
        <f aca="false">IF(H777="W",F777*G777-F777,(IF(H777="L",-F777)))</f>
        <v>0</v>
      </c>
      <c r="J777" s="62"/>
      <c r="K777" s="23" t="s">
        <v>124</v>
      </c>
      <c r="L777" s="48"/>
      <c r="M777" s="48"/>
      <c r="N777" s="49"/>
      <c r="O777" s="62"/>
      <c r="P777" s="64"/>
      <c r="Q777" s="66"/>
      <c r="R777" s="74"/>
      <c r="S777" s="66"/>
      <c r="T777" s="66"/>
      <c r="U777" s="66"/>
      <c r="V777" s="66"/>
      <c r="W777" s="66"/>
      <c r="X777" s="67"/>
      <c r="Y777" s="67"/>
      <c r="Z777" s="67"/>
      <c r="AA777" s="67"/>
      <c r="AB777" s="67"/>
      <c r="AC777" s="67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 customFormat="false" ht="16.85" hidden="false" customHeight="false" outlineLevel="0" collapsed="false">
      <c r="A778" s="69"/>
      <c r="B778" s="70" t="s">
        <v>46</v>
      </c>
      <c r="C778" s="62" t="s">
        <v>868</v>
      </c>
      <c r="D778" s="70" t="s">
        <v>867</v>
      </c>
      <c r="E778" s="43" t="n">
        <v>0.885416666666667</v>
      </c>
      <c r="F778" s="54" t="n">
        <v>17</v>
      </c>
      <c r="G778" s="45" t="n">
        <v>5.75</v>
      </c>
      <c r="H778" s="46" t="s">
        <v>7</v>
      </c>
      <c r="I778" s="47" t="n">
        <f aca="false">IF(H778="W",F778*G778-F778,(IF(H778="L",-F778)))</f>
        <v>-17</v>
      </c>
      <c r="J778" s="62"/>
      <c r="K778" s="23"/>
      <c r="L778" s="48"/>
      <c r="M778" s="48"/>
      <c r="N778" s="49"/>
      <c r="O778" s="62"/>
      <c r="P778" s="64"/>
      <c r="Q778" s="66"/>
      <c r="R778" s="74"/>
      <c r="S778" s="66"/>
      <c r="T778" s="66"/>
      <c r="U778" s="66"/>
      <c r="V778" s="66"/>
      <c r="W778" s="66"/>
      <c r="X778" s="67"/>
      <c r="Y778" s="67"/>
      <c r="Z778" s="67"/>
      <c r="AA778" s="67"/>
      <c r="AB778" s="67"/>
      <c r="AC778" s="67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 customFormat="false" ht="16.85" hidden="false" customHeight="false" outlineLevel="0" collapsed="false">
      <c r="A779" s="69"/>
      <c r="B779" s="70" t="s">
        <v>46</v>
      </c>
      <c r="C779" s="62" t="s">
        <v>440</v>
      </c>
      <c r="D779" s="70" t="s">
        <v>836</v>
      </c>
      <c r="E779" s="43" t="n">
        <v>0.885416666666667</v>
      </c>
      <c r="F779" s="54" t="n">
        <v>100</v>
      </c>
      <c r="G779" s="45" t="n">
        <v>1.18</v>
      </c>
      <c r="H779" s="46" t="s">
        <v>5</v>
      </c>
      <c r="I779" s="47" t="n">
        <f aca="false">IF(H779="W",F779*G779-F779,(IF(H779="L",-F779)))</f>
        <v>18</v>
      </c>
      <c r="J779" s="62"/>
      <c r="K779" s="23"/>
      <c r="L779" s="48"/>
      <c r="M779" s="48"/>
      <c r="N779" s="49"/>
      <c r="O779" s="62"/>
      <c r="P779" s="64"/>
      <c r="Q779" s="66"/>
      <c r="R779" s="74"/>
      <c r="S779" s="66"/>
      <c r="T779" s="66"/>
      <c r="U779" s="66"/>
      <c r="V779" s="66"/>
      <c r="W779" s="66"/>
      <c r="X779" s="67"/>
      <c r="Y779" s="67"/>
      <c r="Z779" s="67"/>
      <c r="AA779" s="67"/>
      <c r="AB779" s="67"/>
      <c r="AC779" s="67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 customFormat="false" ht="16.85" hidden="false" customHeight="false" outlineLevel="0" collapsed="false">
      <c r="A780" s="69"/>
      <c r="B780" s="70" t="s">
        <v>46</v>
      </c>
      <c r="C780" s="62" t="s">
        <v>28</v>
      </c>
      <c r="D780" s="70" t="s">
        <v>869</v>
      </c>
      <c r="E780" s="43" t="n">
        <v>0.885416666666667</v>
      </c>
      <c r="F780" s="54" t="n">
        <v>25</v>
      </c>
      <c r="G780" s="45" t="n">
        <v>1.96</v>
      </c>
      <c r="H780" s="46" t="s">
        <v>5</v>
      </c>
      <c r="I780" s="47" t="n">
        <f aca="false">IF(H780="W",F780*G780-F780,(IF(H780="L",-F780)))</f>
        <v>24</v>
      </c>
      <c r="J780" s="62"/>
      <c r="K780" s="23"/>
      <c r="L780" s="48"/>
      <c r="M780" s="48"/>
      <c r="N780" s="49"/>
      <c r="O780" s="62"/>
      <c r="P780" s="64"/>
      <c r="Q780" s="66"/>
      <c r="R780" s="74"/>
      <c r="S780" s="66"/>
      <c r="T780" s="66"/>
      <c r="U780" s="66"/>
      <c r="V780" s="66"/>
      <c r="W780" s="66"/>
      <c r="X780" s="67"/>
      <c r="Y780" s="67"/>
      <c r="Z780" s="67"/>
      <c r="AA780" s="67"/>
      <c r="AB780" s="67"/>
      <c r="AC780" s="67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 customFormat="false" ht="16.85" hidden="false" customHeight="false" outlineLevel="0" collapsed="false">
      <c r="A781" s="69" t="s">
        <v>870</v>
      </c>
      <c r="B781" s="70" t="s">
        <v>871</v>
      </c>
      <c r="C781" s="62" t="s">
        <v>28</v>
      </c>
      <c r="D781" s="70" t="s">
        <v>872</v>
      </c>
      <c r="E781" s="43" t="n">
        <v>0.916666666666667</v>
      </c>
      <c r="F781" s="54" t="n">
        <v>5</v>
      </c>
      <c r="G781" s="45" t="n">
        <v>1.76</v>
      </c>
      <c r="H781" s="46" t="s">
        <v>5</v>
      </c>
      <c r="I781" s="47" t="n">
        <f aca="false">IF(H781="W",F781*G781-F781,(IF(H781="L",-F781)))</f>
        <v>3.8</v>
      </c>
      <c r="J781" s="62"/>
      <c r="K781" s="23"/>
      <c r="L781" s="48"/>
      <c r="M781" s="48"/>
      <c r="N781" s="49"/>
      <c r="O781" s="62"/>
      <c r="P781" s="64"/>
      <c r="Q781" s="66"/>
      <c r="R781" s="74"/>
      <c r="S781" s="66"/>
      <c r="T781" s="66"/>
      <c r="U781" s="66"/>
      <c r="V781" s="66"/>
      <c r="W781" s="66"/>
      <c r="X781" s="67"/>
      <c r="Y781" s="67"/>
      <c r="Z781" s="67"/>
      <c r="AA781" s="67"/>
      <c r="AB781" s="67"/>
      <c r="AC781" s="67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 customFormat="false" ht="16.85" hidden="false" customHeight="false" outlineLevel="0" collapsed="false">
      <c r="A782" s="69"/>
      <c r="B782" s="70" t="s">
        <v>871</v>
      </c>
      <c r="C782" s="62" t="s">
        <v>28</v>
      </c>
      <c r="D782" s="70" t="s">
        <v>873</v>
      </c>
      <c r="E782" s="43" t="n">
        <v>0.916666666666667</v>
      </c>
      <c r="F782" s="54" t="n">
        <v>5</v>
      </c>
      <c r="G782" s="45" t="n">
        <v>1.5</v>
      </c>
      <c r="H782" s="46" t="s">
        <v>7</v>
      </c>
      <c r="I782" s="47" t="n">
        <f aca="false">IF(H782="W",F782*G782-F782,(IF(H782="L",-F782)))</f>
        <v>-5</v>
      </c>
      <c r="J782" s="62"/>
      <c r="K782" s="23"/>
      <c r="L782" s="48"/>
      <c r="M782" s="48"/>
      <c r="N782" s="49"/>
      <c r="O782" s="62"/>
      <c r="P782" s="64"/>
      <c r="Q782" s="66"/>
      <c r="R782" s="74"/>
      <c r="S782" s="66"/>
      <c r="T782" s="66"/>
      <c r="U782" s="66"/>
      <c r="V782" s="66"/>
      <c r="W782" s="66"/>
      <c r="X782" s="67"/>
      <c r="Y782" s="67"/>
      <c r="Z782" s="67"/>
      <c r="AA782" s="67"/>
      <c r="AB782" s="67"/>
      <c r="AC782" s="67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 customFormat="false" ht="16.85" hidden="false" customHeight="false" outlineLevel="0" collapsed="false">
      <c r="A783" s="69"/>
      <c r="B783" s="70" t="s">
        <v>871</v>
      </c>
      <c r="C783" s="62" t="s">
        <v>28</v>
      </c>
      <c r="D783" s="70" t="s">
        <v>874</v>
      </c>
      <c r="E783" s="43" t="n">
        <v>0.916666666666667</v>
      </c>
      <c r="F783" s="54" t="n">
        <v>2</v>
      </c>
      <c r="G783" s="45" t="n">
        <v>6</v>
      </c>
      <c r="H783" s="46" t="s">
        <v>7</v>
      </c>
      <c r="I783" s="47" t="n">
        <f aca="false">IF(H783="W",F783*G783-F783,(IF(H783="L",-F783)))</f>
        <v>-2</v>
      </c>
      <c r="J783" s="62"/>
      <c r="K783" s="23"/>
      <c r="L783" s="48"/>
      <c r="M783" s="48"/>
      <c r="N783" s="49"/>
      <c r="O783" s="62"/>
      <c r="P783" s="64"/>
      <c r="Q783" s="66"/>
      <c r="R783" s="74"/>
      <c r="S783" s="66"/>
      <c r="T783" s="66"/>
      <c r="U783" s="66"/>
      <c r="V783" s="66"/>
      <c r="W783" s="66"/>
      <c r="X783" s="67"/>
      <c r="Y783" s="67"/>
      <c r="Z783" s="67"/>
      <c r="AA783" s="67"/>
      <c r="AB783" s="67"/>
      <c r="AC783" s="67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 customFormat="false" ht="16.85" hidden="false" customHeight="false" outlineLevel="0" collapsed="false">
      <c r="A784" s="69"/>
      <c r="B784" s="70" t="s">
        <v>871</v>
      </c>
      <c r="C784" s="62" t="s">
        <v>28</v>
      </c>
      <c r="D784" s="70" t="s">
        <v>875</v>
      </c>
      <c r="E784" s="43" t="n">
        <v>0.916666666666667</v>
      </c>
      <c r="F784" s="54" t="n">
        <v>3</v>
      </c>
      <c r="G784" s="45" t="n">
        <v>2.4</v>
      </c>
      <c r="H784" s="46" t="s">
        <v>5</v>
      </c>
      <c r="I784" s="47" t="n">
        <f aca="false">IF(H784="W",F784*G784-F784,(IF(H784="L",-F784)))</f>
        <v>4.2</v>
      </c>
      <c r="J784" s="62"/>
      <c r="K784" s="23"/>
      <c r="L784" s="48"/>
      <c r="M784" s="48"/>
      <c r="N784" s="49"/>
      <c r="O784" s="62"/>
      <c r="P784" s="64"/>
      <c r="Q784" s="66"/>
      <c r="R784" s="74"/>
      <c r="S784" s="66"/>
      <c r="T784" s="66"/>
      <c r="U784" s="66"/>
      <c r="V784" s="66"/>
      <c r="W784" s="66"/>
      <c r="X784" s="67"/>
      <c r="Y784" s="67"/>
      <c r="Z784" s="67"/>
      <c r="AA784" s="67"/>
      <c r="AB784" s="67"/>
      <c r="AC784" s="67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 customFormat="false" ht="16.85" hidden="false" customHeight="false" outlineLevel="0" collapsed="false">
      <c r="A785" s="69"/>
      <c r="B785" s="70" t="s">
        <v>871</v>
      </c>
      <c r="C785" s="62" t="s">
        <v>28</v>
      </c>
      <c r="D785" s="70" t="s">
        <v>876</v>
      </c>
      <c r="E785" s="43" t="n">
        <v>0.916666666666667</v>
      </c>
      <c r="F785" s="54" t="n">
        <v>5</v>
      </c>
      <c r="G785" s="45" t="n">
        <v>2.1</v>
      </c>
      <c r="H785" s="46" t="s">
        <v>7</v>
      </c>
      <c r="I785" s="47" t="n">
        <f aca="false">IF(H785="W",F785*G785-F785,(IF(H785="L",-F785)))</f>
        <v>-5</v>
      </c>
      <c r="J785" s="62"/>
      <c r="K785" s="23"/>
      <c r="L785" s="48"/>
      <c r="M785" s="48"/>
      <c r="N785" s="49"/>
      <c r="O785" s="62"/>
      <c r="P785" s="64"/>
      <c r="Q785" s="66"/>
      <c r="R785" s="74"/>
      <c r="S785" s="66"/>
      <c r="T785" s="66"/>
      <c r="U785" s="66"/>
      <c r="V785" s="66"/>
      <c r="W785" s="66"/>
      <c r="X785" s="67"/>
      <c r="Y785" s="67"/>
      <c r="Z785" s="67"/>
      <c r="AA785" s="67"/>
      <c r="AB785" s="67"/>
      <c r="AC785" s="67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 customFormat="false" ht="16.85" hidden="false" customHeight="false" outlineLevel="0" collapsed="false">
      <c r="A786" s="69"/>
      <c r="B786" s="70" t="s">
        <v>46</v>
      </c>
      <c r="C786" s="62" t="s">
        <v>95</v>
      </c>
      <c r="D786" s="70" t="s">
        <v>877</v>
      </c>
      <c r="E786" s="43" t="s">
        <v>878</v>
      </c>
      <c r="F786" s="54" t="n">
        <v>5</v>
      </c>
      <c r="G786" s="45" t="n">
        <v>4.95</v>
      </c>
      <c r="H786" s="46" t="s">
        <v>6</v>
      </c>
      <c r="I786" s="47" t="n">
        <f aca="false">IF(H786="W",F786*G786-F786,(IF(H786="L",-F786)))</f>
        <v>0</v>
      </c>
      <c r="J786" s="62"/>
      <c r="K786" s="23"/>
      <c r="L786" s="48"/>
      <c r="M786" s="48"/>
      <c r="N786" s="49"/>
      <c r="O786" s="62"/>
      <c r="P786" s="64"/>
      <c r="Q786" s="66"/>
      <c r="R786" s="74"/>
      <c r="S786" s="66"/>
      <c r="T786" s="66"/>
      <c r="U786" s="66"/>
      <c r="V786" s="66"/>
      <c r="W786" s="66"/>
      <c r="X786" s="67"/>
      <c r="Y786" s="67"/>
      <c r="Z786" s="67"/>
      <c r="AA786" s="67"/>
      <c r="AB786" s="67"/>
      <c r="AC786" s="67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 customFormat="false" ht="16.85" hidden="false" customHeight="false" outlineLevel="0" collapsed="false">
      <c r="A787" s="69"/>
      <c r="B787" s="70" t="s">
        <v>46</v>
      </c>
      <c r="C787" s="62" t="s">
        <v>28</v>
      </c>
      <c r="D787" s="70" t="s">
        <v>879</v>
      </c>
      <c r="E787" s="43" t="s">
        <v>878</v>
      </c>
      <c r="F787" s="54" t="n">
        <v>25</v>
      </c>
      <c r="G787" s="45" t="n">
        <v>2.56</v>
      </c>
      <c r="H787" s="46" t="s">
        <v>7</v>
      </c>
      <c r="I787" s="47" t="n">
        <f aca="false">IF(H787="W",F787*G787-F787,(IF(H787="L",-F787)))</f>
        <v>-25</v>
      </c>
      <c r="J787" s="62"/>
      <c r="K787" s="23"/>
      <c r="L787" s="48"/>
      <c r="M787" s="48"/>
      <c r="N787" s="49"/>
      <c r="O787" s="62"/>
      <c r="P787" s="64"/>
      <c r="Q787" s="66"/>
      <c r="R787" s="74"/>
      <c r="S787" s="66"/>
      <c r="T787" s="66"/>
      <c r="U787" s="66"/>
      <c r="V787" s="66"/>
      <c r="W787" s="66"/>
      <c r="X787" s="67"/>
      <c r="Y787" s="67"/>
      <c r="Z787" s="67"/>
      <c r="AA787" s="67"/>
      <c r="AB787" s="67"/>
      <c r="AC787" s="67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 customFormat="false" ht="16.85" hidden="false" customHeight="false" outlineLevel="0" collapsed="false">
      <c r="A788" s="69"/>
      <c r="B788" s="70" t="s">
        <v>46</v>
      </c>
      <c r="C788" s="62" t="s">
        <v>151</v>
      </c>
      <c r="D788" s="70" t="s">
        <v>880</v>
      </c>
      <c r="E788" s="43" t="n">
        <v>0.885416666666667</v>
      </c>
      <c r="F788" s="54" t="n">
        <v>6.36</v>
      </c>
      <c r="G788" s="45" t="n">
        <v>2.1</v>
      </c>
      <c r="H788" s="46" t="s">
        <v>7</v>
      </c>
      <c r="I788" s="47" t="n">
        <f aca="false">IF(H788="W",F788*G788-F788,(IF(H788="L",-F788)))</f>
        <v>-6.36</v>
      </c>
      <c r="J788" s="62"/>
      <c r="K788" s="23"/>
      <c r="L788" s="48"/>
      <c r="M788" s="48"/>
      <c r="N788" s="49"/>
      <c r="O788" s="62"/>
      <c r="P788" s="64"/>
      <c r="Q788" s="66"/>
      <c r="R788" s="74"/>
      <c r="S788" s="66"/>
      <c r="T788" s="66"/>
      <c r="U788" s="66"/>
      <c r="V788" s="66"/>
      <c r="W788" s="66"/>
      <c r="X788" s="67"/>
      <c r="Y788" s="67"/>
      <c r="Z788" s="67"/>
      <c r="AA788" s="67"/>
      <c r="AB788" s="67"/>
      <c r="AC788" s="67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 customFormat="false" ht="16.85" hidden="false" customHeight="false" outlineLevel="0" collapsed="false">
      <c r="A789" s="69"/>
      <c r="B789" s="70" t="s">
        <v>46</v>
      </c>
      <c r="C789" s="62" t="s">
        <v>87</v>
      </c>
      <c r="D789" s="70" t="s">
        <v>880</v>
      </c>
      <c r="E789" s="43" t="n">
        <v>0.885416666666667</v>
      </c>
      <c r="F789" s="54" t="n">
        <v>14.4</v>
      </c>
      <c r="G789" s="45" t="n">
        <v>2.23</v>
      </c>
      <c r="H789" s="46" t="s">
        <v>7</v>
      </c>
      <c r="I789" s="47" t="n">
        <f aca="false">IF(H789="W",F789*G789-F789,(IF(H789="L",-F789)))</f>
        <v>-14.4</v>
      </c>
      <c r="J789" s="62"/>
      <c r="K789" s="23"/>
      <c r="L789" s="48"/>
      <c r="M789" s="48"/>
      <c r="N789" s="49"/>
      <c r="O789" s="62"/>
      <c r="P789" s="64"/>
      <c r="Q789" s="66"/>
      <c r="R789" s="74"/>
      <c r="S789" s="66"/>
      <c r="T789" s="66"/>
      <c r="U789" s="66"/>
      <c r="V789" s="66"/>
      <c r="W789" s="66"/>
      <c r="X789" s="67"/>
      <c r="Y789" s="67"/>
      <c r="Z789" s="67"/>
      <c r="AA789" s="67"/>
      <c r="AB789" s="67"/>
      <c r="AC789" s="67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 customFormat="false" ht="16.85" hidden="false" customHeight="false" outlineLevel="0" collapsed="false">
      <c r="A790" s="69"/>
      <c r="B790" s="70" t="s">
        <v>46</v>
      </c>
      <c r="C790" s="62" t="s">
        <v>151</v>
      </c>
      <c r="D790" s="70" t="s">
        <v>880</v>
      </c>
      <c r="E790" s="43" t="n">
        <v>0.885416666666667</v>
      </c>
      <c r="F790" s="54" t="n">
        <v>1</v>
      </c>
      <c r="G790" s="45" t="n">
        <v>2.16</v>
      </c>
      <c r="H790" s="46" t="s">
        <v>7</v>
      </c>
      <c r="I790" s="47" t="n">
        <f aca="false">IF(H790="W",F790*G790-F790,(IF(H790="L",-F790)))</f>
        <v>-1</v>
      </c>
      <c r="J790" s="62"/>
      <c r="K790" s="23"/>
      <c r="L790" s="48"/>
      <c r="M790" s="48"/>
      <c r="N790" s="49"/>
      <c r="O790" s="62"/>
      <c r="P790" s="64"/>
      <c r="Q790" s="66"/>
      <c r="R790" s="74"/>
      <c r="S790" s="66"/>
      <c r="T790" s="66"/>
      <c r="U790" s="66"/>
      <c r="V790" s="66"/>
      <c r="W790" s="66"/>
      <c r="X790" s="67"/>
      <c r="Y790" s="67"/>
      <c r="Z790" s="67"/>
      <c r="AA790" s="67"/>
      <c r="AB790" s="67"/>
      <c r="AC790" s="67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 customFormat="false" ht="16.85" hidden="false" customHeight="false" outlineLevel="0" collapsed="false">
      <c r="A791" s="69"/>
      <c r="B791" s="70" t="s">
        <v>46</v>
      </c>
      <c r="C791" s="62" t="s">
        <v>87</v>
      </c>
      <c r="D791" s="70" t="s">
        <v>866</v>
      </c>
      <c r="E791" s="43" t="n">
        <v>0.885416666666667</v>
      </c>
      <c r="F791" s="54" t="n">
        <v>7</v>
      </c>
      <c r="G791" s="45" t="n">
        <v>4.8</v>
      </c>
      <c r="H791" s="46" t="s">
        <v>7</v>
      </c>
      <c r="I791" s="47" t="n">
        <f aca="false">IF(H791="W",F791*G791-F791,(IF(H791="L",-F791)))</f>
        <v>-7</v>
      </c>
      <c r="J791" s="62"/>
      <c r="K791" s="23"/>
      <c r="L791" s="48"/>
      <c r="M791" s="48"/>
      <c r="N791" s="49"/>
      <c r="O791" s="62"/>
      <c r="P791" s="64"/>
      <c r="Q791" s="66"/>
      <c r="R791" s="74"/>
      <c r="S791" s="66"/>
      <c r="T791" s="66"/>
      <c r="U791" s="66"/>
      <c r="V791" s="66"/>
      <c r="W791" s="66"/>
      <c r="X791" s="67"/>
      <c r="Y791" s="67"/>
      <c r="Z791" s="67"/>
      <c r="AA791" s="67"/>
      <c r="AB791" s="67"/>
      <c r="AC791" s="67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 customFormat="false" ht="16.85" hidden="false" customHeight="false" outlineLevel="0" collapsed="false">
      <c r="A792" s="69" t="n">
        <v>43600</v>
      </c>
      <c r="B792" s="70" t="s">
        <v>46</v>
      </c>
      <c r="C792" s="62" t="s">
        <v>95</v>
      </c>
      <c r="D792" s="70" t="s">
        <v>881</v>
      </c>
      <c r="E792" s="43" t="n">
        <v>0.71875</v>
      </c>
      <c r="F792" s="54" t="n">
        <v>5</v>
      </c>
      <c r="G792" s="45" t="n">
        <v>7.5</v>
      </c>
      <c r="H792" s="46" t="s">
        <v>7</v>
      </c>
      <c r="I792" s="47" t="n">
        <f aca="false">IF(H792="W",F792*G792-F792,(IF(H792="L",-F792)))</f>
        <v>-5</v>
      </c>
      <c r="J792" s="62"/>
      <c r="K792" s="23" t="s">
        <v>882</v>
      </c>
      <c r="L792" s="48"/>
      <c r="M792" s="48"/>
      <c r="N792" s="49"/>
      <c r="O792" s="62"/>
      <c r="P792" s="64"/>
      <c r="Q792" s="66"/>
      <c r="R792" s="74"/>
      <c r="S792" s="66"/>
      <c r="T792" s="66"/>
      <c r="U792" s="66"/>
      <c r="V792" s="66"/>
      <c r="W792" s="66"/>
      <c r="X792" s="67"/>
      <c r="Y792" s="67"/>
      <c r="Z792" s="67"/>
      <c r="AA792" s="67"/>
      <c r="AB792" s="67"/>
      <c r="AC792" s="67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 customFormat="false" ht="16.85" hidden="false" customHeight="false" outlineLevel="0" collapsed="false">
      <c r="A793" s="69"/>
      <c r="B793" s="70" t="s">
        <v>46</v>
      </c>
      <c r="C793" s="62" t="s">
        <v>28</v>
      </c>
      <c r="D793" s="70" t="s">
        <v>881</v>
      </c>
      <c r="E793" s="43" t="n">
        <v>0.71875</v>
      </c>
      <c r="F793" s="54" t="n">
        <v>10</v>
      </c>
      <c r="G793" s="45" t="n">
        <v>7.5</v>
      </c>
      <c r="H793" s="46" t="s">
        <v>7</v>
      </c>
      <c r="I793" s="47" t="n">
        <f aca="false">IF(H793="W",F793*G793-F793,(IF(H793="L",-F793)))</f>
        <v>-10</v>
      </c>
      <c r="J793" s="62"/>
      <c r="K793" s="23"/>
      <c r="L793" s="48"/>
      <c r="M793" s="48"/>
      <c r="N793" s="49"/>
      <c r="O793" s="62"/>
      <c r="P793" s="64"/>
      <c r="Q793" s="66"/>
      <c r="R793" s="74"/>
      <c r="S793" s="66"/>
      <c r="T793" s="66"/>
      <c r="U793" s="66"/>
      <c r="V793" s="66"/>
      <c r="W793" s="66"/>
      <c r="X793" s="67"/>
      <c r="Y793" s="67"/>
      <c r="Z793" s="67"/>
      <c r="AA793" s="67"/>
      <c r="AB793" s="67"/>
      <c r="AC793" s="67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 customFormat="false" ht="16.85" hidden="false" customHeight="false" outlineLevel="0" collapsed="false">
      <c r="A794" s="69"/>
      <c r="B794" s="70" t="s">
        <v>46</v>
      </c>
      <c r="C794" s="62" t="s">
        <v>440</v>
      </c>
      <c r="D794" s="70" t="s">
        <v>836</v>
      </c>
      <c r="E794" s="43" t="n">
        <v>0.71875</v>
      </c>
      <c r="F794" s="54" t="n">
        <v>100</v>
      </c>
      <c r="G794" s="45" t="n">
        <v>1.28</v>
      </c>
      <c r="H794" s="46" t="s">
        <v>5</v>
      </c>
      <c r="I794" s="47" t="n">
        <f aca="false">IF(H794="W",F794*G794-F794,(IF(H794="L",-F794)))</f>
        <v>28</v>
      </c>
      <c r="J794" s="62"/>
      <c r="K794" s="23"/>
      <c r="L794" s="48"/>
      <c r="M794" s="48"/>
      <c r="N794" s="49"/>
      <c r="O794" s="62"/>
      <c r="P794" s="64"/>
      <c r="Q794" s="66"/>
      <c r="R794" s="74"/>
      <c r="S794" s="66"/>
      <c r="T794" s="66"/>
      <c r="U794" s="66"/>
      <c r="V794" s="66"/>
      <c r="W794" s="66"/>
      <c r="X794" s="67"/>
      <c r="Y794" s="67"/>
      <c r="Z794" s="67"/>
      <c r="AA794" s="67"/>
      <c r="AB794" s="67"/>
      <c r="AC794" s="67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 customFormat="false" ht="16.85" hidden="false" customHeight="false" outlineLevel="0" collapsed="false">
      <c r="A795" s="69"/>
      <c r="B795" s="70" t="s">
        <v>67</v>
      </c>
      <c r="C795" s="62" t="s">
        <v>28</v>
      </c>
      <c r="D795" s="70" t="s">
        <v>883</v>
      </c>
      <c r="E795" s="43" t="n">
        <v>0.90625</v>
      </c>
      <c r="F795" s="54" t="n">
        <v>40</v>
      </c>
      <c r="G795" s="45" t="n">
        <v>2.9</v>
      </c>
      <c r="H795" s="46" t="s">
        <v>5</v>
      </c>
      <c r="I795" s="47" t="n">
        <f aca="false">IF(H795="W",F795*G795-F795,(IF(H795="L",-F795)))</f>
        <v>76</v>
      </c>
      <c r="J795" s="62"/>
      <c r="K795" s="23"/>
      <c r="L795" s="48"/>
      <c r="M795" s="48"/>
      <c r="N795" s="49"/>
      <c r="O795" s="62"/>
      <c r="P795" s="64"/>
      <c r="Q795" s="66"/>
      <c r="R795" s="74"/>
      <c r="S795" s="66"/>
      <c r="T795" s="66"/>
      <c r="U795" s="66"/>
      <c r="V795" s="66"/>
      <c r="W795" s="66"/>
      <c r="X795" s="67"/>
      <c r="Y795" s="67"/>
      <c r="Z795" s="67"/>
      <c r="AA795" s="67"/>
      <c r="AB795" s="67"/>
      <c r="AC795" s="67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 customFormat="false" ht="16.85" hidden="false" customHeight="false" outlineLevel="0" collapsed="false">
      <c r="A796" s="69"/>
      <c r="B796" s="70" t="s">
        <v>67</v>
      </c>
      <c r="C796" s="62" t="s">
        <v>471</v>
      </c>
      <c r="D796" s="70" t="s">
        <v>884</v>
      </c>
      <c r="E796" s="43" t="n">
        <v>0.90625</v>
      </c>
      <c r="F796" s="54" t="n">
        <v>42.96</v>
      </c>
      <c r="G796" s="45" t="n">
        <v>2.7</v>
      </c>
      <c r="H796" s="46" t="s">
        <v>7</v>
      </c>
      <c r="I796" s="47" t="n">
        <f aca="false">IF(H796="W",F796*G796-F796,(IF(H796="L",-F796)))</f>
        <v>-42.96</v>
      </c>
      <c r="J796" s="62"/>
      <c r="K796" s="23"/>
      <c r="L796" s="48"/>
      <c r="M796" s="48"/>
      <c r="N796" s="49"/>
      <c r="O796" s="62"/>
      <c r="P796" s="64"/>
      <c r="Q796" s="66"/>
      <c r="R796" s="74"/>
      <c r="S796" s="66"/>
      <c r="T796" s="66"/>
      <c r="U796" s="66"/>
      <c r="V796" s="66"/>
      <c r="W796" s="66"/>
      <c r="X796" s="67"/>
      <c r="Y796" s="67"/>
      <c r="Z796" s="67"/>
      <c r="AA796" s="67"/>
      <c r="AB796" s="67"/>
      <c r="AC796" s="67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 customFormat="false" ht="16.85" hidden="false" customHeight="false" outlineLevel="0" collapsed="false">
      <c r="A797" s="69" t="s">
        <v>885</v>
      </c>
      <c r="B797" s="70" t="s">
        <v>67</v>
      </c>
      <c r="C797" s="62" t="s">
        <v>170</v>
      </c>
      <c r="D797" s="70" t="s">
        <v>886</v>
      </c>
      <c r="E797" s="43" t="n">
        <v>0.90625</v>
      </c>
      <c r="F797" s="54" t="n">
        <v>17</v>
      </c>
      <c r="G797" s="45" t="n">
        <v>6.8</v>
      </c>
      <c r="H797" s="46" t="s">
        <v>7</v>
      </c>
      <c r="I797" s="47" t="n">
        <f aca="false">IF(H797="W",F797*G797-F797,(IF(H797="L",-F797)))</f>
        <v>-17</v>
      </c>
      <c r="J797" s="62"/>
      <c r="K797" s="23"/>
      <c r="L797" s="48"/>
      <c r="M797" s="48"/>
      <c r="N797" s="49"/>
      <c r="O797" s="62"/>
      <c r="P797" s="64"/>
      <c r="Q797" s="66"/>
      <c r="R797" s="74"/>
      <c r="S797" s="66"/>
      <c r="T797" s="66"/>
      <c r="U797" s="66"/>
      <c r="V797" s="66"/>
      <c r="W797" s="66"/>
      <c r="X797" s="67"/>
      <c r="Y797" s="67"/>
      <c r="Z797" s="67"/>
      <c r="AA797" s="67"/>
      <c r="AB797" s="67"/>
      <c r="AC797" s="67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 customFormat="false" ht="16.85" hidden="false" customHeight="false" outlineLevel="0" collapsed="false">
      <c r="A798" s="69"/>
      <c r="B798" s="70" t="s">
        <v>67</v>
      </c>
      <c r="C798" s="62" t="s">
        <v>151</v>
      </c>
      <c r="D798" s="70" t="s">
        <v>887</v>
      </c>
      <c r="E798" s="43" t="n">
        <v>0.90625</v>
      </c>
      <c r="F798" s="54" t="n">
        <v>20</v>
      </c>
      <c r="G798" s="45" t="n">
        <v>1.05</v>
      </c>
      <c r="H798" s="46" t="s">
        <v>5</v>
      </c>
      <c r="I798" s="47" t="n">
        <f aca="false">IF(H798="W",F798*G798-F798,(IF(H798="L",-F798)))</f>
        <v>1</v>
      </c>
      <c r="J798" s="62"/>
      <c r="K798" s="23"/>
      <c r="L798" s="48"/>
      <c r="M798" s="48"/>
      <c r="N798" s="49"/>
      <c r="O798" s="62"/>
      <c r="P798" s="64"/>
      <c r="Q798" s="66"/>
      <c r="R798" s="74"/>
      <c r="S798" s="66"/>
      <c r="T798" s="66"/>
      <c r="U798" s="66"/>
      <c r="V798" s="66"/>
      <c r="W798" s="66"/>
      <c r="X798" s="67"/>
      <c r="Y798" s="67"/>
      <c r="Z798" s="67"/>
      <c r="AA798" s="67"/>
      <c r="AB798" s="67"/>
      <c r="AC798" s="67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 customFormat="false" ht="16.85" hidden="false" customHeight="false" outlineLevel="0" collapsed="false">
      <c r="A799" s="69"/>
      <c r="B799" s="70" t="s">
        <v>46</v>
      </c>
      <c r="C799" s="62" t="s">
        <v>827</v>
      </c>
      <c r="D799" s="70" t="s">
        <v>831</v>
      </c>
      <c r="E799" s="43" t="n">
        <v>0.885416666666667</v>
      </c>
      <c r="F799" s="54" t="n">
        <v>14.22</v>
      </c>
      <c r="G799" s="45" t="n">
        <v>4.5</v>
      </c>
      <c r="H799" s="46" t="s">
        <v>5</v>
      </c>
      <c r="I799" s="47" t="n">
        <f aca="false">IF(H799="W",F799*G799-F799,(IF(H799="L",-F799)))</f>
        <v>49.77</v>
      </c>
      <c r="J799" s="62"/>
      <c r="K799" s="23"/>
      <c r="L799" s="48"/>
      <c r="M799" s="48"/>
      <c r="N799" s="49"/>
      <c r="O799" s="62"/>
      <c r="P799" s="64"/>
      <c r="Q799" s="66"/>
      <c r="R799" s="74"/>
      <c r="S799" s="66"/>
      <c r="T799" s="66"/>
      <c r="U799" s="66"/>
      <c r="V799" s="66"/>
      <c r="W799" s="66"/>
      <c r="X799" s="67"/>
      <c r="Y799" s="67"/>
      <c r="Z799" s="67"/>
      <c r="AA799" s="67"/>
      <c r="AB799" s="67"/>
      <c r="AC799" s="67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 customFormat="false" ht="16.85" hidden="false" customHeight="false" outlineLevel="0" collapsed="false">
      <c r="A800" s="69"/>
      <c r="B800" s="70" t="s">
        <v>46</v>
      </c>
      <c r="C800" s="62" t="s">
        <v>87</v>
      </c>
      <c r="D800" s="70" t="s">
        <v>888</v>
      </c>
      <c r="E800" s="43" t="n">
        <v>0.885416666666667</v>
      </c>
      <c r="F800" s="54" t="n">
        <v>12.08</v>
      </c>
      <c r="G800" s="45" t="n">
        <v>5.3</v>
      </c>
      <c r="H800" s="46" t="s">
        <v>7</v>
      </c>
      <c r="I800" s="47" t="n">
        <f aca="false">IF(H800="W",F800*G800-F800,(IF(H800="L",-F800)))</f>
        <v>-12.08</v>
      </c>
      <c r="J800" s="62"/>
      <c r="K800" s="23"/>
      <c r="L800" s="48"/>
      <c r="M800" s="48"/>
      <c r="N800" s="49"/>
      <c r="O800" s="62"/>
      <c r="P800" s="64"/>
      <c r="Q800" s="66"/>
      <c r="R800" s="74"/>
      <c r="S800" s="66"/>
      <c r="T800" s="66"/>
      <c r="U800" s="66"/>
      <c r="V800" s="66"/>
      <c r="W800" s="66"/>
      <c r="X800" s="67"/>
      <c r="Y800" s="67"/>
      <c r="Z800" s="67"/>
      <c r="AA800" s="67"/>
      <c r="AB800" s="67"/>
      <c r="AC800" s="67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 customFormat="false" ht="16.85" hidden="false" customHeight="false" outlineLevel="0" collapsed="false">
      <c r="A801" s="69"/>
      <c r="B801" s="70" t="s">
        <v>46</v>
      </c>
      <c r="C801" s="62" t="s">
        <v>28</v>
      </c>
      <c r="D801" s="70" t="s">
        <v>889</v>
      </c>
      <c r="E801" s="43" t="n">
        <v>0.885416666666667</v>
      </c>
      <c r="F801" s="54" t="n">
        <v>175</v>
      </c>
      <c r="G801" s="45" t="n">
        <v>1.73</v>
      </c>
      <c r="H801" s="46" t="s">
        <v>7</v>
      </c>
      <c r="I801" s="47" t="n">
        <f aca="false">IF(H801="W",F801*G801-F801,(IF(H801="L",-F801)))</f>
        <v>-175</v>
      </c>
      <c r="J801" s="62"/>
      <c r="K801" s="23"/>
      <c r="L801" s="48"/>
      <c r="M801" s="48"/>
      <c r="N801" s="49"/>
      <c r="O801" s="62"/>
      <c r="P801" s="64"/>
      <c r="Q801" s="66"/>
      <c r="R801" s="74"/>
      <c r="S801" s="66"/>
      <c r="T801" s="66"/>
      <c r="U801" s="66"/>
      <c r="V801" s="66"/>
      <c r="W801" s="66"/>
      <c r="X801" s="67"/>
      <c r="Y801" s="67"/>
      <c r="Z801" s="67"/>
      <c r="AA801" s="67"/>
      <c r="AB801" s="67"/>
      <c r="AC801" s="67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 customFormat="false" ht="16.85" hidden="false" customHeight="false" outlineLevel="0" collapsed="false">
      <c r="A802" s="69"/>
      <c r="B802" s="70" t="s">
        <v>46</v>
      </c>
      <c r="C802" s="62" t="s">
        <v>827</v>
      </c>
      <c r="D802" s="70" t="s">
        <v>831</v>
      </c>
      <c r="E802" s="43" t="n">
        <v>0.885416666666667</v>
      </c>
      <c r="F802" s="54" t="n">
        <v>67.28</v>
      </c>
      <c r="G802" s="45" t="n">
        <v>4.5</v>
      </c>
      <c r="H802" s="46" t="s">
        <v>5</v>
      </c>
      <c r="I802" s="47" t="n">
        <f aca="false">IF(H802="W",F802*G802-F802,(IF(H802="L",-F802)))</f>
        <v>235.48</v>
      </c>
      <c r="J802" s="62"/>
      <c r="K802" s="23"/>
      <c r="L802" s="48"/>
      <c r="M802" s="48"/>
      <c r="N802" s="49"/>
      <c r="O802" s="62"/>
      <c r="P802" s="64"/>
      <c r="Q802" s="66"/>
      <c r="R802" s="74"/>
      <c r="S802" s="66"/>
      <c r="T802" s="66"/>
      <c r="U802" s="66"/>
      <c r="V802" s="66"/>
      <c r="W802" s="66"/>
      <c r="X802" s="67"/>
      <c r="Y802" s="67"/>
      <c r="Z802" s="67"/>
      <c r="AA802" s="67"/>
      <c r="AB802" s="67"/>
      <c r="AC802" s="67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 customFormat="false" ht="16.85" hidden="false" customHeight="false" outlineLevel="0" collapsed="false">
      <c r="A803" s="69"/>
      <c r="B803" s="70" t="s">
        <v>46</v>
      </c>
      <c r="C803" s="62" t="s">
        <v>87</v>
      </c>
      <c r="D803" s="70" t="s">
        <v>888</v>
      </c>
      <c r="E803" s="43" t="n">
        <v>0.885416666666667</v>
      </c>
      <c r="F803" s="54" t="n">
        <v>57.12</v>
      </c>
      <c r="G803" s="45" t="n">
        <v>5.3</v>
      </c>
      <c r="H803" s="46" t="s">
        <v>7</v>
      </c>
      <c r="I803" s="47" t="n">
        <f aca="false">IF(H803="W",F803*G803-F803,(IF(H803="L",-F803)))</f>
        <v>-57.12</v>
      </c>
      <c r="J803" s="62"/>
      <c r="K803" s="23"/>
      <c r="L803" s="48"/>
      <c r="M803" s="48"/>
      <c r="N803" s="49"/>
      <c r="O803" s="62"/>
      <c r="P803" s="64"/>
      <c r="Q803" s="66"/>
      <c r="R803" s="74"/>
      <c r="S803" s="66"/>
      <c r="T803" s="66"/>
      <c r="U803" s="66"/>
      <c r="V803" s="66"/>
      <c r="W803" s="66"/>
      <c r="X803" s="67"/>
      <c r="Y803" s="67"/>
      <c r="Z803" s="67"/>
      <c r="AA803" s="67"/>
      <c r="AB803" s="67"/>
      <c r="AC803" s="67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 customFormat="false" ht="16.85" hidden="false" customHeight="false" outlineLevel="0" collapsed="false">
      <c r="A804" s="69"/>
      <c r="B804" s="70" t="s">
        <v>847</v>
      </c>
      <c r="C804" s="62" t="s">
        <v>68</v>
      </c>
      <c r="D804" s="70" t="s">
        <v>890</v>
      </c>
      <c r="E804" s="43" t="n">
        <v>0.70625</v>
      </c>
      <c r="F804" s="54" t="n">
        <v>1.25</v>
      </c>
      <c r="G804" s="45" t="n">
        <v>2</v>
      </c>
      <c r="H804" s="46" t="s">
        <v>7</v>
      </c>
      <c r="I804" s="47" t="n">
        <f aca="false">IF(H804="W",F804*G804-F804,(IF(H804="L",-F804)))</f>
        <v>-1.25</v>
      </c>
      <c r="J804" s="62"/>
      <c r="K804" s="23" t="s">
        <v>891</v>
      </c>
      <c r="L804" s="48"/>
      <c r="M804" s="48"/>
      <c r="N804" s="49"/>
      <c r="O804" s="62"/>
      <c r="P804" s="64"/>
      <c r="Q804" s="66"/>
      <c r="R804" s="74"/>
      <c r="S804" s="66"/>
      <c r="T804" s="66"/>
      <c r="U804" s="66"/>
      <c r="V804" s="66"/>
      <c r="W804" s="66"/>
      <c r="X804" s="67"/>
      <c r="Y804" s="67"/>
      <c r="Z804" s="67"/>
      <c r="AA804" s="67"/>
      <c r="AB804" s="67"/>
      <c r="AC804" s="67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 customFormat="false" ht="16.85" hidden="false" customHeight="false" outlineLevel="0" collapsed="false">
      <c r="A805" s="69"/>
      <c r="B805" s="70" t="s">
        <v>46</v>
      </c>
      <c r="C805" s="62" t="s">
        <v>440</v>
      </c>
      <c r="D805" s="70" t="s">
        <v>822</v>
      </c>
      <c r="E805" s="43" t="n">
        <v>0.71875</v>
      </c>
      <c r="F805" s="54" t="n">
        <v>10</v>
      </c>
      <c r="G805" s="45" t="n">
        <v>1.95</v>
      </c>
      <c r="H805" s="46" t="s">
        <v>5</v>
      </c>
      <c r="I805" s="47" t="n">
        <f aca="false">IF(H805="W",F805*G805-F805,(IF(H805="L",-F805)))</f>
        <v>9.5</v>
      </c>
      <c r="J805" s="62"/>
      <c r="K805" s="23"/>
      <c r="L805" s="48"/>
      <c r="M805" s="48"/>
      <c r="N805" s="49"/>
      <c r="O805" s="62"/>
      <c r="P805" s="64"/>
      <c r="Q805" s="66"/>
      <c r="R805" s="74"/>
      <c r="S805" s="66"/>
      <c r="T805" s="66"/>
      <c r="U805" s="66"/>
      <c r="V805" s="66"/>
      <c r="W805" s="66"/>
      <c r="X805" s="67"/>
      <c r="Y805" s="67"/>
      <c r="Z805" s="67"/>
      <c r="AA805" s="67"/>
      <c r="AB805" s="67"/>
      <c r="AC805" s="67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 customFormat="false" ht="16.85" hidden="false" customHeight="false" outlineLevel="0" collapsed="false">
      <c r="A806" s="69"/>
      <c r="B806" s="70" t="s">
        <v>46</v>
      </c>
      <c r="C806" s="62" t="s">
        <v>440</v>
      </c>
      <c r="D806" s="70" t="s">
        <v>892</v>
      </c>
      <c r="E806" s="43" t="n">
        <v>0.71875</v>
      </c>
      <c r="F806" s="54" t="n">
        <v>10</v>
      </c>
      <c r="G806" s="45" t="n">
        <v>1.8</v>
      </c>
      <c r="H806" s="46" t="s">
        <v>5</v>
      </c>
      <c r="I806" s="47" t="n">
        <f aca="false">IF(H806="W",F806*G806-F806,(IF(H806="L",-F806)))</f>
        <v>8</v>
      </c>
      <c r="J806" s="62"/>
      <c r="K806" s="23"/>
      <c r="L806" s="48"/>
      <c r="M806" s="48"/>
      <c r="N806" s="49"/>
      <c r="O806" s="62"/>
      <c r="P806" s="64"/>
      <c r="Q806" s="66"/>
      <c r="R806" s="74"/>
      <c r="S806" s="66"/>
      <c r="T806" s="66"/>
      <c r="U806" s="66"/>
      <c r="V806" s="66"/>
      <c r="W806" s="66"/>
      <c r="X806" s="67"/>
      <c r="Y806" s="67"/>
      <c r="Z806" s="67"/>
      <c r="AA806" s="67"/>
      <c r="AB806" s="67"/>
      <c r="AC806" s="67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 customFormat="false" ht="16.85" hidden="false" customHeight="false" outlineLevel="0" collapsed="false">
      <c r="A807" s="69"/>
      <c r="B807" s="70" t="s">
        <v>46</v>
      </c>
      <c r="C807" s="62" t="s">
        <v>471</v>
      </c>
      <c r="D807" s="70" t="s">
        <v>893</v>
      </c>
      <c r="E807" s="43" t="n">
        <v>0.71875</v>
      </c>
      <c r="F807" s="54" t="n">
        <v>30</v>
      </c>
      <c r="G807" s="45" t="n">
        <v>1.9</v>
      </c>
      <c r="H807" s="46" t="s">
        <v>7</v>
      </c>
      <c r="I807" s="47" t="n">
        <f aca="false">IF(H807="W",F807*G807-F807,(IF(H807="L",-F807)))</f>
        <v>-30</v>
      </c>
      <c r="J807" s="62"/>
      <c r="K807" s="23"/>
      <c r="L807" s="48"/>
      <c r="M807" s="48"/>
      <c r="N807" s="49"/>
      <c r="O807" s="62"/>
      <c r="P807" s="64"/>
      <c r="Q807" s="66"/>
      <c r="R807" s="74"/>
      <c r="S807" s="66"/>
      <c r="T807" s="66"/>
      <c r="U807" s="66"/>
      <c r="V807" s="66"/>
      <c r="W807" s="66"/>
      <c r="X807" s="67"/>
      <c r="Y807" s="67"/>
      <c r="Z807" s="67"/>
      <c r="AA807" s="67"/>
      <c r="AB807" s="67"/>
      <c r="AC807" s="67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 customFormat="false" ht="16.85" hidden="false" customHeight="false" outlineLevel="0" collapsed="false">
      <c r="A808" s="69"/>
      <c r="B808" s="70" t="s">
        <v>46</v>
      </c>
      <c r="C808" s="62" t="s">
        <v>170</v>
      </c>
      <c r="D808" s="70" t="s">
        <v>894</v>
      </c>
      <c r="E808" s="43" t="n">
        <v>0.71875</v>
      </c>
      <c r="F808" s="54" t="n">
        <v>25</v>
      </c>
      <c r="G808" s="45" t="n">
        <v>2.18</v>
      </c>
      <c r="H808" s="46" t="s">
        <v>5</v>
      </c>
      <c r="I808" s="47" t="n">
        <f aca="false">IF(H808="W",F808*G808-F808,(IF(H808="L",-F808)))</f>
        <v>29.5</v>
      </c>
      <c r="J808" s="62"/>
      <c r="K808" s="23" t="s">
        <v>124</v>
      </c>
      <c r="L808" s="48"/>
      <c r="M808" s="48"/>
      <c r="N808" s="49"/>
      <c r="O808" s="62"/>
      <c r="P808" s="64"/>
      <c r="Q808" s="66"/>
      <c r="R808" s="74"/>
      <c r="S808" s="66"/>
      <c r="T808" s="66"/>
      <c r="U808" s="66"/>
      <c r="V808" s="66"/>
      <c r="W808" s="66"/>
      <c r="X808" s="67"/>
      <c r="Y808" s="67"/>
      <c r="Z808" s="67"/>
      <c r="AA808" s="67"/>
      <c r="AB808" s="67"/>
      <c r="AC808" s="67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 customFormat="false" ht="16.85" hidden="false" customHeight="false" outlineLevel="0" collapsed="false">
      <c r="A809" s="69"/>
      <c r="B809" s="70" t="s">
        <v>46</v>
      </c>
      <c r="C809" s="62" t="s">
        <v>28</v>
      </c>
      <c r="D809" s="70" t="s">
        <v>893</v>
      </c>
      <c r="E809" s="43" t="n">
        <v>0.71875</v>
      </c>
      <c r="F809" s="54" t="n">
        <v>104</v>
      </c>
      <c r="G809" s="45" t="n">
        <v>1.98</v>
      </c>
      <c r="H809" s="46" t="s">
        <v>7</v>
      </c>
      <c r="I809" s="47" t="n">
        <f aca="false">IF(H809="W",F809*G809-F809,(IF(H809="L",-F809)))</f>
        <v>-104</v>
      </c>
      <c r="J809" s="62"/>
      <c r="K809" s="23"/>
      <c r="L809" s="48"/>
      <c r="M809" s="48"/>
      <c r="N809" s="49"/>
      <c r="O809" s="62"/>
      <c r="P809" s="64"/>
      <c r="Q809" s="66"/>
      <c r="R809" s="74"/>
      <c r="S809" s="66"/>
      <c r="T809" s="66"/>
      <c r="U809" s="66"/>
      <c r="V809" s="66"/>
      <c r="W809" s="66"/>
      <c r="X809" s="67"/>
      <c r="Y809" s="67"/>
      <c r="Z809" s="67"/>
      <c r="AA809" s="67"/>
      <c r="AB809" s="67"/>
      <c r="AC809" s="67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 customFormat="false" ht="16.85" hidden="false" customHeight="false" outlineLevel="0" collapsed="false">
      <c r="A810" s="69"/>
      <c r="B810" s="70" t="s">
        <v>46</v>
      </c>
      <c r="C810" s="62" t="s">
        <v>471</v>
      </c>
      <c r="D810" s="70" t="s">
        <v>894</v>
      </c>
      <c r="E810" s="43" t="n">
        <v>0.71875</v>
      </c>
      <c r="F810" s="54" t="n">
        <v>100</v>
      </c>
      <c r="G810" s="45" t="n">
        <v>2.04</v>
      </c>
      <c r="H810" s="46" t="s">
        <v>5</v>
      </c>
      <c r="I810" s="47" t="n">
        <f aca="false">IF(H810="W",F810*G810-F810,(IF(H810="L",-F810)))</f>
        <v>104</v>
      </c>
      <c r="J810" s="62"/>
      <c r="K810" s="23"/>
      <c r="L810" s="48"/>
      <c r="M810" s="48"/>
      <c r="N810" s="49"/>
      <c r="O810" s="62"/>
      <c r="P810" s="64"/>
      <c r="Q810" s="66"/>
      <c r="R810" s="74"/>
      <c r="S810" s="66"/>
      <c r="T810" s="66"/>
      <c r="U810" s="66"/>
      <c r="V810" s="66"/>
      <c r="W810" s="66"/>
      <c r="X810" s="67"/>
      <c r="Y810" s="67"/>
      <c r="Z810" s="67"/>
      <c r="AA810" s="67"/>
      <c r="AB810" s="67"/>
      <c r="AC810" s="67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 customFormat="false" ht="16.85" hidden="false" customHeight="false" outlineLevel="0" collapsed="false">
      <c r="A811" s="69"/>
      <c r="B811" s="70" t="s">
        <v>46</v>
      </c>
      <c r="C811" s="62" t="s">
        <v>471</v>
      </c>
      <c r="D811" s="70" t="s">
        <v>894</v>
      </c>
      <c r="E811" s="43" t="n">
        <v>0.71875</v>
      </c>
      <c r="F811" s="54" t="n">
        <v>0.5</v>
      </c>
      <c r="G811" s="45" t="n">
        <v>2.35</v>
      </c>
      <c r="H811" s="46" t="s">
        <v>5</v>
      </c>
      <c r="I811" s="47" t="n">
        <f aca="false">IF(H811="W",F811*G811-F811,(IF(H811="L",-F811)))</f>
        <v>0.675</v>
      </c>
      <c r="J811" s="62"/>
      <c r="K811" s="23"/>
      <c r="L811" s="48"/>
      <c r="M811" s="48"/>
      <c r="N811" s="49"/>
      <c r="O811" s="62"/>
      <c r="P811" s="64"/>
      <c r="Q811" s="66"/>
      <c r="R811" s="74"/>
      <c r="S811" s="66"/>
      <c r="T811" s="66"/>
      <c r="U811" s="66"/>
      <c r="V811" s="66"/>
      <c r="W811" s="66"/>
      <c r="X811" s="67"/>
      <c r="Y811" s="67"/>
      <c r="Z811" s="67"/>
      <c r="AA811" s="67"/>
      <c r="AB811" s="67"/>
      <c r="AC811" s="67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 customFormat="false" ht="16.85" hidden="false" customHeight="false" outlineLevel="0" collapsed="false">
      <c r="A812" s="69"/>
      <c r="B812" s="70" t="s">
        <v>46</v>
      </c>
      <c r="C812" s="62" t="s">
        <v>87</v>
      </c>
      <c r="D812" s="70" t="s">
        <v>894</v>
      </c>
      <c r="E812" s="43" t="n">
        <v>0.71875</v>
      </c>
      <c r="F812" s="54" t="n">
        <v>17</v>
      </c>
      <c r="G812" s="45" t="n">
        <v>1.44</v>
      </c>
      <c r="H812" s="46" t="s">
        <v>5</v>
      </c>
      <c r="I812" s="47" t="n">
        <f aca="false">IF(H812="W",F812*G812-F812,(IF(H812="L",-F812)))</f>
        <v>7.48</v>
      </c>
      <c r="J812" s="62"/>
      <c r="K812" s="23"/>
      <c r="L812" s="48"/>
      <c r="M812" s="48"/>
      <c r="N812" s="49"/>
      <c r="O812" s="62"/>
      <c r="P812" s="64"/>
      <c r="Q812" s="66"/>
      <c r="R812" s="74"/>
      <c r="S812" s="66"/>
      <c r="T812" s="66"/>
      <c r="U812" s="66"/>
      <c r="V812" s="66"/>
      <c r="W812" s="66"/>
      <c r="X812" s="67"/>
      <c r="Y812" s="67"/>
      <c r="Z812" s="67"/>
      <c r="AA812" s="67"/>
      <c r="AB812" s="67"/>
      <c r="AC812" s="67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 customFormat="false" ht="16.85" hidden="false" customHeight="false" outlineLevel="0" collapsed="false">
      <c r="A813" s="69"/>
      <c r="B813" s="70" t="s">
        <v>46</v>
      </c>
      <c r="C813" s="62" t="s">
        <v>440</v>
      </c>
      <c r="D813" s="70" t="s">
        <v>889</v>
      </c>
      <c r="E813" s="43" t="n">
        <v>0.885416666666667</v>
      </c>
      <c r="F813" s="54" t="n">
        <v>40</v>
      </c>
      <c r="G813" s="45" t="n">
        <v>1.6</v>
      </c>
      <c r="H813" s="46" t="s">
        <v>7</v>
      </c>
      <c r="I813" s="47" t="n">
        <f aca="false">IF(H813="W",F813*G813-F813,(IF(H813="L",-F813)))</f>
        <v>-40</v>
      </c>
      <c r="J813" s="62"/>
      <c r="K813" s="23"/>
      <c r="L813" s="48"/>
      <c r="M813" s="48"/>
      <c r="N813" s="49"/>
      <c r="O813" s="62"/>
      <c r="P813" s="64"/>
      <c r="Q813" s="66"/>
      <c r="R813" s="74"/>
      <c r="S813" s="66"/>
      <c r="T813" s="66"/>
      <c r="U813" s="66"/>
      <c r="V813" s="66"/>
      <c r="W813" s="66"/>
      <c r="X813" s="67"/>
      <c r="Y813" s="67"/>
      <c r="Z813" s="67"/>
      <c r="AA813" s="67"/>
      <c r="AB813" s="67"/>
      <c r="AC813" s="67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 customFormat="false" ht="16.85" hidden="false" customHeight="false" outlineLevel="0" collapsed="false">
      <c r="A814" s="69"/>
      <c r="B814" s="70" t="s">
        <v>46</v>
      </c>
      <c r="C814" s="62" t="s">
        <v>170</v>
      </c>
      <c r="D814" s="70" t="s">
        <v>895</v>
      </c>
      <c r="E814" s="43" t="n">
        <v>0.885416666666667</v>
      </c>
      <c r="F814" s="54" t="n">
        <v>5</v>
      </c>
      <c r="G814" s="45" t="n">
        <v>5.6</v>
      </c>
      <c r="H814" s="46" t="s">
        <v>7</v>
      </c>
      <c r="I814" s="47" t="n">
        <f aca="false">IF(H814="W",F814*G814-F814,(IF(H814="L",-F814)))</f>
        <v>-5</v>
      </c>
      <c r="J814" s="62"/>
      <c r="K814" s="23"/>
      <c r="L814" s="48"/>
      <c r="M814" s="48"/>
      <c r="N814" s="49"/>
      <c r="O814" s="62"/>
      <c r="P814" s="64"/>
      <c r="Q814" s="66"/>
      <c r="R814" s="74"/>
      <c r="S814" s="66"/>
      <c r="T814" s="66"/>
      <c r="U814" s="66"/>
      <c r="V814" s="66"/>
      <c r="W814" s="66"/>
      <c r="X814" s="67"/>
      <c r="Y814" s="67"/>
      <c r="Z814" s="67"/>
      <c r="AA814" s="67"/>
      <c r="AB814" s="67"/>
      <c r="AC814" s="67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 customFormat="false" ht="16.85" hidden="false" customHeight="false" outlineLevel="0" collapsed="false">
      <c r="A815" s="69"/>
      <c r="B815" s="70" t="s">
        <v>46</v>
      </c>
      <c r="C815" s="62" t="s">
        <v>68</v>
      </c>
      <c r="D815" s="70" t="s">
        <v>895</v>
      </c>
      <c r="E815" s="43" t="n">
        <v>0.885416666666667</v>
      </c>
      <c r="F815" s="54" t="n">
        <v>10</v>
      </c>
      <c r="G815" s="45" t="n">
        <v>4.65</v>
      </c>
      <c r="H815" s="46" t="s">
        <v>6</v>
      </c>
      <c r="I815" s="47" t="n">
        <f aca="false">IF(H815="W",F815*G815-F815,(IF(H815="L",-F815)))</f>
        <v>0</v>
      </c>
      <c r="J815" s="62"/>
      <c r="K815" s="23" t="s">
        <v>124</v>
      </c>
      <c r="L815" s="48"/>
      <c r="M815" s="48"/>
      <c r="N815" s="49"/>
      <c r="O815" s="62"/>
      <c r="P815" s="64"/>
      <c r="Q815" s="66"/>
      <c r="R815" s="74"/>
      <c r="S815" s="66"/>
      <c r="T815" s="66"/>
      <c r="U815" s="66"/>
      <c r="V815" s="66"/>
      <c r="W815" s="66"/>
      <c r="X815" s="67"/>
      <c r="Y815" s="67"/>
      <c r="Z815" s="67"/>
      <c r="AA815" s="67"/>
      <c r="AB815" s="67"/>
      <c r="AC815" s="67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 customFormat="false" ht="16.85" hidden="false" customHeight="false" outlineLevel="0" collapsed="false">
      <c r="A816" s="69" t="n">
        <v>43601</v>
      </c>
      <c r="B816" s="70" t="s">
        <v>46</v>
      </c>
      <c r="C816" s="62" t="s">
        <v>68</v>
      </c>
      <c r="D816" s="70" t="s">
        <v>896</v>
      </c>
      <c r="E816" s="43" t="n">
        <v>0.885416666666667</v>
      </c>
      <c r="F816" s="54" t="n">
        <v>10</v>
      </c>
      <c r="G816" s="45" t="n">
        <v>1.65</v>
      </c>
      <c r="H816" s="46" t="s">
        <v>5</v>
      </c>
      <c r="I816" s="47" t="n">
        <f aca="false">IF(H816="W",F816*G816-F816,(IF(H816="L",-F816)))</f>
        <v>6.5</v>
      </c>
      <c r="J816" s="62"/>
      <c r="K816" s="23" t="s">
        <v>897</v>
      </c>
      <c r="L816" s="48"/>
      <c r="M816" s="48"/>
      <c r="N816" s="49"/>
      <c r="O816" s="62"/>
      <c r="P816" s="64"/>
      <c r="Q816" s="66"/>
      <c r="R816" s="74"/>
      <c r="S816" s="66"/>
      <c r="T816" s="66"/>
      <c r="U816" s="66"/>
      <c r="V816" s="66"/>
      <c r="W816" s="66"/>
      <c r="X816" s="67"/>
      <c r="Y816" s="67"/>
      <c r="Z816" s="67"/>
      <c r="AA816" s="67"/>
      <c r="AB816" s="67"/>
      <c r="AC816" s="67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 customFormat="false" ht="16.85" hidden="false" customHeight="false" outlineLevel="0" collapsed="false">
      <c r="A817" s="69"/>
      <c r="B817" s="70" t="s">
        <v>46</v>
      </c>
      <c r="C817" s="62" t="s">
        <v>151</v>
      </c>
      <c r="D817" s="70" t="s">
        <v>898</v>
      </c>
      <c r="E817" s="43" t="n">
        <v>0.885416666666667</v>
      </c>
      <c r="F817" s="54" t="n">
        <v>0.03</v>
      </c>
      <c r="G817" s="45" t="n">
        <v>1.47</v>
      </c>
      <c r="H817" s="46" t="s">
        <v>7</v>
      </c>
      <c r="I817" s="47" t="n">
        <f aca="false">IF(H817="W",F817*G817-F817,(IF(H817="L",-F817)))</f>
        <v>-0.03</v>
      </c>
      <c r="J817" s="62"/>
      <c r="K817" s="23" t="s">
        <v>389</v>
      </c>
      <c r="L817" s="48"/>
      <c r="M817" s="48"/>
      <c r="N817" s="49"/>
      <c r="O817" s="62"/>
      <c r="P817" s="64"/>
      <c r="Q817" s="66"/>
      <c r="R817" s="74"/>
      <c r="S817" s="66"/>
      <c r="T817" s="66"/>
      <c r="U817" s="66"/>
      <c r="V817" s="66"/>
      <c r="W817" s="66"/>
      <c r="X817" s="67"/>
      <c r="Y817" s="67"/>
      <c r="Z817" s="67"/>
      <c r="AA817" s="67"/>
      <c r="AB817" s="67"/>
      <c r="AC817" s="67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 customFormat="false" ht="16.85" hidden="false" customHeight="false" outlineLevel="0" collapsed="false">
      <c r="A818" s="69"/>
      <c r="B818" s="70" t="s">
        <v>49</v>
      </c>
      <c r="C818" s="62" t="s">
        <v>151</v>
      </c>
      <c r="D818" s="70" t="s">
        <v>899</v>
      </c>
      <c r="E818" s="43" t="n">
        <v>0.625</v>
      </c>
      <c r="F818" s="54" t="n">
        <v>0.57</v>
      </c>
      <c r="G818" s="45" t="n">
        <v>1.27</v>
      </c>
      <c r="H818" s="46" t="s">
        <v>5</v>
      </c>
      <c r="I818" s="47" t="n">
        <f aca="false">IF(H818="W",F818*G818-F818,(IF(H818="L",-F818)))</f>
        <v>0.1539</v>
      </c>
      <c r="J818" s="62"/>
      <c r="K818" s="23"/>
      <c r="L818" s="48"/>
      <c r="M818" s="48"/>
      <c r="N818" s="49"/>
      <c r="O818" s="62"/>
      <c r="P818" s="64"/>
      <c r="Q818" s="66"/>
      <c r="R818" s="74"/>
      <c r="S818" s="66"/>
      <c r="T818" s="66"/>
      <c r="U818" s="66"/>
      <c r="V818" s="66"/>
      <c r="W818" s="66"/>
      <c r="X818" s="67"/>
      <c r="Y818" s="67"/>
      <c r="Z818" s="67"/>
      <c r="AA818" s="67"/>
      <c r="AB818" s="67"/>
      <c r="AC818" s="67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 customFormat="false" ht="16.85" hidden="false" customHeight="false" outlineLevel="0" collapsed="false">
      <c r="A819" s="69"/>
      <c r="B819" s="70" t="s">
        <v>46</v>
      </c>
      <c r="C819" s="62" t="s">
        <v>331</v>
      </c>
      <c r="D819" s="70" t="s">
        <v>900</v>
      </c>
      <c r="E819" s="43" t="n">
        <v>0.71875</v>
      </c>
      <c r="F819" s="54" t="n">
        <v>20</v>
      </c>
      <c r="G819" s="45" t="n">
        <v>2.3</v>
      </c>
      <c r="H819" s="46" t="s">
        <v>5</v>
      </c>
      <c r="I819" s="47" t="n">
        <f aca="false">IF(H819="W",F819*G819-F819,(IF(H819="L",-F819)))</f>
        <v>26</v>
      </c>
      <c r="J819" s="62"/>
      <c r="K819" s="23"/>
      <c r="L819" s="48"/>
      <c r="M819" s="48"/>
      <c r="N819" s="49"/>
      <c r="O819" s="62"/>
      <c r="P819" s="64"/>
      <c r="Q819" s="66"/>
      <c r="R819" s="74"/>
      <c r="S819" s="66"/>
      <c r="T819" s="66"/>
      <c r="U819" s="66"/>
      <c r="V819" s="66"/>
      <c r="W819" s="66"/>
      <c r="X819" s="67"/>
      <c r="Y819" s="67"/>
      <c r="Z819" s="67"/>
      <c r="AA819" s="67"/>
      <c r="AB819" s="67"/>
      <c r="AC819" s="67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 customFormat="false" ht="16.85" hidden="false" customHeight="false" outlineLevel="0" collapsed="false">
      <c r="A820" s="69"/>
      <c r="B820" s="70" t="s">
        <v>46</v>
      </c>
      <c r="C820" s="62" t="s">
        <v>28</v>
      </c>
      <c r="D820" s="70" t="s">
        <v>901</v>
      </c>
      <c r="E820" s="43" t="n">
        <v>0.71875</v>
      </c>
      <c r="F820" s="54" t="n">
        <v>26.29</v>
      </c>
      <c r="G820" s="45" t="n">
        <v>1.75</v>
      </c>
      <c r="H820" s="46" t="s">
        <v>7</v>
      </c>
      <c r="I820" s="47" t="n">
        <f aca="false">IF(H820="W",F820*G820-F820,(IF(H820="L",-F820)))</f>
        <v>-26.29</v>
      </c>
      <c r="J820" s="62"/>
      <c r="K820" s="23"/>
      <c r="L820" s="48"/>
      <c r="M820" s="48"/>
      <c r="N820" s="49"/>
      <c r="O820" s="62"/>
      <c r="P820" s="64"/>
      <c r="Q820" s="66"/>
      <c r="R820" s="74"/>
      <c r="S820" s="66"/>
      <c r="T820" s="66"/>
      <c r="U820" s="66"/>
      <c r="V820" s="66"/>
      <c r="W820" s="66"/>
      <c r="X820" s="67"/>
      <c r="Y820" s="67"/>
      <c r="Z820" s="67"/>
      <c r="AA820" s="67"/>
      <c r="AB820" s="67"/>
      <c r="AC820" s="67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 customFormat="false" ht="16.85" hidden="false" customHeight="false" outlineLevel="0" collapsed="false">
      <c r="A821" s="69"/>
      <c r="B821" s="70" t="s">
        <v>46</v>
      </c>
      <c r="C821" s="62" t="s">
        <v>827</v>
      </c>
      <c r="D821" s="70" t="s">
        <v>902</v>
      </c>
      <c r="E821" s="43" t="n">
        <v>0.885416666666667</v>
      </c>
      <c r="F821" s="54" t="n">
        <v>27</v>
      </c>
      <c r="G821" s="45" t="n">
        <v>1.32</v>
      </c>
      <c r="H821" s="46" t="s">
        <v>5</v>
      </c>
      <c r="I821" s="47" t="n">
        <f aca="false">IF(H821="W",F821*G821-F821,(IF(H821="L",-F821)))</f>
        <v>8.64</v>
      </c>
      <c r="J821" s="62"/>
      <c r="K821" s="23"/>
      <c r="L821" s="48"/>
      <c r="M821" s="48"/>
      <c r="N821" s="49"/>
      <c r="O821" s="62"/>
      <c r="P821" s="64"/>
      <c r="Q821" s="66"/>
      <c r="R821" s="74"/>
      <c r="S821" s="66"/>
      <c r="T821" s="66"/>
      <c r="U821" s="66"/>
      <c r="V821" s="66"/>
      <c r="W821" s="66"/>
      <c r="X821" s="67"/>
      <c r="Y821" s="67"/>
      <c r="Z821" s="67"/>
      <c r="AA821" s="67"/>
      <c r="AB821" s="67"/>
      <c r="AC821" s="67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 customFormat="false" ht="16.85" hidden="false" customHeight="false" outlineLevel="0" collapsed="false">
      <c r="A822" s="69"/>
      <c r="B822" s="70" t="s">
        <v>46</v>
      </c>
      <c r="C822" s="62" t="s">
        <v>95</v>
      </c>
      <c r="D822" s="70" t="s">
        <v>903</v>
      </c>
      <c r="E822" s="43" t="n">
        <v>0.885416666666667</v>
      </c>
      <c r="F822" s="54" t="n">
        <v>5</v>
      </c>
      <c r="G822" s="45" t="n">
        <v>7</v>
      </c>
      <c r="H822" s="46" t="s">
        <v>6</v>
      </c>
      <c r="I822" s="47" t="n">
        <f aca="false">IF(H822="W",F822*G822-F822,(IF(H822="L",-F822)))</f>
        <v>0</v>
      </c>
      <c r="J822" s="62"/>
      <c r="K822" s="23" t="s">
        <v>124</v>
      </c>
      <c r="L822" s="48"/>
      <c r="M822" s="48"/>
      <c r="N822" s="49"/>
      <c r="O822" s="62"/>
      <c r="P822" s="64"/>
      <c r="Q822" s="66"/>
      <c r="R822" s="74"/>
      <c r="S822" s="66"/>
      <c r="T822" s="66"/>
      <c r="U822" s="66"/>
      <c r="V822" s="66"/>
      <c r="W822" s="66"/>
      <c r="X822" s="67"/>
      <c r="Y822" s="67"/>
      <c r="Z822" s="67"/>
      <c r="AA822" s="67"/>
      <c r="AB822" s="67"/>
      <c r="AC822" s="67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 customFormat="false" ht="16.85" hidden="false" customHeight="false" outlineLevel="0" collapsed="false">
      <c r="A823" s="69"/>
      <c r="B823" s="70" t="s">
        <v>46</v>
      </c>
      <c r="C823" s="62" t="s">
        <v>28</v>
      </c>
      <c r="D823" s="70" t="s">
        <v>841</v>
      </c>
      <c r="E823" s="43" t="n">
        <v>0.885416666666667</v>
      </c>
      <c r="F823" s="54" t="n">
        <v>4.1</v>
      </c>
      <c r="G823" s="45" t="n">
        <v>8.6</v>
      </c>
      <c r="H823" s="46" t="s">
        <v>7</v>
      </c>
      <c r="I823" s="47" t="n">
        <f aca="false">IF(H823="W",F823*G823-F823,(IF(H823="L",-F823)))</f>
        <v>-4.1</v>
      </c>
      <c r="J823" s="62"/>
      <c r="K823" s="23"/>
      <c r="L823" s="48"/>
      <c r="M823" s="48"/>
      <c r="N823" s="49"/>
      <c r="O823" s="62"/>
      <c r="P823" s="64"/>
      <c r="Q823" s="66"/>
      <c r="R823" s="74"/>
      <c r="S823" s="66"/>
      <c r="T823" s="66"/>
      <c r="U823" s="66"/>
      <c r="V823" s="66"/>
      <c r="W823" s="66"/>
      <c r="X823" s="67"/>
      <c r="Y823" s="67"/>
      <c r="Z823" s="67"/>
      <c r="AA823" s="67"/>
      <c r="AB823" s="67"/>
      <c r="AC823" s="67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 customFormat="false" ht="16.85" hidden="false" customHeight="false" outlineLevel="0" collapsed="false">
      <c r="A824" s="69"/>
      <c r="B824" s="70" t="s">
        <v>49</v>
      </c>
      <c r="C824" s="62" t="s">
        <v>151</v>
      </c>
      <c r="D824" s="70" t="s">
        <v>904</v>
      </c>
      <c r="E824" s="43" t="n">
        <v>0.666666666666667</v>
      </c>
      <c r="F824" s="54" t="n">
        <v>0.72</v>
      </c>
      <c r="G824" s="45" t="n">
        <v>1.65</v>
      </c>
      <c r="H824" s="46" t="s">
        <v>7</v>
      </c>
      <c r="I824" s="47" t="n">
        <f aca="false">IF(H824="W",F824*G824-F824,(IF(H824="L",-F824)))</f>
        <v>-0.72</v>
      </c>
      <c r="J824" s="62"/>
      <c r="K824" s="23"/>
      <c r="L824" s="48"/>
      <c r="M824" s="48"/>
      <c r="N824" s="49"/>
      <c r="O824" s="62"/>
      <c r="P824" s="64"/>
      <c r="Q824" s="66"/>
      <c r="R824" s="74"/>
      <c r="S824" s="66"/>
      <c r="T824" s="66"/>
      <c r="U824" s="66"/>
      <c r="V824" s="66"/>
      <c r="W824" s="66"/>
      <c r="X824" s="67"/>
      <c r="Y824" s="67"/>
      <c r="Z824" s="67"/>
      <c r="AA824" s="67"/>
      <c r="AB824" s="67"/>
      <c r="AC824" s="67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 customFormat="false" ht="16.85" hidden="false" customHeight="false" outlineLevel="0" collapsed="false">
      <c r="A825" s="69"/>
      <c r="B825" s="70" t="s">
        <v>46</v>
      </c>
      <c r="C825" s="62" t="s">
        <v>440</v>
      </c>
      <c r="D825" s="70" t="s">
        <v>905</v>
      </c>
      <c r="E825" s="43" t="n">
        <v>0.71875</v>
      </c>
      <c r="F825" s="54" t="n">
        <v>10</v>
      </c>
      <c r="G825" s="45" t="n">
        <v>2</v>
      </c>
      <c r="H825" s="46" t="s">
        <v>5</v>
      </c>
      <c r="I825" s="47" t="n">
        <f aca="false">IF(H825="W",F825*G825-F825,(IF(H825="L",-F825)))</f>
        <v>10</v>
      </c>
      <c r="J825" s="62"/>
      <c r="K825" s="23"/>
      <c r="L825" s="48"/>
      <c r="M825" s="48"/>
      <c r="N825" s="49"/>
      <c r="O825" s="62"/>
      <c r="P825" s="64"/>
      <c r="Q825" s="66"/>
      <c r="R825" s="74"/>
      <c r="S825" s="66"/>
      <c r="T825" s="66"/>
      <c r="U825" s="66"/>
      <c r="V825" s="66"/>
      <c r="W825" s="66"/>
      <c r="X825" s="67"/>
      <c r="Y825" s="67"/>
      <c r="Z825" s="67"/>
      <c r="AA825" s="67"/>
      <c r="AB825" s="67"/>
      <c r="AC825" s="67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 customFormat="false" ht="16.85" hidden="false" customHeight="false" outlineLevel="0" collapsed="false">
      <c r="A826" s="69"/>
      <c r="B826" s="70" t="s">
        <v>46</v>
      </c>
      <c r="C826" s="62" t="s">
        <v>868</v>
      </c>
      <c r="D826" s="70" t="s">
        <v>906</v>
      </c>
      <c r="E826" s="43" t="n">
        <v>0.71875</v>
      </c>
      <c r="F826" s="54" t="n">
        <v>10</v>
      </c>
      <c r="G826" s="45" t="n">
        <v>1.5</v>
      </c>
      <c r="H826" s="46" t="s">
        <v>5</v>
      </c>
      <c r="I826" s="47" t="n">
        <f aca="false">IF(H826="W",F826*G826-F826,(IF(H826="L",-F826)))</f>
        <v>5</v>
      </c>
      <c r="J826" s="62"/>
      <c r="K826" s="23"/>
      <c r="L826" s="48"/>
      <c r="M826" s="48"/>
      <c r="N826" s="49"/>
      <c r="O826" s="62"/>
      <c r="P826" s="64"/>
      <c r="Q826" s="66"/>
      <c r="R826" s="74"/>
      <c r="S826" s="66"/>
      <c r="T826" s="66"/>
      <c r="U826" s="66"/>
      <c r="V826" s="66"/>
      <c r="W826" s="66"/>
      <c r="X826" s="67"/>
      <c r="Y826" s="67"/>
      <c r="Z826" s="67"/>
      <c r="AA826" s="67"/>
      <c r="AB826" s="67"/>
      <c r="AC826" s="67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 customFormat="false" ht="16.85" hidden="false" customHeight="false" outlineLevel="0" collapsed="false">
      <c r="A827" s="69"/>
      <c r="B827" s="70" t="s">
        <v>46</v>
      </c>
      <c r="C827" s="62" t="s">
        <v>331</v>
      </c>
      <c r="D827" s="70" t="s">
        <v>907</v>
      </c>
      <c r="E827" s="43" t="n">
        <v>0.885416666666667</v>
      </c>
      <c r="F827" s="54" t="n">
        <v>10</v>
      </c>
      <c r="G827" s="45" t="n">
        <v>9</v>
      </c>
      <c r="H827" s="46" t="s">
        <v>6</v>
      </c>
      <c r="I827" s="47" t="n">
        <f aca="false">IF(H827="W",F827*G827-F827,(IF(H827="L",-F827)))</f>
        <v>0</v>
      </c>
      <c r="J827" s="62"/>
      <c r="K827" s="23" t="s">
        <v>124</v>
      </c>
      <c r="L827" s="48"/>
      <c r="M827" s="48"/>
      <c r="N827" s="49"/>
      <c r="O827" s="62"/>
      <c r="P827" s="64"/>
      <c r="Q827" s="66"/>
      <c r="R827" s="74"/>
      <c r="S827" s="66"/>
      <c r="T827" s="66"/>
      <c r="U827" s="66"/>
      <c r="V827" s="66"/>
      <c r="W827" s="66"/>
      <c r="X827" s="67"/>
      <c r="Y827" s="67"/>
      <c r="Z827" s="67"/>
      <c r="AA827" s="67"/>
      <c r="AB827" s="67"/>
      <c r="AC827" s="67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 customFormat="false" ht="16.85" hidden="false" customHeight="false" outlineLevel="0" collapsed="false">
      <c r="A828" s="69"/>
      <c r="B828" s="70" t="s">
        <v>46</v>
      </c>
      <c r="C828" s="62" t="s">
        <v>471</v>
      </c>
      <c r="D828" s="70" t="s">
        <v>802</v>
      </c>
      <c r="E828" s="43" t="n">
        <v>0.885416666666667</v>
      </c>
      <c r="F828" s="54" t="n">
        <v>72</v>
      </c>
      <c r="G828" s="45" t="n">
        <v>1.28</v>
      </c>
      <c r="H828" s="46" t="s">
        <v>5</v>
      </c>
      <c r="I828" s="47" t="n">
        <f aca="false">IF(H828="W",F828*G828-F828,(IF(H828="L",-F828)))</f>
        <v>20.16</v>
      </c>
      <c r="J828" s="62"/>
      <c r="K828" s="23"/>
      <c r="L828" s="48"/>
      <c r="M828" s="48"/>
      <c r="N828" s="49"/>
      <c r="O828" s="62"/>
      <c r="P828" s="64"/>
      <c r="Q828" s="66"/>
      <c r="R828" s="74"/>
      <c r="S828" s="66"/>
      <c r="T828" s="66"/>
      <c r="U828" s="66"/>
      <c r="V828" s="66"/>
      <c r="W828" s="66"/>
      <c r="X828" s="67"/>
      <c r="Y828" s="67"/>
      <c r="Z828" s="67"/>
      <c r="AA828" s="67"/>
      <c r="AB828" s="67"/>
      <c r="AC828" s="67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 customFormat="false" ht="16.85" hidden="false" customHeight="false" outlineLevel="0" collapsed="false">
      <c r="A829" s="69"/>
      <c r="B829" s="70" t="s">
        <v>46</v>
      </c>
      <c r="C829" s="62" t="s">
        <v>28</v>
      </c>
      <c r="D829" s="70" t="s">
        <v>908</v>
      </c>
      <c r="E829" s="43" t="n">
        <v>0.885416666666667</v>
      </c>
      <c r="F829" s="54" t="n">
        <v>12.8</v>
      </c>
      <c r="G829" s="45" t="n">
        <v>7.2</v>
      </c>
      <c r="H829" s="46" t="s">
        <v>7</v>
      </c>
      <c r="I829" s="47" t="n">
        <f aca="false">IF(H829="W",F829*G829-F829,(IF(H829="L",-F829)))</f>
        <v>-12.8</v>
      </c>
      <c r="J829" s="62"/>
      <c r="K829" s="23"/>
      <c r="L829" s="48"/>
      <c r="M829" s="48"/>
      <c r="N829" s="49"/>
      <c r="O829" s="62"/>
      <c r="P829" s="64"/>
      <c r="Q829" s="66"/>
      <c r="R829" s="74"/>
      <c r="S829" s="66"/>
      <c r="T829" s="66"/>
      <c r="U829" s="66"/>
      <c r="V829" s="66"/>
      <c r="W829" s="66"/>
      <c r="X829" s="67"/>
      <c r="Y829" s="67"/>
      <c r="Z829" s="67"/>
      <c r="AA829" s="67"/>
      <c r="AB829" s="67"/>
      <c r="AC829" s="67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 customFormat="false" ht="16.85" hidden="false" customHeight="false" outlineLevel="0" collapsed="false">
      <c r="A830" s="69"/>
      <c r="B830" s="70" t="s">
        <v>46</v>
      </c>
      <c r="C830" s="62" t="s">
        <v>440</v>
      </c>
      <c r="D830" s="70" t="s">
        <v>909</v>
      </c>
      <c r="E830" s="43" t="n">
        <v>0.71875</v>
      </c>
      <c r="F830" s="54" t="n">
        <v>10</v>
      </c>
      <c r="G830" s="45" t="n">
        <v>1.02</v>
      </c>
      <c r="H830" s="46" t="s">
        <v>5</v>
      </c>
      <c r="I830" s="47" t="n">
        <f aca="false">IF(H830="W",F830*G830-F830,(IF(H830="L",-F830)))</f>
        <v>0.199999999999999</v>
      </c>
      <c r="J830" s="62"/>
      <c r="K830" s="23"/>
      <c r="L830" s="48"/>
      <c r="M830" s="48"/>
      <c r="N830" s="49"/>
      <c r="O830" s="62"/>
      <c r="P830" s="64"/>
      <c r="Q830" s="66"/>
      <c r="R830" s="74"/>
      <c r="S830" s="66"/>
      <c r="T830" s="66"/>
      <c r="U830" s="66"/>
      <c r="V830" s="66"/>
      <c r="W830" s="66"/>
      <c r="X830" s="67"/>
      <c r="Y830" s="67"/>
      <c r="Z830" s="67"/>
      <c r="AA830" s="67"/>
      <c r="AB830" s="67"/>
      <c r="AC830" s="67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 customFormat="false" ht="16.85" hidden="false" customHeight="false" outlineLevel="0" collapsed="false">
      <c r="A831" s="69"/>
      <c r="B831" s="70" t="s">
        <v>46</v>
      </c>
      <c r="C831" s="62" t="s">
        <v>440</v>
      </c>
      <c r="D831" s="70" t="s">
        <v>910</v>
      </c>
      <c r="E831" s="43" t="n">
        <v>0.71875</v>
      </c>
      <c r="F831" s="54" t="n">
        <v>10</v>
      </c>
      <c r="G831" s="45" t="n">
        <v>1.01</v>
      </c>
      <c r="H831" s="46" t="s">
        <v>5</v>
      </c>
      <c r="I831" s="47" t="n">
        <f aca="false">IF(H831="W",F831*G831-F831,(IF(H831="L",-F831)))</f>
        <v>0.1</v>
      </c>
      <c r="J831" s="62"/>
      <c r="K831" s="23"/>
      <c r="L831" s="48"/>
      <c r="M831" s="48"/>
      <c r="N831" s="49"/>
      <c r="O831" s="62"/>
      <c r="P831" s="64"/>
      <c r="Q831" s="66"/>
      <c r="R831" s="74"/>
      <c r="S831" s="66"/>
      <c r="T831" s="66"/>
      <c r="U831" s="66"/>
      <c r="V831" s="66"/>
      <c r="W831" s="66"/>
      <c r="X831" s="67"/>
      <c r="Y831" s="67"/>
      <c r="Z831" s="67"/>
      <c r="AA831" s="67"/>
      <c r="AB831" s="67"/>
      <c r="AC831" s="67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 customFormat="false" ht="16.85" hidden="false" customHeight="false" outlineLevel="0" collapsed="false">
      <c r="A832" s="69"/>
      <c r="B832" s="70" t="s">
        <v>46</v>
      </c>
      <c r="C832" s="62" t="s">
        <v>440</v>
      </c>
      <c r="D832" s="70" t="s">
        <v>802</v>
      </c>
      <c r="E832" s="43" t="n">
        <v>0.71875</v>
      </c>
      <c r="F832" s="54" t="n">
        <v>10</v>
      </c>
      <c r="G832" s="45" t="n">
        <v>1.28</v>
      </c>
      <c r="H832" s="46" t="s">
        <v>5</v>
      </c>
      <c r="I832" s="47" t="n">
        <f aca="false">IF(H832="W",F832*G832-F832,(IF(H832="L",-F832)))</f>
        <v>2.8</v>
      </c>
      <c r="J832" s="62"/>
      <c r="K832" s="23"/>
      <c r="L832" s="48"/>
      <c r="M832" s="48"/>
      <c r="N832" s="49"/>
      <c r="O832" s="62"/>
      <c r="P832" s="64"/>
      <c r="Q832" s="66"/>
      <c r="R832" s="74"/>
      <c r="S832" s="66"/>
      <c r="T832" s="66"/>
      <c r="U832" s="66"/>
      <c r="V832" s="66"/>
      <c r="W832" s="66"/>
      <c r="X832" s="67"/>
      <c r="Y832" s="67"/>
      <c r="Z832" s="67"/>
      <c r="AA832" s="67"/>
      <c r="AB832" s="67"/>
      <c r="AC832" s="67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 customFormat="false" ht="16.85" hidden="false" customHeight="false" outlineLevel="0" collapsed="false">
      <c r="A833" s="69"/>
      <c r="B833" s="70" t="s">
        <v>46</v>
      </c>
      <c r="C833" s="62" t="s">
        <v>440</v>
      </c>
      <c r="D833" s="70" t="s">
        <v>902</v>
      </c>
      <c r="E833" s="43" t="n">
        <v>0.71875</v>
      </c>
      <c r="F833" s="54" t="n">
        <v>10</v>
      </c>
      <c r="G833" s="45" t="n">
        <v>1.28</v>
      </c>
      <c r="H833" s="46" t="s">
        <v>5</v>
      </c>
      <c r="I833" s="47" t="n">
        <f aca="false">IF(H833="W",F833*G833-F833,(IF(H833="L",-F833)))</f>
        <v>2.8</v>
      </c>
      <c r="J833" s="62"/>
      <c r="K833" s="23"/>
      <c r="L833" s="48"/>
      <c r="M833" s="48"/>
      <c r="N833" s="49"/>
      <c r="O833" s="62"/>
      <c r="P833" s="64"/>
      <c r="Q833" s="66"/>
      <c r="R833" s="74"/>
      <c r="S833" s="66"/>
      <c r="T833" s="66"/>
      <c r="U833" s="66"/>
      <c r="V833" s="66"/>
      <c r="W833" s="66"/>
      <c r="X833" s="67"/>
      <c r="Y833" s="67"/>
      <c r="Z833" s="67"/>
      <c r="AA833" s="67"/>
      <c r="AB833" s="67"/>
      <c r="AC833" s="67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 customFormat="false" ht="16.85" hidden="false" customHeight="false" outlineLevel="0" collapsed="false">
      <c r="A834" s="69"/>
      <c r="B834" s="70" t="s">
        <v>46</v>
      </c>
      <c r="C834" s="62" t="s">
        <v>440</v>
      </c>
      <c r="D834" s="70" t="s">
        <v>911</v>
      </c>
      <c r="E834" s="43" t="s">
        <v>863</v>
      </c>
      <c r="F834" s="54" t="n">
        <v>50</v>
      </c>
      <c r="G834" s="45" t="n">
        <v>1.68</v>
      </c>
      <c r="H834" s="46" t="s">
        <v>5</v>
      </c>
      <c r="I834" s="47" t="n">
        <f aca="false">IF(H834="W",F834*G834-F834,(IF(H834="L",-F834)))</f>
        <v>34</v>
      </c>
      <c r="J834" s="62"/>
      <c r="K834" s="23"/>
      <c r="L834" s="48"/>
      <c r="M834" s="48"/>
      <c r="N834" s="49"/>
      <c r="O834" s="62"/>
      <c r="P834" s="64"/>
      <c r="Q834" s="66"/>
      <c r="R834" s="74"/>
      <c r="S834" s="66"/>
      <c r="T834" s="66"/>
      <c r="U834" s="66"/>
      <c r="V834" s="66"/>
      <c r="W834" s="66"/>
      <c r="X834" s="67"/>
      <c r="Y834" s="67"/>
      <c r="Z834" s="67"/>
      <c r="AA834" s="67"/>
      <c r="AB834" s="67"/>
      <c r="AC834" s="67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 customFormat="false" ht="16.85" hidden="false" customHeight="false" outlineLevel="0" collapsed="false">
      <c r="A835" s="69"/>
      <c r="B835" s="70" t="s">
        <v>46</v>
      </c>
      <c r="C835" s="62" t="s">
        <v>28</v>
      </c>
      <c r="D835" s="70" t="s">
        <v>912</v>
      </c>
      <c r="E835" s="43" t="s">
        <v>797</v>
      </c>
      <c r="F835" s="54" t="n">
        <v>50</v>
      </c>
      <c r="G835" s="45" t="n">
        <v>1.55</v>
      </c>
      <c r="H835" s="46" t="s">
        <v>5</v>
      </c>
      <c r="I835" s="47" t="n">
        <f aca="false">IF(H835="W",F835*G835-F835,(IF(H835="L",-F835)))</f>
        <v>27.5</v>
      </c>
      <c r="J835" s="62"/>
      <c r="K835" s="23"/>
      <c r="L835" s="48"/>
      <c r="M835" s="48"/>
      <c r="N835" s="49"/>
      <c r="O835" s="62"/>
      <c r="P835" s="64"/>
      <c r="Q835" s="66"/>
      <c r="R835" s="74"/>
      <c r="S835" s="66"/>
      <c r="T835" s="66"/>
      <c r="U835" s="66"/>
      <c r="V835" s="66"/>
      <c r="W835" s="66"/>
      <c r="X835" s="67"/>
      <c r="Y835" s="67"/>
      <c r="Z835" s="67"/>
      <c r="AA835" s="67"/>
      <c r="AB835" s="67"/>
      <c r="AC835" s="67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 customFormat="false" ht="16.85" hidden="false" customHeight="false" outlineLevel="0" collapsed="false">
      <c r="A836" s="69"/>
      <c r="B836" s="70" t="s">
        <v>46</v>
      </c>
      <c r="C836" s="62" t="s">
        <v>170</v>
      </c>
      <c r="D836" s="70" t="s">
        <v>913</v>
      </c>
      <c r="E836" s="43"/>
      <c r="F836" s="54" t="n">
        <v>30</v>
      </c>
      <c r="G836" s="45" t="n">
        <v>3</v>
      </c>
      <c r="H836" s="46" t="s">
        <v>7</v>
      </c>
      <c r="I836" s="47" t="n">
        <f aca="false">IF(H836="W",F836*G836-F836,(IF(H836="L",-F836)))</f>
        <v>-30</v>
      </c>
      <c r="J836" s="62"/>
      <c r="K836" s="23"/>
      <c r="L836" s="48"/>
      <c r="M836" s="48"/>
      <c r="N836" s="49"/>
      <c r="O836" s="62"/>
      <c r="P836" s="64"/>
      <c r="Q836" s="66"/>
      <c r="R836" s="74"/>
      <c r="S836" s="66"/>
      <c r="T836" s="66"/>
      <c r="U836" s="66"/>
      <c r="V836" s="66"/>
      <c r="W836" s="66"/>
      <c r="X836" s="67"/>
      <c r="Y836" s="67"/>
      <c r="Z836" s="67"/>
      <c r="AA836" s="67"/>
      <c r="AB836" s="67"/>
      <c r="AC836" s="67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 customFormat="false" ht="16.85" hidden="false" customHeight="false" outlineLevel="0" collapsed="false">
      <c r="A837" s="69" t="s">
        <v>914</v>
      </c>
      <c r="B837" s="70" t="s">
        <v>49</v>
      </c>
      <c r="C837" s="62" t="s">
        <v>28</v>
      </c>
      <c r="D837" s="70" t="s">
        <v>915</v>
      </c>
      <c r="E837" s="43" t="n">
        <v>0.822916666666667</v>
      </c>
      <c r="F837" s="54" t="n">
        <v>25</v>
      </c>
      <c r="G837" s="45" t="n">
        <v>2.7</v>
      </c>
      <c r="H837" s="46" t="s">
        <v>6</v>
      </c>
      <c r="I837" s="47" t="n">
        <f aca="false">IF(H837="W",F837*G837-F837,(IF(H837="L",-F837)))</f>
        <v>0</v>
      </c>
      <c r="J837" s="62"/>
      <c r="K837" s="23" t="s">
        <v>916</v>
      </c>
      <c r="L837" s="48"/>
      <c r="M837" s="48"/>
      <c r="N837" s="49"/>
      <c r="O837" s="62"/>
      <c r="P837" s="64"/>
      <c r="Q837" s="66"/>
      <c r="R837" s="74"/>
      <c r="S837" s="66"/>
      <c r="T837" s="66"/>
      <c r="U837" s="66"/>
      <c r="V837" s="66"/>
      <c r="W837" s="66"/>
      <c r="X837" s="67"/>
      <c r="Y837" s="67"/>
      <c r="Z837" s="67"/>
      <c r="AA837" s="67"/>
      <c r="AB837" s="67"/>
      <c r="AC837" s="67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 customFormat="false" ht="16.85" hidden="false" customHeight="false" outlineLevel="0" collapsed="false">
      <c r="A838" s="69" t="s">
        <v>917</v>
      </c>
      <c r="B838" s="70" t="s">
        <v>49</v>
      </c>
      <c r="C838" s="62" t="s">
        <v>151</v>
      </c>
      <c r="D838" s="70" t="s">
        <v>918</v>
      </c>
      <c r="E838" s="43" t="n">
        <v>0.822916666666667</v>
      </c>
      <c r="F838" s="54" t="n">
        <v>35</v>
      </c>
      <c r="G838" s="45" t="n">
        <v>1.48</v>
      </c>
      <c r="H838" s="46" t="s">
        <v>5</v>
      </c>
      <c r="I838" s="47" t="n">
        <f aca="false">IF(H838="W",F838*G838-F838,(IF(H838="L",-F838)))</f>
        <v>16.8</v>
      </c>
      <c r="J838" s="62"/>
      <c r="K838" s="23"/>
      <c r="L838" s="48"/>
      <c r="M838" s="48"/>
      <c r="N838" s="49"/>
      <c r="O838" s="62"/>
      <c r="P838" s="64"/>
      <c r="Q838" s="66"/>
      <c r="R838" s="74"/>
      <c r="S838" s="66"/>
      <c r="T838" s="66"/>
      <c r="U838" s="66"/>
      <c r="V838" s="66"/>
      <c r="W838" s="66"/>
      <c r="X838" s="67"/>
      <c r="Y838" s="67"/>
      <c r="Z838" s="67"/>
      <c r="AA838" s="67"/>
      <c r="AB838" s="67"/>
      <c r="AC838" s="67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 customFormat="false" ht="16.85" hidden="false" customHeight="false" outlineLevel="0" collapsed="false">
      <c r="A839" s="69"/>
      <c r="B839" s="70" t="s">
        <v>439</v>
      </c>
      <c r="C839" s="62" t="s">
        <v>151</v>
      </c>
      <c r="D839" s="70" t="s">
        <v>919</v>
      </c>
      <c r="E839" s="43" t="n">
        <v>0.8125</v>
      </c>
      <c r="F839" s="54" t="n">
        <v>25</v>
      </c>
      <c r="G839" s="45" t="n">
        <v>2</v>
      </c>
      <c r="H839" s="46" t="s">
        <v>5</v>
      </c>
      <c r="I839" s="47" t="n">
        <f aca="false">IF(H839="W",F839*G839-F839,(IF(H839="L",-F839)))</f>
        <v>25</v>
      </c>
      <c r="J839" s="62"/>
      <c r="K839" s="23"/>
      <c r="L839" s="48"/>
      <c r="M839" s="48"/>
      <c r="N839" s="49"/>
      <c r="O839" s="62"/>
      <c r="P839" s="64"/>
      <c r="Q839" s="66"/>
      <c r="R839" s="74"/>
      <c r="S839" s="66"/>
      <c r="T839" s="66"/>
      <c r="U839" s="66"/>
      <c r="V839" s="66"/>
      <c r="W839" s="66"/>
      <c r="X839" s="67"/>
      <c r="Y839" s="67"/>
      <c r="Z839" s="67"/>
      <c r="AA839" s="67"/>
      <c r="AB839" s="67"/>
      <c r="AC839" s="67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 customFormat="false" ht="16.85" hidden="false" customHeight="false" outlineLevel="0" collapsed="false">
      <c r="A840" s="69"/>
      <c r="B840" s="70" t="s">
        <v>46</v>
      </c>
      <c r="C840" s="62" t="s">
        <v>28</v>
      </c>
      <c r="D840" s="70" t="s">
        <v>920</v>
      </c>
      <c r="E840" s="43" t="n">
        <v>0.71875</v>
      </c>
      <c r="F840" s="54" t="n">
        <v>5</v>
      </c>
      <c r="G840" s="45" t="n">
        <v>1.8</v>
      </c>
      <c r="H840" s="46" t="s">
        <v>7</v>
      </c>
      <c r="I840" s="47" t="n">
        <f aca="false">IF(H840="W",F840*G840-F840,(IF(H840="L",-F840)))</f>
        <v>-5</v>
      </c>
      <c r="J840" s="62"/>
      <c r="K840" s="23"/>
      <c r="L840" s="48"/>
      <c r="M840" s="48"/>
      <c r="N840" s="49"/>
      <c r="O840" s="62"/>
      <c r="P840" s="64"/>
      <c r="Q840" s="66"/>
      <c r="R840" s="74"/>
      <c r="S840" s="66"/>
      <c r="T840" s="66"/>
      <c r="U840" s="66"/>
      <c r="V840" s="66"/>
      <c r="W840" s="66"/>
      <c r="X840" s="67"/>
      <c r="Y840" s="67"/>
      <c r="Z840" s="67"/>
      <c r="AA840" s="67"/>
      <c r="AB840" s="67"/>
      <c r="AC840" s="67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 customFormat="false" ht="16.85" hidden="false" customHeight="false" outlineLevel="0" collapsed="false">
      <c r="A841" s="69" t="s">
        <v>921</v>
      </c>
      <c r="B841" s="70" t="s">
        <v>46</v>
      </c>
      <c r="C841" s="62" t="s">
        <v>151</v>
      </c>
      <c r="D841" s="70" t="s">
        <v>922</v>
      </c>
      <c r="E841" s="43" t="n">
        <v>0.885416666666667</v>
      </c>
      <c r="F841" s="54" t="n">
        <v>10</v>
      </c>
      <c r="G841" s="45" t="n">
        <v>1.74</v>
      </c>
      <c r="H841" s="46" t="s">
        <v>6</v>
      </c>
      <c r="I841" s="47" t="n">
        <f aca="false">IF(H841="W",F841*G841-F841,(IF(H841="L",-F841)))</f>
        <v>0</v>
      </c>
      <c r="J841" s="62"/>
      <c r="K841" s="23"/>
      <c r="L841" s="48"/>
      <c r="M841" s="48"/>
      <c r="N841" s="49"/>
      <c r="O841" s="62"/>
      <c r="P841" s="64"/>
      <c r="Q841" s="66"/>
      <c r="R841" s="74"/>
      <c r="S841" s="66"/>
      <c r="T841" s="66"/>
      <c r="U841" s="66"/>
      <c r="V841" s="66"/>
      <c r="W841" s="66"/>
      <c r="X841" s="67"/>
      <c r="Y841" s="67"/>
      <c r="Z841" s="67"/>
      <c r="AA841" s="67"/>
      <c r="AB841" s="67"/>
      <c r="AC841" s="67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 customFormat="false" ht="16.85" hidden="false" customHeight="false" outlineLevel="0" collapsed="false">
      <c r="A842" s="69"/>
      <c r="B842" s="70" t="s">
        <v>46</v>
      </c>
      <c r="C842" s="62" t="s">
        <v>87</v>
      </c>
      <c r="D842" s="70" t="s">
        <v>908</v>
      </c>
      <c r="E842" s="43" t="n">
        <v>0.885416666666667</v>
      </c>
      <c r="F842" s="54" t="n">
        <v>17</v>
      </c>
      <c r="G842" s="45" t="n">
        <v>7.4</v>
      </c>
      <c r="H842" s="46" t="s">
        <v>7</v>
      </c>
      <c r="I842" s="47" t="n">
        <f aca="false">IF(H842="W",F842*G842-F842,(IF(H842="L",-F842)))</f>
        <v>-17</v>
      </c>
      <c r="J842" s="62"/>
      <c r="K842" s="23"/>
      <c r="L842" s="48"/>
      <c r="M842" s="48"/>
      <c r="N842" s="49"/>
      <c r="O842" s="62"/>
      <c r="P842" s="64"/>
      <c r="Q842" s="66"/>
      <c r="R842" s="74"/>
      <c r="S842" s="66"/>
      <c r="T842" s="66"/>
      <c r="U842" s="66"/>
      <c r="V842" s="66"/>
      <c r="W842" s="66"/>
      <c r="X842" s="67"/>
      <c r="Y842" s="67"/>
      <c r="Z842" s="67"/>
      <c r="AA842" s="67"/>
      <c r="AB842" s="67"/>
      <c r="AC842" s="67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 customFormat="false" ht="16.85" hidden="false" customHeight="false" outlineLevel="0" collapsed="false">
      <c r="A843" s="69"/>
      <c r="B843" s="70" t="s">
        <v>46</v>
      </c>
      <c r="C843" s="62" t="s">
        <v>87</v>
      </c>
      <c r="D843" s="70" t="s">
        <v>923</v>
      </c>
      <c r="E843" s="43" t="n">
        <v>0.885416666666667</v>
      </c>
      <c r="F843" s="54" t="n">
        <v>7</v>
      </c>
      <c r="G843" s="45" t="n">
        <v>21</v>
      </c>
      <c r="H843" s="46" t="s">
        <v>7</v>
      </c>
      <c r="I843" s="47" t="n">
        <f aca="false">IF(H843="W",F843*G843-F843,(IF(H843="L",-F843)))</f>
        <v>-7</v>
      </c>
      <c r="J843" s="62"/>
      <c r="K843" s="23"/>
      <c r="L843" s="48"/>
      <c r="M843" s="48"/>
      <c r="N843" s="49"/>
      <c r="O843" s="62"/>
      <c r="P843" s="64"/>
      <c r="Q843" s="66"/>
      <c r="R843" s="74"/>
      <c r="S843" s="66"/>
      <c r="T843" s="66"/>
      <c r="U843" s="66"/>
      <c r="V843" s="66"/>
      <c r="W843" s="66"/>
      <c r="X843" s="67"/>
      <c r="Y843" s="67"/>
      <c r="Z843" s="67"/>
      <c r="AA843" s="67"/>
      <c r="AB843" s="67"/>
      <c r="AC843" s="67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 customFormat="false" ht="16.85" hidden="false" customHeight="false" outlineLevel="0" collapsed="false">
      <c r="A844" s="69" t="n">
        <v>43602</v>
      </c>
      <c r="B844" s="70" t="s">
        <v>924</v>
      </c>
      <c r="C844" s="62" t="s">
        <v>151</v>
      </c>
      <c r="D844" s="70" t="s">
        <v>925</v>
      </c>
      <c r="E844" s="43" t="n">
        <v>0.572916666666667</v>
      </c>
      <c r="F844" s="54" t="n">
        <v>12.71</v>
      </c>
      <c r="G844" s="45" t="n">
        <v>1.99</v>
      </c>
      <c r="H844" s="46" t="s">
        <v>5</v>
      </c>
      <c r="I844" s="47" t="n">
        <f aca="false">IF(H844="W",F844*G844-F844,(IF(H844="L",-F844)))</f>
        <v>12.5829</v>
      </c>
      <c r="J844" s="62"/>
      <c r="K844" s="23"/>
      <c r="L844" s="48"/>
      <c r="M844" s="48"/>
      <c r="N844" s="49"/>
      <c r="O844" s="62"/>
      <c r="P844" s="64"/>
      <c r="Q844" s="66"/>
      <c r="R844" s="74"/>
      <c r="S844" s="66"/>
      <c r="T844" s="66"/>
      <c r="U844" s="66"/>
      <c r="V844" s="66"/>
      <c r="W844" s="66"/>
      <c r="X844" s="67"/>
      <c r="Y844" s="67"/>
      <c r="Z844" s="67"/>
      <c r="AA844" s="67"/>
      <c r="AB844" s="67"/>
      <c r="AC844" s="67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 customFormat="false" ht="16.85" hidden="false" customHeight="false" outlineLevel="0" collapsed="false">
      <c r="A845" s="69"/>
      <c r="B845" s="70" t="s">
        <v>924</v>
      </c>
      <c r="C845" s="62" t="s">
        <v>28</v>
      </c>
      <c r="D845" s="70" t="s">
        <v>926</v>
      </c>
      <c r="E845" s="43" t="n">
        <v>0.572916666666667</v>
      </c>
      <c r="F845" s="54" t="n">
        <v>10</v>
      </c>
      <c r="G845" s="45" t="n">
        <v>2.53</v>
      </c>
      <c r="H845" s="46" t="s">
        <v>6</v>
      </c>
      <c r="I845" s="47" t="n">
        <f aca="false">IF(H845="W",F845*G845-F845,(IF(H845="L",-F845)))</f>
        <v>0</v>
      </c>
      <c r="J845" s="62"/>
      <c r="K845" s="23" t="s">
        <v>124</v>
      </c>
      <c r="L845" s="48"/>
      <c r="M845" s="48"/>
      <c r="N845" s="49"/>
      <c r="O845" s="62"/>
      <c r="P845" s="64"/>
      <c r="Q845" s="66"/>
      <c r="R845" s="74"/>
      <c r="S845" s="66"/>
      <c r="T845" s="66"/>
      <c r="U845" s="66"/>
      <c r="V845" s="66"/>
      <c r="W845" s="66"/>
      <c r="X845" s="67"/>
      <c r="Y845" s="67"/>
      <c r="Z845" s="67"/>
      <c r="AA845" s="67"/>
      <c r="AB845" s="67"/>
      <c r="AC845" s="67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 customFormat="false" ht="16.85" hidden="false" customHeight="false" outlineLevel="0" collapsed="false">
      <c r="A846" s="69"/>
      <c r="B846" s="70" t="s">
        <v>847</v>
      </c>
      <c r="C846" s="62" t="s">
        <v>331</v>
      </c>
      <c r="D846" s="70" t="s">
        <v>927</v>
      </c>
      <c r="E846" s="43" t="n">
        <v>0.655555555555556</v>
      </c>
      <c r="F846" s="54" t="n">
        <v>1</v>
      </c>
      <c r="G846" s="45" t="n">
        <v>2</v>
      </c>
      <c r="H846" s="46" t="s">
        <v>7</v>
      </c>
      <c r="I846" s="47" t="n">
        <f aca="false">IF(H846="W",F846*G846-F846,(IF(H846="L",-F846)))</f>
        <v>-1</v>
      </c>
      <c r="J846" s="62"/>
      <c r="K846" s="23"/>
      <c r="L846" s="48"/>
      <c r="M846" s="48"/>
      <c r="N846" s="49"/>
      <c r="O846" s="62"/>
      <c r="P846" s="64"/>
      <c r="Q846" s="66"/>
      <c r="R846" s="74"/>
      <c r="S846" s="66"/>
      <c r="T846" s="66"/>
      <c r="U846" s="66"/>
      <c r="V846" s="66"/>
      <c r="W846" s="66"/>
      <c r="X846" s="67"/>
      <c r="Y846" s="67"/>
      <c r="Z846" s="67"/>
      <c r="AA846" s="67"/>
      <c r="AB846" s="67"/>
      <c r="AC846" s="67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 customFormat="false" ht="16.85" hidden="false" customHeight="false" outlineLevel="0" collapsed="false">
      <c r="A847" s="69"/>
      <c r="B847" s="70" t="s">
        <v>46</v>
      </c>
      <c r="C847" s="62" t="s">
        <v>331</v>
      </c>
      <c r="D847" s="70" t="s">
        <v>829</v>
      </c>
      <c r="E847" s="43" t="n">
        <v>0.71875</v>
      </c>
      <c r="F847" s="54" t="n">
        <v>20</v>
      </c>
      <c r="G847" s="45" t="n">
        <v>6.1</v>
      </c>
      <c r="H847" s="46" t="s">
        <v>7</v>
      </c>
      <c r="I847" s="47" t="n">
        <f aca="false">IF(H847="W",F847*G847-F847,(IF(H847="L",-F847)))</f>
        <v>-20</v>
      </c>
      <c r="J847" s="62"/>
      <c r="K847" s="23" t="s">
        <v>928</v>
      </c>
      <c r="L847" s="48"/>
      <c r="M847" s="48"/>
      <c r="N847" s="49"/>
      <c r="O847" s="62"/>
      <c r="P847" s="64"/>
      <c r="Q847" s="66"/>
      <c r="R847" s="74"/>
      <c r="S847" s="66"/>
      <c r="T847" s="66"/>
      <c r="U847" s="66"/>
      <c r="V847" s="66"/>
      <c r="W847" s="66"/>
      <c r="X847" s="67"/>
      <c r="Y847" s="67"/>
      <c r="Z847" s="67"/>
      <c r="AA847" s="67"/>
      <c r="AB847" s="67"/>
      <c r="AC847" s="67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 customFormat="false" ht="16.85" hidden="false" customHeight="false" outlineLevel="0" collapsed="false">
      <c r="A848" s="69"/>
      <c r="B848" s="70" t="s">
        <v>46</v>
      </c>
      <c r="C848" s="62" t="s">
        <v>28</v>
      </c>
      <c r="D848" s="70" t="s">
        <v>929</v>
      </c>
      <c r="E848" s="43" t="s">
        <v>797</v>
      </c>
      <c r="F848" s="54" t="n">
        <v>50</v>
      </c>
      <c r="G848" s="45" t="n">
        <v>1.38</v>
      </c>
      <c r="H848" s="46" t="s">
        <v>5</v>
      </c>
      <c r="I848" s="47" t="n">
        <f aca="false">IF(H848="W",F848*G848-F848,(IF(H848="L",-F848)))</f>
        <v>19</v>
      </c>
      <c r="J848" s="62"/>
      <c r="K848" s="23"/>
      <c r="L848" s="48"/>
      <c r="M848" s="48"/>
      <c r="N848" s="49"/>
      <c r="O848" s="62"/>
      <c r="P848" s="64"/>
      <c r="Q848" s="66"/>
      <c r="R848" s="74"/>
      <c r="S848" s="66"/>
      <c r="T848" s="66"/>
      <c r="U848" s="66"/>
      <c r="V848" s="66"/>
      <c r="W848" s="66"/>
      <c r="X848" s="67"/>
      <c r="Y848" s="67"/>
      <c r="Z848" s="67"/>
      <c r="AA848" s="67"/>
      <c r="AB848" s="67"/>
      <c r="AC848" s="67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 customFormat="false" ht="16.85" hidden="false" customHeight="false" outlineLevel="0" collapsed="false">
      <c r="A849" s="69" t="s">
        <v>639</v>
      </c>
      <c r="B849" s="70" t="s">
        <v>46</v>
      </c>
      <c r="C849" s="62" t="s">
        <v>28</v>
      </c>
      <c r="D849" s="70" t="s">
        <v>930</v>
      </c>
      <c r="E849" s="43" t="s">
        <v>797</v>
      </c>
      <c r="F849" s="54" t="n">
        <v>10</v>
      </c>
      <c r="G849" s="45" t="n">
        <v>3.68</v>
      </c>
      <c r="H849" s="46" t="s">
        <v>5</v>
      </c>
      <c r="I849" s="47" t="n">
        <f aca="false">IF(H849="W",F849*G849-F849,(IF(H849="L",-F849)))</f>
        <v>26.8</v>
      </c>
      <c r="J849" s="62"/>
      <c r="K849" s="23" t="s">
        <v>406</v>
      </c>
      <c r="L849" s="48"/>
      <c r="M849" s="48"/>
      <c r="N849" s="49"/>
      <c r="O849" s="62"/>
      <c r="P849" s="64"/>
      <c r="Q849" s="66"/>
      <c r="R849" s="74"/>
      <c r="S849" s="66"/>
      <c r="T849" s="66"/>
      <c r="U849" s="66"/>
      <c r="V849" s="66"/>
      <c r="W849" s="66"/>
      <c r="X849" s="67"/>
      <c r="Y849" s="67"/>
      <c r="Z849" s="67"/>
      <c r="AA849" s="67"/>
      <c r="AB849" s="67"/>
      <c r="AC849" s="67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 customFormat="false" ht="16.85" hidden="false" customHeight="false" outlineLevel="0" collapsed="false">
      <c r="A850" s="69"/>
      <c r="B850" s="70" t="s">
        <v>46</v>
      </c>
      <c r="C850" s="62" t="s">
        <v>68</v>
      </c>
      <c r="D850" s="70" t="s">
        <v>931</v>
      </c>
      <c r="E850" s="43" t="n">
        <v>0.885416666666667</v>
      </c>
      <c r="F850" s="54" t="n">
        <v>10</v>
      </c>
      <c r="G850" s="45" t="n">
        <v>2.06</v>
      </c>
      <c r="H850" s="46" t="s">
        <v>5</v>
      </c>
      <c r="I850" s="47" t="n">
        <f aca="false">IF(H850="W",F850*G850-F850,(IF(H850="L",-F850)))</f>
        <v>10.6</v>
      </c>
      <c r="J850" s="62"/>
      <c r="K850" s="23" t="s">
        <v>932</v>
      </c>
      <c r="L850" s="48"/>
      <c r="M850" s="48"/>
      <c r="N850" s="49"/>
      <c r="O850" s="62"/>
      <c r="P850" s="64"/>
      <c r="Q850" s="66"/>
      <c r="R850" s="74"/>
      <c r="S850" s="66"/>
      <c r="T850" s="66"/>
      <c r="U850" s="66"/>
      <c r="V850" s="66"/>
      <c r="W850" s="66"/>
      <c r="X850" s="67"/>
      <c r="Y850" s="67"/>
      <c r="Z850" s="67"/>
      <c r="AA850" s="67"/>
      <c r="AB850" s="67"/>
      <c r="AC850" s="67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 customFormat="false" ht="16.85" hidden="false" customHeight="false" outlineLevel="0" collapsed="false">
      <c r="A851" s="69"/>
      <c r="B851" s="70" t="s">
        <v>46</v>
      </c>
      <c r="C851" s="62" t="s">
        <v>95</v>
      </c>
      <c r="D851" s="70" t="s">
        <v>933</v>
      </c>
      <c r="E851" s="43" t="n">
        <v>0.885416666666667</v>
      </c>
      <c r="F851" s="54" t="n">
        <v>10.4</v>
      </c>
      <c r="G851" s="45" t="n">
        <v>1.95</v>
      </c>
      <c r="H851" s="46" t="s">
        <v>7</v>
      </c>
      <c r="I851" s="47" t="n">
        <f aca="false">IF(H851="W",F851*G851-F851,(IF(H851="L",-F851)))</f>
        <v>-10.4</v>
      </c>
      <c r="J851" s="62"/>
      <c r="K851" s="23" t="s">
        <v>934</v>
      </c>
      <c r="L851" s="48"/>
      <c r="M851" s="48"/>
      <c r="N851" s="49"/>
      <c r="O851" s="62"/>
      <c r="P851" s="64"/>
      <c r="Q851" s="66"/>
      <c r="R851" s="74"/>
      <c r="S851" s="66"/>
      <c r="T851" s="66"/>
      <c r="U851" s="66"/>
      <c r="V851" s="66"/>
      <c r="W851" s="66"/>
      <c r="X851" s="67"/>
      <c r="Y851" s="67"/>
      <c r="Z851" s="67"/>
      <c r="AA851" s="67"/>
      <c r="AB851" s="67"/>
      <c r="AC851" s="67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 customFormat="false" ht="16.85" hidden="false" customHeight="false" outlineLevel="0" collapsed="false">
      <c r="A852" s="69" t="s">
        <v>935</v>
      </c>
      <c r="B852" s="70" t="s">
        <v>46</v>
      </c>
      <c r="C852" s="62" t="s">
        <v>151</v>
      </c>
      <c r="D852" s="70" t="s">
        <v>936</v>
      </c>
      <c r="E852" s="43" t="n">
        <v>0.71875</v>
      </c>
      <c r="F852" s="54" t="n">
        <v>20</v>
      </c>
      <c r="G852" s="45" t="n">
        <v>1.74</v>
      </c>
      <c r="H852" s="46" t="s">
        <v>5</v>
      </c>
      <c r="I852" s="47" t="n">
        <f aca="false">IF(H852="W",F852*G852-F852,(IF(H852="L",-F852)))</f>
        <v>14.8</v>
      </c>
      <c r="J852" s="62"/>
      <c r="K852" s="23" t="s">
        <v>937</v>
      </c>
      <c r="L852" s="48"/>
      <c r="M852" s="48"/>
      <c r="N852" s="49"/>
      <c r="O852" s="62"/>
      <c r="P852" s="64"/>
      <c r="Q852" s="66"/>
      <c r="R852" s="74"/>
      <c r="S852" s="66"/>
      <c r="T852" s="66"/>
      <c r="U852" s="66"/>
      <c r="V852" s="66"/>
      <c r="W852" s="66"/>
      <c r="X852" s="67"/>
      <c r="Y852" s="67"/>
      <c r="Z852" s="67"/>
      <c r="AA852" s="67"/>
      <c r="AB852" s="67"/>
      <c r="AC852" s="67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 customFormat="false" ht="16.85" hidden="false" customHeight="false" outlineLevel="0" collapsed="false">
      <c r="A853" s="69"/>
      <c r="B853" s="70" t="s">
        <v>46</v>
      </c>
      <c r="C853" s="62" t="s">
        <v>440</v>
      </c>
      <c r="D853" s="70" t="s">
        <v>938</v>
      </c>
      <c r="E853" s="43" t="n">
        <v>0.71875</v>
      </c>
      <c r="F853" s="54" t="n">
        <v>10</v>
      </c>
      <c r="G853" s="45" t="n">
        <v>2.2</v>
      </c>
      <c r="H853" s="46" t="s">
        <v>5</v>
      </c>
      <c r="I853" s="47" t="n">
        <f aca="false">IF(H853="W",F853*G853-F853,(IF(H853="L",-F853)))</f>
        <v>12</v>
      </c>
      <c r="J853" s="62"/>
      <c r="K853" s="23"/>
      <c r="L853" s="48"/>
      <c r="M853" s="48"/>
      <c r="N853" s="49"/>
      <c r="O853" s="62"/>
      <c r="P853" s="64"/>
      <c r="Q853" s="66"/>
      <c r="R853" s="74"/>
      <c r="S853" s="66"/>
      <c r="T853" s="66"/>
      <c r="U853" s="66"/>
      <c r="V853" s="66"/>
      <c r="W853" s="66"/>
      <c r="X853" s="67"/>
      <c r="Y853" s="67"/>
      <c r="Z853" s="67"/>
      <c r="AA853" s="67"/>
      <c r="AB853" s="67"/>
      <c r="AC853" s="67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 customFormat="false" ht="16.85" hidden="false" customHeight="false" outlineLevel="0" collapsed="false">
      <c r="A854" s="69"/>
      <c r="B854" s="70" t="s">
        <v>46</v>
      </c>
      <c r="C854" s="62" t="s">
        <v>440</v>
      </c>
      <c r="D854" s="70" t="s">
        <v>939</v>
      </c>
      <c r="E854" s="43" t="n">
        <v>0.71875</v>
      </c>
      <c r="F854" s="54" t="n">
        <v>10</v>
      </c>
      <c r="G854" s="45" t="n">
        <v>2</v>
      </c>
      <c r="H854" s="46" t="s">
        <v>7</v>
      </c>
      <c r="I854" s="47" t="n">
        <f aca="false">IF(H854="W",F854*G854-F854,(IF(H854="L",-F854)))</f>
        <v>-10</v>
      </c>
      <c r="J854" s="62"/>
      <c r="K854" s="23"/>
      <c r="L854" s="48"/>
      <c r="M854" s="48"/>
      <c r="N854" s="49"/>
      <c r="O854" s="62"/>
      <c r="P854" s="64"/>
      <c r="Q854" s="66"/>
      <c r="R854" s="74"/>
      <c r="S854" s="66"/>
      <c r="T854" s="66"/>
      <c r="U854" s="66"/>
      <c r="V854" s="66"/>
      <c r="W854" s="66"/>
      <c r="X854" s="67"/>
      <c r="Y854" s="67"/>
      <c r="Z854" s="67"/>
      <c r="AA854" s="67"/>
      <c r="AB854" s="67"/>
      <c r="AC854" s="67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 customFormat="false" ht="16.85" hidden="false" customHeight="false" outlineLevel="0" collapsed="false">
      <c r="A855" s="69" t="n">
        <v>43603</v>
      </c>
      <c r="B855" s="70" t="s">
        <v>46</v>
      </c>
      <c r="C855" s="62" t="s">
        <v>151</v>
      </c>
      <c r="D855" s="70" t="s">
        <v>940</v>
      </c>
      <c r="E855" s="43" t="s">
        <v>824</v>
      </c>
      <c r="F855" s="54" t="n">
        <v>40</v>
      </c>
      <c r="G855" s="45" t="n">
        <v>1.79</v>
      </c>
      <c r="H855" s="46" t="s">
        <v>5</v>
      </c>
      <c r="I855" s="47" t="n">
        <f aca="false">IF(H855="W",F855*G855-F855,(IF(H855="L",-F855)))</f>
        <v>31.6</v>
      </c>
      <c r="J855" s="62"/>
      <c r="K855" s="23"/>
      <c r="L855" s="48"/>
      <c r="M855" s="48"/>
      <c r="N855" s="49"/>
      <c r="O855" s="62"/>
      <c r="P855" s="64"/>
      <c r="Q855" s="66"/>
      <c r="R855" s="74"/>
      <c r="S855" s="66"/>
      <c r="T855" s="66"/>
      <c r="U855" s="66"/>
      <c r="V855" s="66"/>
      <c r="W855" s="66"/>
      <c r="X855" s="67"/>
      <c r="Y855" s="67"/>
      <c r="Z855" s="67"/>
      <c r="AA855" s="67"/>
      <c r="AB855" s="67"/>
      <c r="AC855" s="67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 customFormat="false" ht="16.85" hidden="false" customHeight="false" outlineLevel="0" collapsed="false">
      <c r="A856" s="69"/>
      <c r="B856" s="70" t="s">
        <v>46</v>
      </c>
      <c r="C856" s="62" t="s">
        <v>151</v>
      </c>
      <c r="D856" s="70" t="s">
        <v>941</v>
      </c>
      <c r="E856" s="43" t="n">
        <v>0.71875</v>
      </c>
      <c r="F856" s="54" t="n">
        <v>5</v>
      </c>
      <c r="G856" s="45" t="n">
        <v>1.533</v>
      </c>
      <c r="H856" s="46" t="s">
        <v>7</v>
      </c>
      <c r="I856" s="47" t="n">
        <f aca="false">IF(H856="W",F856*G856-F856,(IF(H856="L",-F856)))</f>
        <v>-5</v>
      </c>
      <c r="J856" s="62"/>
      <c r="K856" s="23"/>
      <c r="L856" s="48"/>
      <c r="M856" s="48"/>
      <c r="N856" s="49"/>
      <c r="O856" s="62"/>
      <c r="P856" s="64"/>
      <c r="Q856" s="66"/>
      <c r="R856" s="74"/>
      <c r="S856" s="66"/>
      <c r="T856" s="66"/>
      <c r="U856" s="66"/>
      <c r="V856" s="66"/>
      <c r="W856" s="66"/>
      <c r="X856" s="67"/>
      <c r="Y856" s="67"/>
      <c r="Z856" s="67"/>
      <c r="AA856" s="67"/>
      <c r="AB856" s="67"/>
      <c r="AC856" s="67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 customFormat="false" ht="16.85" hidden="false" customHeight="false" outlineLevel="0" collapsed="false">
      <c r="A857" s="69"/>
      <c r="B857" s="70" t="s">
        <v>871</v>
      </c>
      <c r="C857" s="62" t="s">
        <v>28</v>
      </c>
      <c r="D857" s="70" t="s">
        <v>942</v>
      </c>
      <c r="E857" s="43" t="n">
        <v>0.916666666666667</v>
      </c>
      <c r="F857" s="54" t="n">
        <v>10</v>
      </c>
      <c r="G857" s="45" t="n">
        <v>2.04</v>
      </c>
      <c r="H857" s="46" t="s">
        <v>5</v>
      </c>
      <c r="I857" s="47" t="n">
        <f aca="false">IF(H857="W",F857*G857-F857,(IF(H857="L",-F857)))</f>
        <v>10.4</v>
      </c>
      <c r="J857" s="62"/>
      <c r="K857" s="23" t="s">
        <v>124</v>
      </c>
      <c r="L857" s="48"/>
      <c r="M857" s="48"/>
      <c r="N857" s="49"/>
      <c r="O857" s="62"/>
      <c r="P857" s="64"/>
      <c r="Q857" s="66"/>
      <c r="R857" s="74"/>
      <c r="S857" s="66"/>
      <c r="T857" s="66"/>
      <c r="U857" s="66"/>
      <c r="V857" s="66"/>
      <c r="W857" s="66"/>
      <c r="X857" s="67"/>
      <c r="Y857" s="67"/>
      <c r="Z857" s="67"/>
      <c r="AA857" s="67"/>
      <c r="AB857" s="67"/>
      <c r="AC857" s="67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 customFormat="false" ht="16.85" hidden="false" customHeight="false" outlineLevel="0" collapsed="false">
      <c r="A858" s="69"/>
      <c r="B858" s="70" t="s">
        <v>46</v>
      </c>
      <c r="C858" s="62" t="s">
        <v>87</v>
      </c>
      <c r="D858" s="70" t="s">
        <v>943</v>
      </c>
      <c r="E858" s="43" t="n">
        <v>0.552083333333333</v>
      </c>
      <c r="F858" s="54" t="n">
        <v>7.5</v>
      </c>
      <c r="G858" s="45" t="n">
        <v>9.15</v>
      </c>
      <c r="H858" s="46" t="s">
        <v>7</v>
      </c>
      <c r="I858" s="47" t="n">
        <f aca="false">IF(H858="W",F858*G858-F858,(IF(H858="L",-F858)))</f>
        <v>-7.5</v>
      </c>
      <c r="J858" s="62"/>
      <c r="K858" s="23" t="s">
        <v>944</v>
      </c>
      <c r="L858" s="48"/>
      <c r="M858" s="48"/>
      <c r="N858" s="49"/>
      <c r="O858" s="62"/>
      <c r="P858" s="64"/>
      <c r="Q858" s="66"/>
      <c r="R858" s="74"/>
      <c r="S858" s="66"/>
      <c r="T858" s="66"/>
      <c r="U858" s="66"/>
      <c r="V858" s="66"/>
      <c r="W858" s="66"/>
      <c r="X858" s="67"/>
      <c r="Y858" s="67"/>
      <c r="Z858" s="67"/>
      <c r="AA858" s="67"/>
      <c r="AB858" s="67"/>
      <c r="AC858" s="67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 customFormat="false" ht="16.85" hidden="false" customHeight="false" outlineLevel="0" collapsed="false">
      <c r="A859" s="69"/>
      <c r="B859" s="70" t="s">
        <v>639</v>
      </c>
      <c r="C859" s="62" t="s">
        <v>28</v>
      </c>
      <c r="D859" s="70" t="s">
        <v>945</v>
      </c>
      <c r="E859" s="43" t="s">
        <v>946</v>
      </c>
      <c r="F859" s="54" t="n">
        <v>36.79</v>
      </c>
      <c r="G859" s="45" t="n">
        <v>3.23</v>
      </c>
      <c r="H859" s="46" t="s">
        <v>5</v>
      </c>
      <c r="I859" s="47" t="n">
        <f aca="false">IF(H859="W",F859*G859-F859,(IF(H859="L",-F859)))</f>
        <v>82.0417</v>
      </c>
      <c r="J859" s="62"/>
      <c r="K859" s="23"/>
      <c r="L859" s="48"/>
      <c r="M859" s="48"/>
      <c r="N859" s="49"/>
      <c r="O859" s="62"/>
      <c r="P859" s="64"/>
      <c r="Q859" s="66"/>
      <c r="R859" s="74"/>
      <c r="S859" s="66"/>
      <c r="T859" s="66"/>
      <c r="U859" s="66"/>
      <c r="V859" s="66"/>
      <c r="W859" s="66"/>
      <c r="X859" s="67"/>
      <c r="Y859" s="67"/>
      <c r="Z859" s="67"/>
      <c r="AA859" s="67"/>
      <c r="AB859" s="67"/>
      <c r="AC859" s="67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 customFormat="false" ht="16.85" hidden="false" customHeight="false" outlineLevel="0" collapsed="false">
      <c r="A860" s="69"/>
      <c r="B860" s="70" t="s">
        <v>46</v>
      </c>
      <c r="C860" s="62" t="s">
        <v>170</v>
      </c>
      <c r="D860" s="70" t="s">
        <v>947</v>
      </c>
      <c r="E860" s="43" t="n">
        <v>0.71875</v>
      </c>
      <c r="F860" s="54" t="n">
        <v>6.5</v>
      </c>
      <c r="G860" s="45" t="n">
        <v>8.4</v>
      </c>
      <c r="H860" s="46" t="s">
        <v>7</v>
      </c>
      <c r="I860" s="47" t="n">
        <f aca="false">IF(H860="W",F860*G860-F860,(IF(H860="L",-F860)))</f>
        <v>-6.5</v>
      </c>
      <c r="J860" s="62"/>
      <c r="K860" s="23"/>
      <c r="L860" s="48"/>
      <c r="M860" s="48"/>
      <c r="N860" s="49"/>
      <c r="O860" s="62"/>
      <c r="P860" s="64"/>
      <c r="Q860" s="66"/>
      <c r="R860" s="74"/>
      <c r="S860" s="66"/>
      <c r="T860" s="66"/>
      <c r="U860" s="66"/>
      <c r="V860" s="66"/>
      <c r="W860" s="66"/>
      <c r="X860" s="67"/>
      <c r="Y860" s="67"/>
      <c r="Z860" s="67"/>
      <c r="AA860" s="67"/>
      <c r="AB860" s="67"/>
      <c r="AC860" s="67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 customFormat="false" ht="16.85" hidden="false" customHeight="false" outlineLevel="0" collapsed="false">
      <c r="A861" s="69" t="n">
        <v>43604</v>
      </c>
      <c r="B861" s="70" t="s">
        <v>46</v>
      </c>
      <c r="C861" s="62" t="s">
        <v>151</v>
      </c>
      <c r="D861" s="70" t="s">
        <v>948</v>
      </c>
      <c r="E861" s="43" t="n">
        <v>0.885416666666667</v>
      </c>
      <c r="F861" s="54" t="n">
        <v>10</v>
      </c>
      <c r="G861" s="45" t="n">
        <v>1.65</v>
      </c>
      <c r="H861" s="46" t="s">
        <v>5</v>
      </c>
      <c r="I861" s="47" t="n">
        <f aca="false">IF(H861="W",F861*G861-F861,(IF(H861="L",-F861)))</f>
        <v>6.5</v>
      </c>
      <c r="J861" s="62"/>
      <c r="K861" s="23"/>
      <c r="L861" s="48"/>
      <c r="M861" s="48"/>
      <c r="N861" s="49"/>
      <c r="O861" s="62"/>
      <c r="P861" s="64"/>
      <c r="Q861" s="66"/>
      <c r="R861" s="74"/>
      <c r="S861" s="66"/>
      <c r="T861" s="66"/>
      <c r="U861" s="66"/>
      <c r="V861" s="66"/>
      <c r="W861" s="66"/>
      <c r="X861" s="67"/>
      <c r="Y861" s="67"/>
      <c r="Z861" s="67"/>
      <c r="AA861" s="67"/>
      <c r="AB861" s="67"/>
      <c r="AC861" s="67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 customFormat="false" ht="16.85" hidden="false" customHeight="false" outlineLevel="0" collapsed="false">
      <c r="A862" s="69"/>
      <c r="B862" s="70" t="s">
        <v>46</v>
      </c>
      <c r="C862" s="62" t="s">
        <v>331</v>
      </c>
      <c r="D862" s="70" t="s">
        <v>949</v>
      </c>
      <c r="E862" s="43" t="n">
        <v>0.885416666666667</v>
      </c>
      <c r="F862" s="54" t="n">
        <v>20</v>
      </c>
      <c r="G862" s="45" t="n">
        <v>2.09</v>
      </c>
      <c r="H862" s="46" t="s">
        <v>5</v>
      </c>
      <c r="I862" s="47" t="n">
        <f aca="false">IF(H862="W",F862*G862-F862,(IF(H862="L",-F862)))</f>
        <v>21.8</v>
      </c>
      <c r="J862" s="62"/>
      <c r="K862" s="23"/>
      <c r="L862" s="48"/>
      <c r="M862" s="48"/>
      <c r="N862" s="49"/>
      <c r="O862" s="62"/>
      <c r="P862" s="64"/>
      <c r="Q862" s="66"/>
      <c r="R862" s="74"/>
      <c r="S862" s="66"/>
      <c r="T862" s="66"/>
      <c r="U862" s="66"/>
      <c r="V862" s="66"/>
      <c r="W862" s="66"/>
      <c r="X862" s="67"/>
      <c r="Y862" s="67"/>
      <c r="Z862" s="67"/>
      <c r="AA862" s="67"/>
      <c r="AB862" s="67"/>
      <c r="AC862" s="67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 customFormat="false" ht="16.85" hidden="false" customHeight="false" outlineLevel="0" collapsed="false">
      <c r="A863" s="69"/>
      <c r="B863" s="70" t="s">
        <v>46</v>
      </c>
      <c r="C863" s="62" t="s">
        <v>827</v>
      </c>
      <c r="D863" s="70" t="s">
        <v>950</v>
      </c>
      <c r="E863" s="43" t="n">
        <v>0.885416666666667</v>
      </c>
      <c r="F863" s="54" t="n">
        <v>10.9</v>
      </c>
      <c r="G863" s="45" t="n">
        <v>2</v>
      </c>
      <c r="H863" s="46" t="s">
        <v>7</v>
      </c>
      <c r="I863" s="47" t="n">
        <f aca="false">IF(H863="W",F863*G863-F863,(IF(H863="L",-F863)))</f>
        <v>-10.9</v>
      </c>
      <c r="J863" s="62"/>
      <c r="K863" s="23"/>
      <c r="L863" s="48"/>
      <c r="M863" s="48"/>
      <c r="N863" s="49"/>
      <c r="O863" s="62"/>
      <c r="P863" s="64"/>
      <c r="Q863" s="66"/>
      <c r="R863" s="74"/>
      <c r="S863" s="66"/>
      <c r="T863" s="66"/>
      <c r="U863" s="66"/>
      <c r="V863" s="66"/>
      <c r="W863" s="66"/>
      <c r="X863" s="67"/>
      <c r="Y863" s="67"/>
      <c r="Z863" s="67"/>
      <c r="AA863" s="67"/>
      <c r="AB863" s="67"/>
      <c r="AC863" s="67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 customFormat="false" ht="16.85" hidden="false" customHeight="false" outlineLevel="0" collapsed="false">
      <c r="A864" s="69"/>
      <c r="B864" s="70" t="s">
        <v>46</v>
      </c>
      <c r="C864" s="62" t="s">
        <v>68</v>
      </c>
      <c r="D864" s="70" t="s">
        <v>950</v>
      </c>
      <c r="E864" s="43" t="n">
        <v>0.885416666666667</v>
      </c>
      <c r="F864" s="54" t="n">
        <v>10</v>
      </c>
      <c r="G864" s="45" t="n">
        <v>2</v>
      </c>
      <c r="H864" s="46" t="s">
        <v>7</v>
      </c>
      <c r="I864" s="47" t="n">
        <f aca="false">IF(H864="W",F864*G864-F864,(IF(H864="L",-F864)))</f>
        <v>-10</v>
      </c>
      <c r="J864" s="62"/>
      <c r="K864" s="23"/>
      <c r="L864" s="48"/>
      <c r="M864" s="48"/>
      <c r="N864" s="49"/>
      <c r="O864" s="62"/>
      <c r="P864" s="64"/>
      <c r="Q864" s="66"/>
      <c r="R864" s="74"/>
      <c r="S864" s="66"/>
      <c r="T864" s="66"/>
      <c r="U864" s="66"/>
      <c r="V864" s="66"/>
      <c r="W864" s="66"/>
      <c r="X864" s="67"/>
      <c r="Y864" s="67"/>
      <c r="Z864" s="67"/>
      <c r="AA864" s="67"/>
      <c r="AB864" s="67"/>
      <c r="AC864" s="67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 customFormat="false" ht="16.85" hidden="false" customHeight="false" outlineLevel="0" collapsed="false">
      <c r="A865" s="69"/>
      <c r="B865" s="70" t="s">
        <v>46</v>
      </c>
      <c r="C865" s="62" t="s">
        <v>331</v>
      </c>
      <c r="D865" s="70" t="s">
        <v>950</v>
      </c>
      <c r="E865" s="43" t="n">
        <v>0.885416666666667</v>
      </c>
      <c r="F865" s="54" t="n">
        <v>10</v>
      </c>
      <c r="G865" s="45" t="n">
        <v>2.56</v>
      </c>
      <c r="H865" s="46" t="s">
        <v>6</v>
      </c>
      <c r="I865" s="47" t="n">
        <f aca="false">IF(H865="W",F865*G865-F865,(IF(H865="L",-F865)))</f>
        <v>0</v>
      </c>
      <c r="J865" s="62"/>
      <c r="K865" s="23" t="s">
        <v>565</v>
      </c>
      <c r="L865" s="48"/>
      <c r="M865" s="48"/>
      <c r="N865" s="49"/>
      <c r="O865" s="62"/>
      <c r="P865" s="64"/>
      <c r="Q865" s="66"/>
      <c r="R865" s="74"/>
      <c r="S865" s="66"/>
      <c r="T865" s="66"/>
      <c r="U865" s="66"/>
      <c r="V865" s="66"/>
      <c r="W865" s="66"/>
      <c r="X865" s="67"/>
      <c r="Y865" s="67"/>
      <c r="Z865" s="67"/>
      <c r="AA865" s="67"/>
      <c r="AB865" s="67"/>
      <c r="AC865" s="67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 customFormat="false" ht="16.85" hidden="false" customHeight="false" outlineLevel="0" collapsed="false">
      <c r="A866" s="69"/>
      <c r="B866" s="70" t="s">
        <v>46</v>
      </c>
      <c r="C866" s="62" t="s">
        <v>151</v>
      </c>
      <c r="D866" s="70" t="s">
        <v>951</v>
      </c>
      <c r="E866" s="43" t="n">
        <v>0.885416666666667</v>
      </c>
      <c r="F866" s="54" t="n">
        <v>0.5</v>
      </c>
      <c r="G866" s="45" t="n">
        <v>2</v>
      </c>
      <c r="H866" s="46" t="s">
        <v>7</v>
      </c>
      <c r="I866" s="47" t="n">
        <f aca="false">IF(H866="W",F866*G866-F866,(IF(H866="L",-F866)))</f>
        <v>-0.5</v>
      </c>
      <c r="J866" s="62"/>
      <c r="K866" s="23"/>
      <c r="L866" s="48"/>
      <c r="M866" s="48"/>
      <c r="N866" s="49"/>
      <c r="O866" s="62"/>
      <c r="P866" s="64"/>
      <c r="Q866" s="66"/>
      <c r="R866" s="74"/>
      <c r="S866" s="66"/>
      <c r="T866" s="66"/>
      <c r="U866" s="66"/>
      <c r="V866" s="66"/>
      <c r="W866" s="66"/>
      <c r="X866" s="67"/>
      <c r="Y866" s="67"/>
      <c r="Z866" s="67"/>
      <c r="AA866" s="67"/>
      <c r="AB866" s="67"/>
      <c r="AC866" s="67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 customFormat="false" ht="16.85" hidden="false" customHeight="false" outlineLevel="0" collapsed="false">
      <c r="A867" s="69"/>
      <c r="B867" s="70" t="s">
        <v>46</v>
      </c>
      <c r="C867" s="62" t="s">
        <v>151</v>
      </c>
      <c r="D867" s="70" t="s">
        <v>952</v>
      </c>
      <c r="E867" s="43" t="n">
        <v>0.885416666666667</v>
      </c>
      <c r="F867" s="54" t="n">
        <v>5</v>
      </c>
      <c r="G867" s="45" t="n">
        <v>1.87</v>
      </c>
      <c r="H867" s="46" t="s">
        <v>5</v>
      </c>
      <c r="I867" s="47" t="n">
        <f aca="false">IF(H867="W",F867*G867-F867,(IF(H867="L",-F867)))</f>
        <v>4.35</v>
      </c>
      <c r="J867" s="62"/>
      <c r="K867" s="23"/>
      <c r="L867" s="48"/>
      <c r="M867" s="48"/>
      <c r="N867" s="49"/>
      <c r="O867" s="62"/>
      <c r="P867" s="64"/>
      <c r="Q867" s="66"/>
      <c r="R867" s="74"/>
      <c r="S867" s="66"/>
      <c r="T867" s="66"/>
      <c r="U867" s="66"/>
      <c r="V867" s="66"/>
      <c r="W867" s="66"/>
      <c r="X867" s="67"/>
      <c r="Y867" s="67"/>
      <c r="Z867" s="67"/>
      <c r="AA867" s="67"/>
      <c r="AB867" s="67"/>
      <c r="AC867" s="67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 customFormat="false" ht="16.85" hidden="false" customHeight="false" outlineLevel="0" collapsed="false">
      <c r="A868" s="69"/>
      <c r="B868" s="70" t="s">
        <v>46</v>
      </c>
      <c r="C868" s="62" t="s">
        <v>151</v>
      </c>
      <c r="D868" s="70" t="s">
        <v>952</v>
      </c>
      <c r="E868" s="43" t="n">
        <v>0.885416666666667</v>
      </c>
      <c r="F868" s="54" t="n">
        <v>4.56</v>
      </c>
      <c r="G868" s="45" t="n">
        <v>2.02</v>
      </c>
      <c r="H868" s="46" t="s">
        <v>5</v>
      </c>
      <c r="I868" s="47" t="n">
        <f aca="false">IF(H868="W",F868*G868-F868,(IF(H868="L",-F868)))</f>
        <v>4.6512</v>
      </c>
      <c r="J868" s="62"/>
      <c r="K868" s="23"/>
      <c r="L868" s="48"/>
      <c r="M868" s="48"/>
      <c r="N868" s="49"/>
      <c r="O868" s="62"/>
      <c r="P868" s="64"/>
      <c r="Q868" s="66"/>
      <c r="R868" s="74"/>
      <c r="S868" s="66"/>
      <c r="T868" s="66"/>
      <c r="U868" s="66"/>
      <c r="V868" s="66"/>
      <c r="W868" s="66"/>
      <c r="X868" s="67"/>
      <c r="Y868" s="67"/>
      <c r="Z868" s="67"/>
      <c r="AA868" s="67"/>
      <c r="AB868" s="67"/>
      <c r="AC868" s="67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 customFormat="false" ht="16.85" hidden="false" customHeight="false" outlineLevel="0" collapsed="false">
      <c r="A869" s="69"/>
      <c r="B869" s="70" t="s">
        <v>847</v>
      </c>
      <c r="C869" s="62" t="s">
        <v>331</v>
      </c>
      <c r="D869" s="70" t="s">
        <v>927</v>
      </c>
      <c r="E869" s="43" t="n">
        <v>0.791666666666667</v>
      </c>
      <c r="F869" s="54" t="n">
        <v>1</v>
      </c>
      <c r="G869" s="45" t="n">
        <v>2</v>
      </c>
      <c r="H869" s="46" t="s">
        <v>7</v>
      </c>
      <c r="I869" s="47" t="n">
        <f aca="false">IF(H869="W",F869*G869-F869,(IF(H869="L",-F869)))</f>
        <v>-1</v>
      </c>
      <c r="J869" s="62"/>
      <c r="K869" s="23"/>
      <c r="L869" s="48"/>
      <c r="M869" s="48"/>
      <c r="N869" s="49"/>
      <c r="O869" s="62"/>
      <c r="P869" s="64"/>
      <c r="Q869" s="66"/>
      <c r="R869" s="74"/>
      <c r="S869" s="66"/>
      <c r="T869" s="66"/>
      <c r="U869" s="66"/>
      <c r="V869" s="66"/>
      <c r="W869" s="66"/>
      <c r="X869" s="67"/>
      <c r="Y869" s="67"/>
      <c r="Z869" s="67"/>
      <c r="AA869" s="67"/>
      <c r="AB869" s="67"/>
      <c r="AC869" s="67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 customFormat="false" ht="16.85" hidden="false" customHeight="false" outlineLevel="0" collapsed="false">
      <c r="A870" s="69"/>
      <c r="B870" s="70" t="s">
        <v>67</v>
      </c>
      <c r="C870" s="62" t="s">
        <v>63</v>
      </c>
      <c r="D870" s="70" t="s">
        <v>953</v>
      </c>
      <c r="E870" s="43" t="n">
        <v>0.770833333333333</v>
      </c>
      <c r="F870" s="54" t="n">
        <v>25</v>
      </c>
      <c r="G870" s="45" t="n">
        <v>4.63</v>
      </c>
      <c r="H870" s="46" t="s">
        <v>7</v>
      </c>
      <c r="I870" s="47" t="n">
        <f aca="false">IF(H870="W",F870*G870-F870,(IF(H870="L",-F870)))</f>
        <v>-25</v>
      </c>
      <c r="J870" s="62"/>
      <c r="K870" s="23" t="s">
        <v>954</v>
      </c>
      <c r="L870" s="48"/>
      <c r="M870" s="48"/>
      <c r="N870" s="49"/>
      <c r="O870" s="62"/>
      <c r="P870" s="64"/>
      <c r="Q870" s="66"/>
      <c r="R870" s="74"/>
      <c r="S870" s="66"/>
      <c r="T870" s="66"/>
      <c r="U870" s="66"/>
      <c r="V870" s="66"/>
      <c r="W870" s="66"/>
      <c r="X870" s="67"/>
      <c r="Y870" s="67"/>
      <c r="Z870" s="67"/>
      <c r="AA870" s="67"/>
      <c r="AB870" s="67"/>
      <c r="AC870" s="67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 customFormat="false" ht="16.85" hidden="false" customHeight="false" outlineLevel="0" collapsed="false">
      <c r="A871" s="69"/>
      <c r="B871" s="70" t="s">
        <v>46</v>
      </c>
      <c r="C871" s="62" t="s">
        <v>170</v>
      </c>
      <c r="D871" s="70" t="s">
        <v>955</v>
      </c>
      <c r="E871" s="43" t="n">
        <v>0.885416666666667</v>
      </c>
      <c r="F871" s="54" t="n">
        <v>13</v>
      </c>
      <c r="G871" s="45" t="n">
        <v>5.3</v>
      </c>
      <c r="H871" s="46" t="s">
        <v>7</v>
      </c>
      <c r="I871" s="47" t="n">
        <f aca="false">IF(H871="W",F871*G871-F871,(IF(H871="L",-F871)))</f>
        <v>-13</v>
      </c>
      <c r="J871" s="62"/>
      <c r="K871" s="23" t="s">
        <v>956</v>
      </c>
      <c r="L871" s="48"/>
      <c r="M871" s="48"/>
      <c r="N871" s="49"/>
      <c r="O871" s="62"/>
      <c r="P871" s="64"/>
      <c r="Q871" s="66"/>
      <c r="R871" s="74"/>
      <c r="S871" s="66"/>
      <c r="T871" s="66"/>
      <c r="U871" s="66"/>
      <c r="V871" s="66"/>
      <c r="W871" s="66"/>
      <c r="X871" s="67"/>
      <c r="Y871" s="67"/>
      <c r="Z871" s="67"/>
      <c r="AA871" s="67"/>
      <c r="AB871" s="67"/>
      <c r="AC871" s="67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 customFormat="false" ht="16.85" hidden="false" customHeight="false" outlineLevel="0" collapsed="false">
      <c r="A872" s="69" t="n">
        <v>43605</v>
      </c>
      <c r="B872" s="70" t="s">
        <v>46</v>
      </c>
      <c r="C872" s="62" t="s">
        <v>151</v>
      </c>
      <c r="D872" s="70" t="s">
        <v>957</v>
      </c>
      <c r="E872" s="43" t="n">
        <v>0.71875</v>
      </c>
      <c r="F872" s="54" t="n">
        <v>7.4</v>
      </c>
      <c r="G872" s="45" t="n">
        <v>2.08</v>
      </c>
      <c r="H872" s="46" t="s">
        <v>6</v>
      </c>
      <c r="I872" s="47" t="n">
        <f aca="false">IF(H872="W",F872*G872-F872,(IF(H872="L",-F872)))</f>
        <v>0</v>
      </c>
      <c r="J872" s="62"/>
      <c r="K872" s="23" t="s">
        <v>124</v>
      </c>
      <c r="L872" s="48" t="s">
        <v>958</v>
      </c>
      <c r="M872" s="48" t="s">
        <v>9</v>
      </c>
      <c r="N872" s="49" t="n">
        <f aca="false">SUM(I872:I933)</f>
        <v>76.1201</v>
      </c>
      <c r="O872" s="62"/>
      <c r="P872" s="64"/>
      <c r="Q872" s="66"/>
      <c r="R872" s="74"/>
      <c r="S872" s="66"/>
      <c r="T872" s="66"/>
      <c r="U872" s="66"/>
      <c r="V872" s="66"/>
      <c r="W872" s="66"/>
      <c r="X872" s="67"/>
      <c r="Y872" s="67"/>
      <c r="Z872" s="67"/>
      <c r="AA872" s="67"/>
      <c r="AB872" s="67"/>
      <c r="AC872" s="67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 customFormat="false" ht="16.85" hidden="false" customHeight="false" outlineLevel="0" collapsed="false">
      <c r="A873" s="69"/>
      <c r="B873" s="70" t="s">
        <v>46</v>
      </c>
      <c r="C873" s="62" t="s">
        <v>170</v>
      </c>
      <c r="D873" s="70" t="s">
        <v>959</v>
      </c>
      <c r="E873" s="43" t="n">
        <v>0.71875</v>
      </c>
      <c r="F873" s="54" t="n">
        <v>5</v>
      </c>
      <c r="G873" s="45" t="n">
        <v>1.75</v>
      </c>
      <c r="H873" s="46" t="s">
        <v>5</v>
      </c>
      <c r="I873" s="47" t="n">
        <f aca="false">IF(H873="W",F873*G873-F873,(IF(H873="L",-F873)))</f>
        <v>3.75</v>
      </c>
      <c r="J873" s="62"/>
      <c r="K873" s="23"/>
      <c r="L873" s="48"/>
      <c r="M873" s="48"/>
      <c r="N873" s="49"/>
      <c r="O873" s="62"/>
      <c r="P873" s="64"/>
      <c r="Q873" s="66"/>
      <c r="R873" s="74"/>
      <c r="S873" s="66"/>
      <c r="T873" s="66"/>
      <c r="U873" s="66"/>
      <c r="V873" s="66"/>
      <c r="W873" s="66"/>
      <c r="X873" s="67"/>
      <c r="Y873" s="67"/>
      <c r="Z873" s="67"/>
      <c r="AA873" s="67"/>
      <c r="AB873" s="67"/>
      <c r="AC873" s="67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 customFormat="false" ht="16.85" hidden="false" customHeight="false" outlineLevel="0" collapsed="false">
      <c r="A874" s="69"/>
      <c r="B874" s="70" t="s">
        <v>46</v>
      </c>
      <c r="C874" s="62" t="s">
        <v>28</v>
      </c>
      <c r="D874" s="70" t="s">
        <v>960</v>
      </c>
      <c r="E874" s="43" t="s">
        <v>797</v>
      </c>
      <c r="F874" s="54" t="n">
        <v>25</v>
      </c>
      <c r="G874" s="45" t="n">
        <v>1.91</v>
      </c>
      <c r="H874" s="46" t="s">
        <v>6</v>
      </c>
      <c r="I874" s="47" t="n">
        <f aca="false">IF(H874="W",F874*G874-F874,(IF(H874="L",-F874)))</f>
        <v>0</v>
      </c>
      <c r="J874" s="62"/>
      <c r="K874" s="23" t="s">
        <v>124</v>
      </c>
      <c r="L874" s="48"/>
      <c r="M874" s="48"/>
      <c r="N874" s="49"/>
      <c r="O874" s="62"/>
      <c r="P874" s="64"/>
      <c r="Q874" s="66"/>
      <c r="R874" s="74"/>
      <c r="S874" s="66"/>
      <c r="T874" s="66"/>
      <c r="U874" s="66"/>
      <c r="V874" s="66"/>
      <c r="W874" s="66"/>
      <c r="X874" s="67"/>
      <c r="Y874" s="67"/>
      <c r="Z874" s="67"/>
      <c r="AA874" s="67"/>
      <c r="AB874" s="67"/>
      <c r="AC874" s="67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 customFormat="false" ht="16.85" hidden="false" customHeight="false" outlineLevel="0" collapsed="false">
      <c r="A875" s="69"/>
      <c r="B875" s="70" t="s">
        <v>46</v>
      </c>
      <c r="C875" s="62" t="s">
        <v>87</v>
      </c>
      <c r="D875" s="70" t="s">
        <v>961</v>
      </c>
      <c r="E875" s="43" t="n">
        <v>0.71875</v>
      </c>
      <c r="F875" s="54" t="n">
        <v>20</v>
      </c>
      <c r="G875" s="45" t="n">
        <v>2.7</v>
      </c>
      <c r="H875" s="46" t="s">
        <v>5</v>
      </c>
      <c r="I875" s="47" t="n">
        <f aca="false">IF(H875="W",F875*G875-F875,(IF(H875="L",-F875)))</f>
        <v>34</v>
      </c>
      <c r="J875" s="62"/>
      <c r="K875" s="23"/>
      <c r="L875" s="48"/>
      <c r="M875" s="48"/>
      <c r="N875" s="49"/>
      <c r="O875" s="62"/>
      <c r="P875" s="64"/>
      <c r="Q875" s="66"/>
      <c r="R875" s="74"/>
      <c r="S875" s="66"/>
      <c r="T875" s="66"/>
      <c r="U875" s="66"/>
      <c r="V875" s="66"/>
      <c r="W875" s="66"/>
      <c r="X875" s="67"/>
      <c r="Y875" s="67"/>
      <c r="Z875" s="67"/>
      <c r="AA875" s="67"/>
      <c r="AB875" s="67"/>
      <c r="AC875" s="67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 customFormat="false" ht="16.85" hidden="false" customHeight="false" outlineLevel="0" collapsed="false">
      <c r="A876" s="69"/>
      <c r="B876" s="70" t="s">
        <v>46</v>
      </c>
      <c r="C876" s="62" t="s">
        <v>28</v>
      </c>
      <c r="D876" s="70" t="s">
        <v>962</v>
      </c>
      <c r="E876" s="43" t="n">
        <v>0.71875</v>
      </c>
      <c r="F876" s="54" t="n">
        <v>25</v>
      </c>
      <c r="G876" s="45" t="n">
        <v>1.54</v>
      </c>
      <c r="H876" s="46" t="s">
        <v>7</v>
      </c>
      <c r="I876" s="47" t="n">
        <f aca="false">IF(H876="W",F876*G876-F876,(IF(H876="L",-F876)))</f>
        <v>-25</v>
      </c>
      <c r="J876" s="62"/>
      <c r="K876" s="23"/>
      <c r="L876" s="48"/>
      <c r="M876" s="48"/>
      <c r="N876" s="49"/>
      <c r="O876" s="62"/>
      <c r="P876" s="64"/>
      <c r="Q876" s="66"/>
      <c r="R876" s="74"/>
      <c r="S876" s="66"/>
      <c r="T876" s="66"/>
      <c r="U876" s="66"/>
      <c r="V876" s="66"/>
      <c r="W876" s="66"/>
      <c r="X876" s="67"/>
      <c r="Y876" s="67"/>
      <c r="Z876" s="67"/>
      <c r="AA876" s="67"/>
      <c r="AB876" s="67"/>
      <c r="AC876" s="67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 customFormat="false" ht="16.85" hidden="false" customHeight="false" outlineLevel="0" collapsed="false">
      <c r="A877" s="69"/>
      <c r="B877" s="70" t="s">
        <v>46</v>
      </c>
      <c r="C877" s="62" t="s">
        <v>28</v>
      </c>
      <c r="D877" s="70" t="s">
        <v>962</v>
      </c>
      <c r="E877" s="43" t="n">
        <v>0.71875</v>
      </c>
      <c r="F877" s="54" t="n">
        <v>10</v>
      </c>
      <c r="G877" s="45" t="n">
        <v>1.54</v>
      </c>
      <c r="H877" s="46" t="s">
        <v>7</v>
      </c>
      <c r="I877" s="47" t="n">
        <f aca="false">IF(H877="W",F877*G877-F877,(IF(H877="L",-F877)))</f>
        <v>-10</v>
      </c>
      <c r="J877" s="62"/>
      <c r="K877" s="23"/>
      <c r="L877" s="48"/>
      <c r="M877" s="48"/>
      <c r="N877" s="49"/>
      <c r="O877" s="62"/>
      <c r="P877" s="64"/>
      <c r="Q877" s="66"/>
      <c r="R877" s="74"/>
      <c r="S877" s="66"/>
      <c r="T877" s="66"/>
      <c r="U877" s="66"/>
      <c r="V877" s="66"/>
      <c r="W877" s="66"/>
      <c r="X877" s="67"/>
      <c r="Y877" s="67"/>
      <c r="Z877" s="67"/>
      <c r="AA877" s="67"/>
      <c r="AB877" s="67"/>
      <c r="AC877" s="67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 customFormat="false" ht="16.85" hidden="false" customHeight="false" outlineLevel="0" collapsed="false">
      <c r="A878" s="69" t="s">
        <v>673</v>
      </c>
      <c r="B878" s="70" t="s">
        <v>46</v>
      </c>
      <c r="C878" s="62" t="s">
        <v>28</v>
      </c>
      <c r="D878" s="70" t="s">
        <v>963</v>
      </c>
      <c r="E878" s="43" t="s">
        <v>797</v>
      </c>
      <c r="F878" s="54" t="n">
        <v>5</v>
      </c>
      <c r="G878" s="45" t="n">
        <v>2.05</v>
      </c>
      <c r="H878" s="46" t="s">
        <v>7</v>
      </c>
      <c r="I878" s="47" t="n">
        <f aca="false">IF(H878="W",F878*G878-F878,(IF(H878="L",-F878)))</f>
        <v>-5</v>
      </c>
      <c r="J878" s="62"/>
      <c r="K878" s="23"/>
      <c r="L878" s="48"/>
      <c r="M878" s="48"/>
      <c r="N878" s="49"/>
      <c r="O878" s="62"/>
      <c r="P878" s="64"/>
      <c r="Q878" s="66"/>
      <c r="R878" s="74"/>
      <c r="S878" s="66"/>
      <c r="T878" s="66"/>
      <c r="U878" s="66"/>
      <c r="V878" s="66"/>
      <c r="W878" s="66"/>
      <c r="X878" s="67"/>
      <c r="Y878" s="67"/>
      <c r="Z878" s="67"/>
      <c r="AA878" s="67"/>
      <c r="AB878" s="67"/>
      <c r="AC878" s="67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 customFormat="false" ht="16.85" hidden="false" customHeight="false" outlineLevel="0" collapsed="false">
      <c r="A879" s="69"/>
      <c r="B879" s="70" t="s">
        <v>46</v>
      </c>
      <c r="C879" s="62" t="s">
        <v>87</v>
      </c>
      <c r="D879" s="70" t="s">
        <v>964</v>
      </c>
      <c r="E879" s="43" t="s">
        <v>797</v>
      </c>
      <c r="F879" s="54" t="n">
        <v>5</v>
      </c>
      <c r="G879" s="45" t="n">
        <v>24.967</v>
      </c>
      <c r="H879" s="46" t="s">
        <v>6</v>
      </c>
      <c r="I879" s="47" t="n">
        <f aca="false">IF(H879="W",F879*G879-F879,(IF(H879="L",-F879)))</f>
        <v>0</v>
      </c>
      <c r="J879" s="62"/>
      <c r="K879" s="23" t="s">
        <v>124</v>
      </c>
      <c r="L879" s="48"/>
      <c r="M879" s="48"/>
      <c r="N879" s="49"/>
      <c r="O879" s="62"/>
      <c r="P879" s="64"/>
      <c r="Q879" s="66"/>
      <c r="R879" s="74"/>
      <c r="S879" s="66"/>
      <c r="T879" s="66"/>
      <c r="U879" s="66"/>
      <c r="V879" s="66"/>
      <c r="W879" s="66"/>
      <c r="X879" s="67"/>
      <c r="Y879" s="67"/>
      <c r="Z879" s="67"/>
      <c r="AA879" s="67"/>
      <c r="AB879" s="67"/>
      <c r="AC879" s="67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 customFormat="false" ht="16.85" hidden="false" customHeight="false" outlineLevel="0" collapsed="false">
      <c r="A880" s="69"/>
      <c r="B880" s="70" t="s">
        <v>46</v>
      </c>
      <c r="C880" s="62" t="s">
        <v>87</v>
      </c>
      <c r="D880" s="70" t="s">
        <v>965</v>
      </c>
      <c r="E880" s="43" t="s">
        <v>797</v>
      </c>
      <c r="F880" s="54" t="n">
        <v>5</v>
      </c>
      <c r="G880" s="45" t="n">
        <v>24.967</v>
      </c>
      <c r="H880" s="46" t="s">
        <v>6</v>
      </c>
      <c r="I880" s="47" t="n">
        <f aca="false">IF(H880="W",F880*G880-F880,(IF(H880="L",-F880)))</f>
        <v>0</v>
      </c>
      <c r="J880" s="62"/>
      <c r="K880" s="23" t="s">
        <v>124</v>
      </c>
      <c r="L880" s="48"/>
      <c r="M880" s="48"/>
      <c r="N880" s="49"/>
      <c r="O880" s="62"/>
      <c r="P880" s="64"/>
      <c r="Q880" s="66"/>
      <c r="R880" s="74"/>
      <c r="S880" s="66"/>
      <c r="T880" s="66"/>
      <c r="U880" s="66"/>
      <c r="V880" s="66"/>
      <c r="W880" s="66"/>
      <c r="X880" s="67"/>
      <c r="Y880" s="67"/>
      <c r="Z880" s="67"/>
      <c r="AA880" s="67"/>
      <c r="AB880" s="67"/>
      <c r="AC880" s="67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 customFormat="false" ht="16.85" hidden="false" customHeight="false" outlineLevel="0" collapsed="false">
      <c r="A881" s="69"/>
      <c r="B881" s="70" t="s">
        <v>46</v>
      </c>
      <c r="C881" s="62" t="s">
        <v>827</v>
      </c>
      <c r="D881" s="70" t="s">
        <v>966</v>
      </c>
      <c r="E881" s="43" t="n">
        <v>0.71875</v>
      </c>
      <c r="F881" s="54" t="n">
        <v>10</v>
      </c>
      <c r="G881" s="45" t="n">
        <v>5</v>
      </c>
      <c r="H881" s="46" t="s">
        <v>5</v>
      </c>
      <c r="I881" s="47" t="n">
        <f aca="false">IF(H881="W",F881*G881-F881,(IF(H881="L",-F881)))</f>
        <v>40</v>
      </c>
      <c r="J881" s="62"/>
      <c r="K881" s="23"/>
      <c r="L881" s="48"/>
      <c r="M881" s="48"/>
      <c r="N881" s="49"/>
      <c r="O881" s="62"/>
      <c r="P881" s="64"/>
      <c r="Q881" s="66"/>
      <c r="R881" s="74"/>
      <c r="S881" s="66"/>
      <c r="T881" s="66"/>
      <c r="U881" s="66"/>
      <c r="V881" s="66"/>
      <c r="W881" s="66"/>
      <c r="X881" s="67"/>
      <c r="Y881" s="67"/>
      <c r="Z881" s="67"/>
      <c r="AA881" s="67"/>
      <c r="AB881" s="67"/>
      <c r="AC881" s="67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 customFormat="false" ht="16.85" hidden="false" customHeight="false" outlineLevel="0" collapsed="false">
      <c r="A882" s="69"/>
      <c r="B882" s="70" t="s">
        <v>46</v>
      </c>
      <c r="C882" s="62" t="s">
        <v>151</v>
      </c>
      <c r="D882" s="70" t="s">
        <v>967</v>
      </c>
      <c r="E882" s="43" t="n">
        <v>0.71875</v>
      </c>
      <c r="F882" s="54" t="n">
        <v>5.21</v>
      </c>
      <c r="G882" s="45" t="n">
        <v>3.45</v>
      </c>
      <c r="H882" s="46" t="s">
        <v>7</v>
      </c>
      <c r="I882" s="47" t="n">
        <f aca="false">IF(H882="W",F882*G882-F882,(IF(H882="L",-F882)))</f>
        <v>-5.21</v>
      </c>
      <c r="J882" s="62"/>
      <c r="K882" s="23"/>
      <c r="L882" s="48"/>
      <c r="M882" s="48"/>
      <c r="N882" s="49"/>
      <c r="O882" s="62"/>
      <c r="P882" s="64"/>
      <c r="Q882" s="66"/>
      <c r="R882" s="74"/>
      <c r="S882" s="66"/>
      <c r="T882" s="66"/>
      <c r="U882" s="66"/>
      <c r="V882" s="66"/>
      <c r="W882" s="66"/>
      <c r="X882" s="67"/>
      <c r="Y882" s="67"/>
      <c r="Z882" s="67"/>
      <c r="AA882" s="67"/>
      <c r="AB882" s="67"/>
      <c r="AC882" s="67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 customFormat="false" ht="16.85" hidden="false" customHeight="false" outlineLevel="0" collapsed="false">
      <c r="A883" s="69"/>
      <c r="B883" s="70" t="s">
        <v>46</v>
      </c>
      <c r="C883" s="62" t="s">
        <v>28</v>
      </c>
      <c r="D883" s="70" t="s">
        <v>968</v>
      </c>
      <c r="E883" s="43" t="n">
        <v>0.885416666666667</v>
      </c>
      <c r="F883" s="54" t="n">
        <v>25</v>
      </c>
      <c r="G883" s="45" t="n">
        <v>2.67</v>
      </c>
      <c r="H883" s="46" t="s">
        <v>7</v>
      </c>
      <c r="I883" s="47" t="n">
        <f aca="false">IF(H883="W",F883*G883-F883,(IF(H883="L",-F883)))</f>
        <v>-25</v>
      </c>
      <c r="J883" s="62"/>
      <c r="K883" s="23"/>
      <c r="L883" s="48"/>
      <c r="M883" s="48"/>
      <c r="N883" s="49"/>
      <c r="O883" s="62"/>
      <c r="P883" s="64"/>
      <c r="Q883" s="66"/>
      <c r="R883" s="74"/>
      <c r="S883" s="66"/>
      <c r="T883" s="66"/>
      <c r="U883" s="66"/>
      <c r="V883" s="66"/>
      <c r="W883" s="66"/>
      <c r="X883" s="67"/>
      <c r="Y883" s="67"/>
      <c r="Z883" s="67"/>
      <c r="AA883" s="67"/>
      <c r="AB883" s="67"/>
      <c r="AC883" s="67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 customFormat="false" ht="16.85" hidden="false" customHeight="false" outlineLevel="0" collapsed="false">
      <c r="A884" s="69"/>
      <c r="B884" s="70" t="s">
        <v>46</v>
      </c>
      <c r="C884" s="62" t="s">
        <v>28</v>
      </c>
      <c r="D884" s="70" t="s">
        <v>968</v>
      </c>
      <c r="E884" s="43" t="n">
        <v>0.885416666666667</v>
      </c>
      <c r="F884" s="54" t="n">
        <v>25</v>
      </c>
      <c r="G884" s="45" t="n">
        <v>2.67</v>
      </c>
      <c r="H884" s="46" t="s">
        <v>7</v>
      </c>
      <c r="I884" s="47" t="n">
        <f aca="false">IF(H884="W",F884*G884-F884,(IF(H884="L",-F884)))</f>
        <v>-25</v>
      </c>
      <c r="J884" s="62"/>
      <c r="K884" s="23"/>
      <c r="L884" s="48"/>
      <c r="M884" s="48"/>
      <c r="N884" s="49"/>
      <c r="O884" s="62"/>
      <c r="P884" s="64"/>
      <c r="Q884" s="66"/>
      <c r="R884" s="74"/>
      <c r="S884" s="66"/>
      <c r="T884" s="66"/>
      <c r="U884" s="66"/>
      <c r="V884" s="66"/>
      <c r="W884" s="66"/>
      <c r="X884" s="67"/>
      <c r="Y884" s="67"/>
      <c r="Z884" s="67"/>
      <c r="AA884" s="67"/>
      <c r="AB884" s="67"/>
      <c r="AC884" s="67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 customFormat="false" ht="16.85" hidden="false" customHeight="false" outlineLevel="0" collapsed="false">
      <c r="A885" s="69" t="n">
        <v>43606</v>
      </c>
      <c r="B885" s="70" t="s">
        <v>46</v>
      </c>
      <c r="C885" s="62" t="s">
        <v>151</v>
      </c>
      <c r="D885" s="70" t="s">
        <v>802</v>
      </c>
      <c r="E885" s="43" t="n">
        <v>0.552083333333333</v>
      </c>
      <c r="F885" s="54" t="n">
        <v>10</v>
      </c>
      <c r="G885" s="45" t="n">
        <v>1.44</v>
      </c>
      <c r="H885" s="46" t="s">
        <v>7</v>
      </c>
      <c r="I885" s="47" t="n">
        <f aca="false">IF(H885="W",F885*G885-F885,(IF(H885="L",-F885)))</f>
        <v>-10</v>
      </c>
      <c r="J885" s="62"/>
      <c r="K885" s="23"/>
      <c r="L885" s="48"/>
      <c r="M885" s="48"/>
      <c r="N885" s="49"/>
      <c r="O885" s="62"/>
      <c r="P885" s="64"/>
      <c r="Q885" s="66"/>
      <c r="R885" s="74"/>
      <c r="S885" s="66"/>
      <c r="T885" s="66"/>
      <c r="U885" s="66"/>
      <c r="V885" s="66"/>
      <c r="W885" s="66"/>
      <c r="X885" s="67"/>
      <c r="Y885" s="67"/>
      <c r="Z885" s="67"/>
      <c r="AA885" s="67"/>
      <c r="AB885" s="67"/>
      <c r="AC885" s="67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 customFormat="false" ht="16.85" hidden="false" customHeight="false" outlineLevel="0" collapsed="false">
      <c r="A886" s="69"/>
      <c r="B886" s="70" t="s">
        <v>46</v>
      </c>
      <c r="C886" s="62" t="s">
        <v>151</v>
      </c>
      <c r="D886" s="70" t="s">
        <v>910</v>
      </c>
      <c r="E886" s="43" t="n">
        <v>0.885416666666667</v>
      </c>
      <c r="F886" s="54" t="n">
        <v>5.4</v>
      </c>
      <c r="G886" s="45" t="n">
        <v>3.2</v>
      </c>
      <c r="H886" s="46" t="s">
        <v>6</v>
      </c>
      <c r="I886" s="47" t="n">
        <f aca="false">IF(H886="W",F886*G886-F886,(IF(H886="L",-F886)))</f>
        <v>0</v>
      </c>
      <c r="J886" s="62"/>
      <c r="K886" s="23" t="s">
        <v>916</v>
      </c>
      <c r="L886" s="48"/>
      <c r="M886" s="48"/>
      <c r="N886" s="49"/>
      <c r="O886" s="62"/>
      <c r="P886" s="64"/>
      <c r="Q886" s="66"/>
      <c r="R886" s="74"/>
      <c r="S886" s="66"/>
      <c r="T886" s="66"/>
      <c r="U886" s="66"/>
      <c r="V886" s="66"/>
      <c r="W886" s="66"/>
      <c r="X886" s="67"/>
      <c r="Y886" s="67"/>
      <c r="Z886" s="67"/>
      <c r="AA886" s="67"/>
      <c r="AB886" s="67"/>
      <c r="AC886" s="67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 customFormat="false" ht="16.85" hidden="false" customHeight="false" outlineLevel="0" collapsed="false">
      <c r="A887" s="69"/>
      <c r="B887" s="70" t="s">
        <v>46</v>
      </c>
      <c r="C887" s="62" t="s">
        <v>331</v>
      </c>
      <c r="D887" s="70" t="s">
        <v>969</v>
      </c>
      <c r="E887" s="43" t="n">
        <v>0.552083333333333</v>
      </c>
      <c r="F887" s="54" t="n">
        <v>10</v>
      </c>
      <c r="G887" s="45" t="n">
        <v>5.3</v>
      </c>
      <c r="H887" s="46" t="s">
        <v>6</v>
      </c>
      <c r="I887" s="47" t="n">
        <f aca="false">IF(H887="W",F887*G887-F887,(IF(H887="L",-F887)))</f>
        <v>0</v>
      </c>
      <c r="J887" s="62"/>
      <c r="K887" s="23" t="s">
        <v>124</v>
      </c>
      <c r="L887" s="48"/>
      <c r="M887" s="48"/>
      <c r="N887" s="49"/>
      <c r="O887" s="62"/>
      <c r="P887" s="64"/>
      <c r="Q887" s="66"/>
      <c r="R887" s="74"/>
      <c r="S887" s="66"/>
      <c r="T887" s="66"/>
      <c r="U887" s="66"/>
      <c r="V887" s="66"/>
      <c r="W887" s="66"/>
      <c r="X887" s="67"/>
      <c r="Y887" s="67"/>
      <c r="Z887" s="67"/>
      <c r="AA887" s="67"/>
      <c r="AB887" s="67"/>
      <c r="AC887" s="67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 customFormat="false" ht="16.85" hidden="false" customHeight="false" outlineLevel="0" collapsed="false">
      <c r="A888" s="69"/>
      <c r="B888" s="70" t="s">
        <v>46</v>
      </c>
      <c r="C888" s="62" t="s">
        <v>331</v>
      </c>
      <c r="D888" s="70" t="s">
        <v>970</v>
      </c>
      <c r="E888" s="43" t="n">
        <v>0.885416666666667</v>
      </c>
      <c r="F888" s="54" t="n">
        <v>20</v>
      </c>
      <c r="G888" s="45" t="n">
        <v>2</v>
      </c>
      <c r="H888" s="46" t="s">
        <v>5</v>
      </c>
      <c r="I888" s="47" t="n">
        <f aca="false">IF(H888="W",F888*G888-F888,(IF(H888="L",-F888)))</f>
        <v>20</v>
      </c>
      <c r="J888" s="62"/>
      <c r="K888" s="23"/>
      <c r="L888" s="48"/>
      <c r="M888" s="48"/>
      <c r="N888" s="49"/>
      <c r="O888" s="62"/>
      <c r="P888" s="64"/>
      <c r="Q888" s="66"/>
      <c r="R888" s="74"/>
      <c r="S888" s="66"/>
      <c r="T888" s="66"/>
      <c r="U888" s="66"/>
      <c r="V888" s="66"/>
      <c r="W888" s="66"/>
      <c r="X888" s="67"/>
      <c r="Y888" s="67"/>
      <c r="Z888" s="67"/>
      <c r="AA888" s="67"/>
      <c r="AB888" s="67"/>
      <c r="AC888" s="67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 customFormat="false" ht="16.85" hidden="false" customHeight="false" outlineLevel="0" collapsed="false">
      <c r="A889" s="69"/>
      <c r="B889" s="70" t="s">
        <v>46</v>
      </c>
      <c r="C889" s="62" t="s">
        <v>68</v>
      </c>
      <c r="D889" s="70" t="s">
        <v>971</v>
      </c>
      <c r="E889" s="43" t="s">
        <v>824</v>
      </c>
      <c r="F889" s="54" t="n">
        <v>10</v>
      </c>
      <c r="G889" s="45" t="n">
        <v>4.2</v>
      </c>
      <c r="H889" s="46" t="s">
        <v>7</v>
      </c>
      <c r="I889" s="47" t="n">
        <f aca="false">IF(H889="W",F889*G889-F889,(IF(H889="L",-F889)))</f>
        <v>-10</v>
      </c>
      <c r="J889" s="62"/>
      <c r="K889" s="23"/>
      <c r="L889" s="48"/>
      <c r="M889" s="48"/>
      <c r="N889" s="49"/>
      <c r="O889" s="62"/>
      <c r="P889" s="64"/>
      <c r="Q889" s="66"/>
      <c r="R889" s="74"/>
      <c r="S889" s="66"/>
      <c r="T889" s="66"/>
      <c r="U889" s="66"/>
      <c r="V889" s="66"/>
      <c r="W889" s="66"/>
      <c r="X889" s="67"/>
      <c r="Y889" s="67"/>
      <c r="Z889" s="67"/>
      <c r="AA889" s="67"/>
      <c r="AB889" s="67"/>
      <c r="AC889" s="67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 customFormat="false" ht="16.85" hidden="false" customHeight="false" outlineLevel="0" collapsed="false">
      <c r="A890" s="69"/>
      <c r="B890" s="70" t="s">
        <v>46</v>
      </c>
      <c r="C890" s="62" t="s">
        <v>28</v>
      </c>
      <c r="D890" s="70" t="s">
        <v>910</v>
      </c>
      <c r="E890" s="43" t="n">
        <v>0.885416666666667</v>
      </c>
      <c r="F890" s="54" t="n">
        <v>5</v>
      </c>
      <c r="G890" s="45" t="n">
        <v>4</v>
      </c>
      <c r="H890" s="46" t="s">
        <v>7</v>
      </c>
      <c r="I890" s="47" t="n">
        <f aca="false">IF(H890="W",F890*G890-F890,(IF(H890="L",-F890)))</f>
        <v>-5</v>
      </c>
      <c r="J890" s="62"/>
      <c r="K890" s="23"/>
      <c r="L890" s="48"/>
      <c r="M890" s="48"/>
      <c r="N890" s="49"/>
      <c r="O890" s="62"/>
      <c r="P890" s="64"/>
      <c r="Q890" s="66"/>
      <c r="R890" s="74"/>
      <c r="S890" s="66"/>
      <c r="T890" s="66"/>
      <c r="U890" s="66"/>
      <c r="V890" s="66"/>
      <c r="W890" s="66"/>
      <c r="X890" s="67"/>
      <c r="Y890" s="67"/>
      <c r="Z890" s="67"/>
      <c r="AA890" s="67"/>
      <c r="AB890" s="67"/>
      <c r="AC890" s="67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 customFormat="false" ht="16.85" hidden="false" customHeight="false" outlineLevel="0" collapsed="false">
      <c r="A891" s="69"/>
      <c r="B891" s="70" t="s">
        <v>46</v>
      </c>
      <c r="C891" s="62" t="s">
        <v>28</v>
      </c>
      <c r="D891" s="70" t="s">
        <v>972</v>
      </c>
      <c r="E891" s="43" t="n">
        <v>0.552083333333333</v>
      </c>
      <c r="F891" s="54" t="n">
        <v>30</v>
      </c>
      <c r="G891" s="45" t="n">
        <v>1.39</v>
      </c>
      <c r="H891" s="46" t="s">
        <v>5</v>
      </c>
      <c r="I891" s="47" t="n">
        <f aca="false">IF(H891="W",F891*G891-F891,(IF(H891="L",-F891)))</f>
        <v>11.7</v>
      </c>
      <c r="J891" s="62"/>
      <c r="K891" s="23"/>
      <c r="L891" s="48"/>
      <c r="M891" s="48"/>
      <c r="N891" s="49"/>
      <c r="O891" s="62"/>
      <c r="P891" s="64"/>
      <c r="Q891" s="66"/>
      <c r="R891" s="74"/>
      <c r="S891" s="66"/>
      <c r="T891" s="66"/>
      <c r="U891" s="66"/>
      <c r="V891" s="66"/>
      <c r="W891" s="66"/>
      <c r="X891" s="67"/>
      <c r="Y891" s="67"/>
      <c r="Z891" s="67"/>
      <c r="AA891" s="67"/>
      <c r="AB891" s="67"/>
      <c r="AC891" s="67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 customFormat="false" ht="16.85" hidden="false" customHeight="false" outlineLevel="0" collapsed="false">
      <c r="A892" s="69"/>
      <c r="B892" s="70" t="s">
        <v>46</v>
      </c>
      <c r="C892" s="62" t="s">
        <v>28</v>
      </c>
      <c r="D892" s="70" t="s">
        <v>831</v>
      </c>
      <c r="E892" s="43" t="n">
        <v>0.552083333333333</v>
      </c>
      <c r="F892" s="54" t="n">
        <v>5</v>
      </c>
      <c r="G892" s="45" t="n">
        <v>10</v>
      </c>
      <c r="H892" s="46" t="s">
        <v>5</v>
      </c>
      <c r="I892" s="47" t="n">
        <f aca="false">IF(H892="W",F892*G892-F892,(IF(H892="L",-F892)))</f>
        <v>45</v>
      </c>
      <c r="J892" s="62"/>
      <c r="K892" s="23"/>
      <c r="L892" s="48"/>
      <c r="M892" s="48"/>
      <c r="N892" s="49"/>
      <c r="O892" s="62"/>
      <c r="P892" s="64"/>
      <c r="Q892" s="66"/>
      <c r="R892" s="74"/>
      <c r="S892" s="66"/>
      <c r="T892" s="66"/>
      <c r="U892" s="66"/>
      <c r="V892" s="66"/>
      <c r="W892" s="66"/>
      <c r="X892" s="67"/>
      <c r="Y892" s="67"/>
      <c r="Z892" s="67"/>
      <c r="AA892" s="67"/>
      <c r="AB892" s="67"/>
      <c r="AC892" s="67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 customFormat="false" ht="16.85" hidden="false" customHeight="false" outlineLevel="0" collapsed="false">
      <c r="A893" s="69" t="n">
        <v>43607</v>
      </c>
      <c r="B893" s="70"/>
      <c r="C893" s="62"/>
      <c r="D893" s="70"/>
      <c r="E893" s="43"/>
      <c r="F893" s="54" t="n">
        <v>0</v>
      </c>
      <c r="G893" s="45"/>
      <c r="H893" s="46"/>
      <c r="I893" s="47" t="n">
        <f aca="false">IF(H893="W",F893*G893-F893,(IF(H893="L",-F893)))</f>
        <v>0</v>
      </c>
      <c r="J893" s="62"/>
      <c r="K893" s="23"/>
      <c r="L893" s="48"/>
      <c r="M893" s="48"/>
      <c r="N893" s="49"/>
      <c r="O893" s="62"/>
      <c r="P893" s="64"/>
      <c r="Q893" s="66"/>
      <c r="R893" s="74"/>
      <c r="S893" s="66"/>
      <c r="T893" s="66"/>
      <c r="U893" s="66"/>
      <c r="V893" s="66"/>
      <c r="W893" s="66"/>
      <c r="X893" s="67"/>
      <c r="Y893" s="67"/>
      <c r="Z893" s="67"/>
      <c r="AA893" s="67"/>
      <c r="AB893" s="67"/>
      <c r="AC893" s="67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 customFormat="false" ht="16.85" hidden="false" customHeight="false" outlineLevel="0" collapsed="false">
      <c r="A894" s="69" t="n">
        <v>43608</v>
      </c>
      <c r="B894" s="70" t="s">
        <v>46</v>
      </c>
      <c r="C894" s="62" t="s">
        <v>170</v>
      </c>
      <c r="D894" s="70" t="s">
        <v>973</v>
      </c>
      <c r="E894" s="43" t="s">
        <v>797</v>
      </c>
      <c r="F894" s="54" t="n">
        <v>40</v>
      </c>
      <c r="G894" s="45" t="n">
        <v>2.4</v>
      </c>
      <c r="H894" s="46" t="s">
        <v>7</v>
      </c>
      <c r="I894" s="47" t="n">
        <f aca="false">IF(H894="W",F894*G894-F894,(IF(H894="L",-F894)))</f>
        <v>-40</v>
      </c>
      <c r="J894" s="62"/>
      <c r="K894" s="23" t="s">
        <v>974</v>
      </c>
      <c r="L894" s="48"/>
      <c r="M894" s="48"/>
      <c r="N894" s="49"/>
      <c r="O894" s="62"/>
      <c r="P894" s="64"/>
      <c r="Q894" s="66"/>
      <c r="R894" s="74"/>
      <c r="S894" s="66"/>
      <c r="T894" s="66"/>
      <c r="U894" s="66"/>
      <c r="V894" s="66"/>
      <c r="W894" s="66"/>
      <c r="X894" s="67"/>
      <c r="Y894" s="67"/>
      <c r="Z894" s="67"/>
      <c r="AA894" s="67"/>
      <c r="AB894" s="67"/>
      <c r="AC894" s="67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 customFormat="false" ht="16.85" hidden="false" customHeight="false" outlineLevel="0" collapsed="false">
      <c r="A895" s="69"/>
      <c r="B895" s="70" t="s">
        <v>46</v>
      </c>
      <c r="C895" s="62" t="s">
        <v>847</v>
      </c>
      <c r="D895" s="70" t="s">
        <v>975</v>
      </c>
      <c r="E895" s="43" t="n">
        <v>0.604166666666667</v>
      </c>
      <c r="F895" s="54" t="n">
        <v>1</v>
      </c>
      <c r="G895" s="45" t="n">
        <v>2</v>
      </c>
      <c r="H895" s="46" t="s">
        <v>7</v>
      </c>
      <c r="I895" s="47" t="n">
        <f aca="false">IF(H895="W",F895*G895-F895,(IF(H895="L",-F895)))</f>
        <v>-1</v>
      </c>
      <c r="J895" s="62"/>
      <c r="K895" s="23"/>
      <c r="L895" s="48"/>
      <c r="M895" s="48"/>
      <c r="N895" s="49"/>
      <c r="O895" s="62"/>
      <c r="P895" s="64"/>
      <c r="Q895" s="66"/>
      <c r="R895" s="74"/>
      <c r="S895" s="66"/>
      <c r="T895" s="66"/>
      <c r="U895" s="66"/>
      <c r="V895" s="66"/>
      <c r="W895" s="66"/>
      <c r="X895" s="67"/>
      <c r="Y895" s="67"/>
      <c r="Z895" s="67"/>
      <c r="AA895" s="67"/>
      <c r="AB895" s="67"/>
      <c r="AC895" s="67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 customFormat="false" ht="16.85" hidden="false" customHeight="false" outlineLevel="0" collapsed="false">
      <c r="A896" s="69"/>
      <c r="B896" s="70" t="s">
        <v>46</v>
      </c>
      <c r="C896" s="62" t="s">
        <v>331</v>
      </c>
      <c r="D896" s="70" t="s">
        <v>976</v>
      </c>
      <c r="E896" s="43" t="n">
        <v>0.71875</v>
      </c>
      <c r="F896" s="54" t="n">
        <v>20</v>
      </c>
      <c r="G896" s="45" t="n">
        <v>2.25</v>
      </c>
      <c r="H896" s="46" t="s">
        <v>5</v>
      </c>
      <c r="I896" s="47" t="n">
        <f aca="false">IF(H896="W",F896*G896-F896,(IF(H896="L",-F896)))</f>
        <v>25</v>
      </c>
      <c r="J896" s="62"/>
      <c r="K896" s="23"/>
      <c r="L896" s="48"/>
      <c r="M896" s="48"/>
      <c r="N896" s="49"/>
      <c r="O896" s="62"/>
      <c r="P896" s="64"/>
      <c r="Q896" s="66"/>
      <c r="R896" s="74"/>
      <c r="S896" s="66"/>
      <c r="T896" s="66"/>
      <c r="U896" s="66"/>
      <c r="V896" s="66"/>
      <c r="W896" s="66"/>
      <c r="X896" s="67"/>
      <c r="Y896" s="67"/>
      <c r="Z896" s="67"/>
      <c r="AA896" s="67"/>
      <c r="AB896" s="67"/>
      <c r="AC896" s="67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 customFormat="false" ht="16.85" hidden="false" customHeight="false" outlineLevel="0" collapsed="false">
      <c r="A897" s="69"/>
      <c r="B897" s="70" t="s">
        <v>46</v>
      </c>
      <c r="C897" s="62" t="s">
        <v>151</v>
      </c>
      <c r="D897" s="70" t="s">
        <v>977</v>
      </c>
      <c r="E897" s="43" t="n">
        <v>0.71875</v>
      </c>
      <c r="F897" s="54" t="n">
        <v>5.4</v>
      </c>
      <c r="G897" s="45" t="n">
        <v>1.66</v>
      </c>
      <c r="H897" s="46" t="s">
        <v>5</v>
      </c>
      <c r="I897" s="47" t="n">
        <f aca="false">IF(H897="W",F897*G897-F897,(IF(H897="L",-F897)))</f>
        <v>3.564</v>
      </c>
      <c r="J897" s="62"/>
      <c r="K897" s="23"/>
      <c r="L897" s="48"/>
      <c r="M897" s="48"/>
      <c r="N897" s="49"/>
      <c r="O897" s="62"/>
      <c r="P897" s="64"/>
      <c r="Q897" s="66"/>
      <c r="R897" s="74"/>
      <c r="S897" s="66"/>
      <c r="T897" s="66"/>
      <c r="U897" s="66"/>
      <c r="V897" s="66"/>
      <c r="W897" s="66"/>
      <c r="X897" s="67"/>
      <c r="Y897" s="67"/>
      <c r="Z897" s="67"/>
      <c r="AA897" s="67"/>
      <c r="AB897" s="67"/>
      <c r="AC897" s="67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 customFormat="false" ht="16.85" hidden="false" customHeight="false" outlineLevel="0" collapsed="false">
      <c r="A898" s="69"/>
      <c r="B898" s="70" t="s">
        <v>46</v>
      </c>
      <c r="C898" s="62" t="s">
        <v>28</v>
      </c>
      <c r="D898" s="70" t="s">
        <v>909</v>
      </c>
      <c r="E898" s="43" t="n">
        <v>0.71875</v>
      </c>
      <c r="F898" s="54" t="n">
        <v>25</v>
      </c>
      <c r="G898" s="45" t="n">
        <v>1.56</v>
      </c>
      <c r="H898" s="46" t="s">
        <v>7</v>
      </c>
      <c r="I898" s="47" t="n">
        <f aca="false">IF(H898="W",F898*G898-F898,(IF(H898="L",-F898)))</f>
        <v>-25</v>
      </c>
      <c r="J898" s="62"/>
      <c r="K898" s="23"/>
      <c r="L898" s="48"/>
      <c r="M898" s="48"/>
      <c r="N898" s="49"/>
      <c r="O898" s="62"/>
      <c r="P898" s="64"/>
      <c r="Q898" s="66"/>
      <c r="R898" s="74"/>
      <c r="S898" s="66"/>
      <c r="T898" s="66"/>
      <c r="U898" s="66"/>
      <c r="V898" s="66"/>
      <c r="W898" s="66"/>
      <c r="X898" s="67"/>
      <c r="Y898" s="67"/>
      <c r="Z898" s="67"/>
      <c r="AA898" s="67"/>
      <c r="AB898" s="67"/>
      <c r="AC898" s="67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 customFormat="false" ht="16.85" hidden="false" customHeight="false" outlineLevel="0" collapsed="false">
      <c r="A899" s="69"/>
      <c r="B899" s="70" t="s">
        <v>46</v>
      </c>
      <c r="C899" s="62" t="s">
        <v>151</v>
      </c>
      <c r="D899" s="70" t="s">
        <v>910</v>
      </c>
      <c r="E899" s="43" t="n">
        <v>0.885416666666667</v>
      </c>
      <c r="F899" s="54" t="n">
        <v>10</v>
      </c>
      <c r="G899" s="45" t="n">
        <v>1.62</v>
      </c>
      <c r="H899" s="46" t="s">
        <v>7</v>
      </c>
      <c r="I899" s="47" t="n">
        <f aca="false">IF(H899="W",F899*G899-F899,(IF(H899="L",-F899)))</f>
        <v>-10</v>
      </c>
      <c r="J899" s="62"/>
      <c r="K899" s="23"/>
      <c r="L899" s="48"/>
      <c r="M899" s="48"/>
      <c r="N899" s="49"/>
      <c r="O899" s="62"/>
      <c r="P899" s="64"/>
      <c r="Q899" s="66"/>
      <c r="R899" s="74"/>
      <c r="S899" s="66"/>
      <c r="T899" s="66"/>
      <c r="U899" s="66"/>
      <c r="V899" s="66"/>
      <c r="W899" s="66"/>
      <c r="X899" s="67"/>
      <c r="Y899" s="67"/>
      <c r="Z899" s="67"/>
      <c r="AA899" s="67"/>
      <c r="AB899" s="67"/>
      <c r="AC899" s="67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 customFormat="false" ht="16.85" hidden="false" customHeight="false" outlineLevel="0" collapsed="false">
      <c r="A900" s="69"/>
      <c r="B900" s="70" t="s">
        <v>46</v>
      </c>
      <c r="C900" s="62" t="s">
        <v>440</v>
      </c>
      <c r="D900" s="70" t="s">
        <v>978</v>
      </c>
      <c r="E900" s="43" t="n">
        <v>0.885416666666667</v>
      </c>
      <c r="F900" s="54" t="n">
        <v>40</v>
      </c>
      <c r="G900" s="45" t="n">
        <v>1.7</v>
      </c>
      <c r="H900" s="46" t="s">
        <v>7</v>
      </c>
      <c r="I900" s="47" t="n">
        <f aca="false">IF(H900="W",F900*G900-F900,(IF(H900="L",-F900)))</f>
        <v>-40</v>
      </c>
      <c r="J900" s="62"/>
      <c r="K900" s="23"/>
      <c r="L900" s="48"/>
      <c r="M900" s="48"/>
      <c r="N900" s="49"/>
      <c r="O900" s="62"/>
      <c r="P900" s="64"/>
      <c r="Q900" s="66"/>
      <c r="R900" s="74"/>
      <c r="S900" s="66"/>
      <c r="T900" s="66"/>
      <c r="U900" s="66"/>
      <c r="V900" s="66"/>
      <c r="W900" s="66"/>
      <c r="X900" s="67"/>
      <c r="Y900" s="67"/>
      <c r="Z900" s="67"/>
      <c r="AA900" s="67"/>
      <c r="AB900" s="67"/>
      <c r="AC900" s="67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 customFormat="false" ht="16.85" hidden="false" customHeight="false" outlineLevel="0" collapsed="false">
      <c r="A901" s="69"/>
      <c r="B901" s="70" t="s">
        <v>46</v>
      </c>
      <c r="C901" s="62" t="s">
        <v>68</v>
      </c>
      <c r="D901" s="70" t="s">
        <v>979</v>
      </c>
      <c r="E901" s="43" t="s">
        <v>797</v>
      </c>
      <c r="F901" s="54" t="n">
        <v>10</v>
      </c>
      <c r="G901" s="45" t="n">
        <v>3.34</v>
      </c>
      <c r="H901" s="46" t="s">
        <v>7</v>
      </c>
      <c r="I901" s="47" t="n">
        <f aca="false">IF(H901="W",F901*G901-F901,(IF(H901="L",-F901)))</f>
        <v>-10</v>
      </c>
      <c r="J901" s="62"/>
      <c r="K901" s="23"/>
      <c r="L901" s="48"/>
      <c r="M901" s="48"/>
      <c r="N901" s="49"/>
      <c r="O901" s="62"/>
      <c r="P901" s="64"/>
      <c r="Q901" s="66"/>
      <c r="R901" s="74"/>
      <c r="S901" s="66"/>
      <c r="T901" s="66"/>
      <c r="U901" s="66"/>
      <c r="V901" s="66"/>
      <c r="W901" s="66"/>
      <c r="X901" s="67"/>
      <c r="Y901" s="67"/>
      <c r="Z901" s="67"/>
      <c r="AA901" s="67"/>
      <c r="AB901" s="67"/>
      <c r="AC901" s="67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 customFormat="false" ht="16.85" hidden="false" customHeight="false" outlineLevel="0" collapsed="false">
      <c r="A902" s="69"/>
      <c r="B902" s="70" t="s">
        <v>46</v>
      </c>
      <c r="C902" s="62" t="s">
        <v>471</v>
      </c>
      <c r="D902" s="70" t="s">
        <v>836</v>
      </c>
      <c r="E902" s="43" t="n">
        <v>0.71875</v>
      </c>
      <c r="F902" s="54" t="n">
        <v>30</v>
      </c>
      <c r="G902" s="45" t="n">
        <v>2.56</v>
      </c>
      <c r="H902" s="46" t="s">
        <v>7</v>
      </c>
      <c r="I902" s="47" t="n">
        <f aca="false">IF(H902="W",F902*G902-F902,(IF(H902="L",-F902)))</f>
        <v>-30</v>
      </c>
      <c r="J902" s="62"/>
      <c r="K902" s="23"/>
      <c r="L902" s="48"/>
      <c r="M902" s="48"/>
      <c r="N902" s="49"/>
      <c r="O902" s="62"/>
      <c r="P902" s="64"/>
      <c r="Q902" s="66"/>
      <c r="R902" s="74"/>
      <c r="S902" s="66"/>
      <c r="T902" s="66"/>
      <c r="U902" s="66"/>
      <c r="V902" s="66"/>
      <c r="W902" s="66"/>
      <c r="X902" s="67"/>
      <c r="Y902" s="67"/>
      <c r="Z902" s="67"/>
      <c r="AA902" s="67"/>
      <c r="AB902" s="67"/>
      <c r="AC902" s="67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 customFormat="false" ht="16.85" hidden="false" customHeight="false" outlineLevel="0" collapsed="false">
      <c r="A903" s="69"/>
      <c r="B903" s="70" t="s">
        <v>46</v>
      </c>
      <c r="C903" s="62" t="s">
        <v>87</v>
      </c>
      <c r="D903" s="70" t="s">
        <v>980</v>
      </c>
      <c r="E903" s="43" t="n">
        <v>0.71875</v>
      </c>
      <c r="F903" s="54" t="n">
        <v>26</v>
      </c>
      <c r="G903" s="45" t="n">
        <v>2.95</v>
      </c>
      <c r="H903" s="46" t="s">
        <v>5</v>
      </c>
      <c r="I903" s="47" t="n">
        <f aca="false">IF(H903="W",F903*G903-F903,(IF(H903="L",-F903)))</f>
        <v>50.7</v>
      </c>
      <c r="J903" s="62"/>
      <c r="K903" s="23"/>
      <c r="L903" s="48"/>
      <c r="M903" s="48"/>
      <c r="N903" s="49"/>
      <c r="O903" s="62"/>
      <c r="P903" s="64"/>
      <c r="Q903" s="66"/>
      <c r="R903" s="74"/>
      <c r="S903" s="66"/>
      <c r="T903" s="66"/>
      <c r="U903" s="66"/>
      <c r="V903" s="66"/>
      <c r="W903" s="66"/>
      <c r="X903" s="67"/>
      <c r="Y903" s="67"/>
      <c r="Z903" s="67"/>
      <c r="AA903" s="67"/>
      <c r="AB903" s="67"/>
      <c r="AC903" s="67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 customFormat="false" ht="16.85" hidden="false" customHeight="false" outlineLevel="0" collapsed="false">
      <c r="A904" s="69"/>
      <c r="B904" s="70" t="s">
        <v>46</v>
      </c>
      <c r="C904" s="62" t="s">
        <v>28</v>
      </c>
      <c r="D904" s="70" t="s">
        <v>909</v>
      </c>
      <c r="E904" s="43" t="n">
        <v>0.71875</v>
      </c>
      <c r="F904" s="54" t="n">
        <v>15</v>
      </c>
      <c r="G904" s="45" t="n">
        <v>4.5</v>
      </c>
      <c r="H904" s="46" t="s">
        <v>7</v>
      </c>
      <c r="I904" s="47" t="n">
        <f aca="false">IF(H904="W",F904*G904-F904,(IF(H904="L",-F904)))</f>
        <v>-15</v>
      </c>
      <c r="J904" s="62"/>
      <c r="K904" s="23"/>
      <c r="L904" s="48"/>
      <c r="M904" s="48"/>
      <c r="N904" s="49"/>
      <c r="O904" s="62"/>
      <c r="P904" s="64"/>
      <c r="Q904" s="66"/>
      <c r="R904" s="74"/>
      <c r="S904" s="66"/>
      <c r="T904" s="66"/>
      <c r="U904" s="66"/>
      <c r="V904" s="66"/>
      <c r="W904" s="66"/>
      <c r="X904" s="67"/>
      <c r="Y904" s="67"/>
      <c r="Z904" s="67"/>
      <c r="AA904" s="67"/>
      <c r="AB904" s="67"/>
      <c r="AC904" s="67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 customFormat="false" ht="16.85" hidden="false" customHeight="false" outlineLevel="0" collapsed="false">
      <c r="A905" s="69"/>
      <c r="B905" s="70" t="s">
        <v>46</v>
      </c>
      <c r="C905" s="62" t="s">
        <v>471</v>
      </c>
      <c r="D905" s="70" t="s">
        <v>836</v>
      </c>
      <c r="E905" s="43" t="n">
        <v>0.71875</v>
      </c>
      <c r="F905" s="54" t="n">
        <v>20</v>
      </c>
      <c r="G905" s="45" t="n">
        <v>2.2</v>
      </c>
      <c r="H905" s="46" t="s">
        <v>7</v>
      </c>
      <c r="I905" s="47" t="n">
        <f aca="false">IF(H905="W",F905*G905-F905,(IF(H905="L",-F905)))</f>
        <v>-20</v>
      </c>
      <c r="J905" s="62"/>
      <c r="K905" s="23"/>
      <c r="L905" s="48"/>
      <c r="M905" s="48"/>
      <c r="N905" s="49"/>
      <c r="O905" s="62"/>
      <c r="P905" s="64"/>
      <c r="Q905" s="66"/>
      <c r="R905" s="74"/>
      <c r="S905" s="66"/>
      <c r="T905" s="66"/>
      <c r="U905" s="66"/>
      <c r="V905" s="66"/>
      <c r="W905" s="66"/>
      <c r="X905" s="67"/>
      <c r="Y905" s="67"/>
      <c r="Z905" s="67"/>
      <c r="AA905" s="67"/>
      <c r="AB905" s="67"/>
      <c r="AC905" s="67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 customFormat="false" ht="16.85" hidden="false" customHeight="false" outlineLevel="0" collapsed="false">
      <c r="A906" s="69"/>
      <c r="B906" s="70" t="s">
        <v>46</v>
      </c>
      <c r="C906" s="62" t="s">
        <v>87</v>
      </c>
      <c r="D906" s="70" t="s">
        <v>981</v>
      </c>
      <c r="E906" s="43" t="n">
        <v>0.71875</v>
      </c>
      <c r="F906" s="54" t="n">
        <v>10</v>
      </c>
      <c r="G906" s="45" t="n">
        <v>3.1</v>
      </c>
      <c r="H906" s="46" t="s">
        <v>5</v>
      </c>
      <c r="I906" s="47" t="n">
        <f aca="false">IF(H906="W",F906*G906-F906,(IF(H906="L",-F906)))</f>
        <v>21</v>
      </c>
      <c r="J906" s="62"/>
      <c r="K906" s="23" t="s">
        <v>124</v>
      </c>
      <c r="L906" s="48"/>
      <c r="M906" s="48"/>
      <c r="N906" s="49"/>
      <c r="O906" s="62"/>
      <c r="P906" s="64"/>
      <c r="Q906" s="66"/>
      <c r="R906" s="74"/>
      <c r="S906" s="66"/>
      <c r="T906" s="66"/>
      <c r="U906" s="66"/>
      <c r="V906" s="66"/>
      <c r="W906" s="66"/>
      <c r="X906" s="67"/>
      <c r="Y906" s="67"/>
      <c r="Z906" s="67"/>
      <c r="AA906" s="67"/>
      <c r="AB906" s="67"/>
      <c r="AC906" s="67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 customFormat="false" ht="16.85" hidden="false" customHeight="false" outlineLevel="0" collapsed="false">
      <c r="A907" s="69"/>
      <c r="B907" s="70" t="s">
        <v>46</v>
      </c>
      <c r="C907" s="62" t="s">
        <v>87</v>
      </c>
      <c r="D907" s="70" t="s">
        <v>981</v>
      </c>
      <c r="E907" s="43" t="n">
        <v>0.71875</v>
      </c>
      <c r="F907" s="54" t="n">
        <v>10</v>
      </c>
      <c r="G907" s="45" t="n">
        <v>3.05</v>
      </c>
      <c r="H907" s="46" t="s">
        <v>5</v>
      </c>
      <c r="I907" s="47" t="n">
        <f aca="false">IF(H907="W",F907*G907-F907,(IF(H907="L",-F907)))</f>
        <v>20.5</v>
      </c>
      <c r="J907" s="62"/>
      <c r="K907" s="23"/>
      <c r="L907" s="48"/>
      <c r="M907" s="48"/>
      <c r="N907" s="49"/>
      <c r="O907" s="62"/>
      <c r="P907" s="64"/>
      <c r="Q907" s="66"/>
      <c r="R907" s="74"/>
      <c r="S907" s="66"/>
      <c r="T907" s="66"/>
      <c r="U907" s="66"/>
      <c r="V907" s="66"/>
      <c r="W907" s="66"/>
      <c r="X907" s="67"/>
      <c r="Y907" s="67"/>
      <c r="Z907" s="67"/>
      <c r="AA907" s="67"/>
      <c r="AB907" s="67"/>
      <c r="AC907" s="67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 customFormat="false" ht="16.85" hidden="false" customHeight="false" outlineLevel="0" collapsed="false">
      <c r="A908" s="69"/>
      <c r="B908" s="70" t="s">
        <v>46</v>
      </c>
      <c r="C908" s="62" t="s">
        <v>331</v>
      </c>
      <c r="D908" s="70" t="s">
        <v>802</v>
      </c>
      <c r="E908" s="43" t="n">
        <v>0.885416666666667</v>
      </c>
      <c r="F908" s="54" t="n">
        <v>10</v>
      </c>
      <c r="G908" s="45" t="n">
        <v>4.6</v>
      </c>
      <c r="H908" s="46" t="s">
        <v>6</v>
      </c>
      <c r="I908" s="47" t="n">
        <f aca="false">IF(H908="W",F908*G908-F908,(IF(H908="L",-F908)))</f>
        <v>0</v>
      </c>
      <c r="J908" s="62"/>
      <c r="K908" s="23" t="s">
        <v>124</v>
      </c>
      <c r="L908" s="48"/>
      <c r="M908" s="48"/>
      <c r="N908" s="49"/>
      <c r="O908" s="62"/>
      <c r="P908" s="64"/>
      <c r="Q908" s="66"/>
      <c r="R908" s="74"/>
      <c r="S908" s="66"/>
      <c r="T908" s="66"/>
      <c r="U908" s="66"/>
      <c r="V908" s="66"/>
      <c r="W908" s="66"/>
      <c r="X908" s="67"/>
      <c r="Y908" s="67"/>
      <c r="Z908" s="67"/>
      <c r="AA908" s="67"/>
      <c r="AB908" s="67"/>
      <c r="AC908" s="67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 customFormat="false" ht="16.85" hidden="false" customHeight="false" outlineLevel="0" collapsed="false">
      <c r="A909" s="69"/>
      <c r="B909" s="70" t="s">
        <v>46</v>
      </c>
      <c r="C909" s="62" t="s">
        <v>151</v>
      </c>
      <c r="D909" s="70" t="s">
        <v>982</v>
      </c>
      <c r="E909" s="43" t="n">
        <v>0.885416666666667</v>
      </c>
      <c r="F909" s="54" t="n">
        <v>5</v>
      </c>
      <c r="G909" s="45" t="n">
        <v>6.1</v>
      </c>
      <c r="H909" s="46" t="s">
        <v>6</v>
      </c>
      <c r="I909" s="47" t="n">
        <f aca="false">IF(H909="W",F909*G909-F909,(IF(H909="L",-F909)))</f>
        <v>0</v>
      </c>
      <c r="J909" s="62"/>
      <c r="K909" s="23" t="s">
        <v>983</v>
      </c>
      <c r="L909" s="48"/>
      <c r="M909" s="48"/>
      <c r="N909" s="49"/>
      <c r="O909" s="62"/>
      <c r="P909" s="64"/>
      <c r="Q909" s="66"/>
      <c r="R909" s="74"/>
      <c r="S909" s="66"/>
      <c r="T909" s="66"/>
      <c r="U909" s="66"/>
      <c r="V909" s="66"/>
      <c r="W909" s="66"/>
      <c r="X909" s="67"/>
      <c r="Y909" s="67"/>
      <c r="Z909" s="67"/>
      <c r="AA909" s="67"/>
      <c r="AB909" s="67"/>
      <c r="AC909" s="67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 customFormat="false" ht="16.85" hidden="false" customHeight="false" outlineLevel="0" collapsed="false">
      <c r="A910" s="69"/>
      <c r="B910" s="70" t="s">
        <v>46</v>
      </c>
      <c r="C910" s="62" t="s">
        <v>28</v>
      </c>
      <c r="D910" s="70" t="s">
        <v>984</v>
      </c>
      <c r="E910" s="43" t="n">
        <v>0.885416666666667</v>
      </c>
      <c r="F910" s="54" t=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</v>
      </c>
      <c r="J910" s="62"/>
      <c r="K910" s="23"/>
      <c r="L910" s="48"/>
      <c r="M910" s="48"/>
      <c r="N910" s="49"/>
      <c r="O910" s="62"/>
      <c r="P910" s="64"/>
      <c r="Q910" s="66"/>
      <c r="R910" s="74"/>
      <c r="S910" s="66"/>
      <c r="T910" s="66"/>
      <c r="U910" s="66"/>
      <c r="V910" s="66"/>
      <c r="W910" s="66"/>
      <c r="X910" s="67"/>
      <c r="Y910" s="67"/>
      <c r="Z910" s="67"/>
      <c r="AA910" s="67"/>
      <c r="AB910" s="67"/>
      <c r="AC910" s="67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 customFormat="false" ht="16.85" hidden="false" customHeight="false" outlineLevel="0" collapsed="false">
      <c r="A911" s="69"/>
      <c r="B911" s="70" t="s">
        <v>46</v>
      </c>
      <c r="C911" s="62" t="s">
        <v>170</v>
      </c>
      <c r="D911" s="70" t="s">
        <v>910</v>
      </c>
      <c r="E911" s="43" t="n">
        <v>0.885416666666667</v>
      </c>
      <c r="F911" s="54" t="n">
        <v>25</v>
      </c>
      <c r="G911" s="45" t="n">
        <v>2.1</v>
      </c>
      <c r="H911" s="46" t="s">
        <v>6</v>
      </c>
      <c r="I911" s="47" t="n">
        <f aca="false">IF(H911="W",F911*G911-F911,(IF(H911="L",-F911)))</f>
        <v>0</v>
      </c>
      <c r="J911" s="62"/>
      <c r="K911" s="23" t="s">
        <v>124</v>
      </c>
      <c r="L911" s="48"/>
      <c r="M911" s="48"/>
      <c r="N911" s="49"/>
      <c r="O911" s="62"/>
      <c r="P911" s="64"/>
      <c r="Q911" s="66"/>
      <c r="R911" s="74"/>
      <c r="S911" s="66"/>
      <c r="T911" s="66"/>
      <c r="U911" s="66"/>
      <c r="V911" s="66"/>
      <c r="W911" s="66"/>
      <c r="X911" s="67"/>
      <c r="Y911" s="67"/>
      <c r="Z911" s="67"/>
      <c r="AA911" s="67"/>
      <c r="AB911" s="67"/>
      <c r="AC911" s="67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 customFormat="false" ht="16.85" hidden="false" customHeight="false" outlineLevel="0" collapsed="false">
      <c r="A912" s="69" t="n">
        <v>43609</v>
      </c>
      <c r="B912" s="70" t="s">
        <v>847</v>
      </c>
      <c r="C912" s="62" t="s">
        <v>331</v>
      </c>
      <c r="D912" s="70" t="s">
        <v>927</v>
      </c>
      <c r="E912" s="43" t="n">
        <v>0.726388888888889</v>
      </c>
      <c r="F912" s="54" t="n">
        <v>1</v>
      </c>
      <c r="G912" s="45" t="n">
        <v>2</v>
      </c>
      <c r="H912" s="46" t="s">
        <v>7</v>
      </c>
      <c r="I912" s="47" t="n">
        <f aca="false">IF(H912="W",F912*G912-F912,(IF(H912="L",-F912)))</f>
        <v>-1</v>
      </c>
      <c r="J912" s="62"/>
      <c r="K912" s="23"/>
      <c r="L912" s="48"/>
      <c r="M912" s="48"/>
      <c r="N912" s="49"/>
      <c r="O912" s="62"/>
      <c r="P912" s="64"/>
      <c r="Q912" s="66"/>
      <c r="R912" s="74"/>
      <c r="S912" s="66"/>
      <c r="T912" s="66"/>
      <c r="U912" s="66"/>
      <c r="V912" s="66"/>
      <c r="W912" s="66"/>
      <c r="X912" s="67"/>
      <c r="Y912" s="67"/>
      <c r="Z912" s="67"/>
      <c r="AA912" s="67"/>
      <c r="AB912" s="67"/>
      <c r="AC912" s="67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 customFormat="false" ht="16.85" hidden="false" customHeight="false" outlineLevel="0" collapsed="false">
      <c r="A913" s="69"/>
      <c r="B913" s="70" t="s">
        <v>46</v>
      </c>
      <c r="C913" s="62" t="s">
        <v>331</v>
      </c>
      <c r="D913" s="70" t="s">
        <v>834</v>
      </c>
      <c r="E913" s="43" t="n">
        <v>0.677083333333333</v>
      </c>
      <c r="F913" s="54" t="n">
        <v>20</v>
      </c>
      <c r="G913" s="45" t="n">
        <v>4</v>
      </c>
      <c r="H913" s="46" t="s">
        <v>5</v>
      </c>
      <c r="I913" s="47" t="n">
        <f aca="false">IF(H913="W",F913*G913-F913,(IF(H913="L",-F913)))</f>
        <v>60</v>
      </c>
      <c r="J913" s="62"/>
      <c r="K913" s="23"/>
      <c r="L913" s="48"/>
      <c r="M913" s="48"/>
      <c r="N913" s="49"/>
      <c r="O913" s="62"/>
      <c r="P913" s="64"/>
      <c r="Q913" s="66"/>
      <c r="R913" s="74"/>
      <c r="S913" s="66"/>
      <c r="T913" s="66"/>
      <c r="U913" s="66"/>
      <c r="V913" s="66"/>
      <c r="W913" s="66"/>
      <c r="X913" s="67"/>
      <c r="Y913" s="67"/>
      <c r="Z913" s="67"/>
      <c r="AA913" s="67"/>
      <c r="AB913" s="67"/>
      <c r="AC913" s="67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 customFormat="false" ht="16.85" hidden="false" customHeight="false" outlineLevel="0" collapsed="false">
      <c r="A914" s="69" t="n">
        <v>43610</v>
      </c>
      <c r="B914" s="70" t="s">
        <v>46</v>
      </c>
      <c r="C914" s="62" t="s">
        <v>151</v>
      </c>
      <c r="D914" s="70" t="s">
        <v>970</v>
      </c>
      <c r="E914" s="43" t="n">
        <v>0.677083333333333</v>
      </c>
      <c r="F914" s="54" t="n">
        <v>20</v>
      </c>
      <c r="G914" s="45" t="n">
        <v>1.46</v>
      </c>
      <c r="H914" s="46" t="s">
        <v>7</v>
      </c>
      <c r="I914" s="47" t="n">
        <f aca="false">IF(H914="W",F914*G914-F914,(IF(H914="L",-F914)))</f>
        <v>-20</v>
      </c>
      <c r="J914" s="62"/>
      <c r="K914" s="23"/>
      <c r="L914" s="48"/>
      <c r="M914" s="48"/>
      <c r="N914" s="49"/>
      <c r="O914" s="62"/>
      <c r="P914" s="64"/>
      <c r="Q914" s="66"/>
      <c r="R914" s="74"/>
      <c r="S914" s="66"/>
      <c r="T914" s="66"/>
      <c r="U914" s="66"/>
      <c r="V914" s="66"/>
      <c r="W914" s="66"/>
      <c r="X914" s="67"/>
      <c r="Y914" s="67"/>
      <c r="Z914" s="67"/>
      <c r="AA914" s="67"/>
      <c r="AB914" s="67"/>
      <c r="AC914" s="67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 customFormat="false" ht="16.85" hidden="false" customHeight="false" outlineLevel="0" collapsed="false">
      <c r="A915" s="69"/>
      <c r="B915" s="70" t="s">
        <v>46</v>
      </c>
      <c r="C915" s="62" t="s">
        <v>68</v>
      </c>
      <c r="D915" s="70" t="s">
        <v>985</v>
      </c>
      <c r="E915" s="43" t="n">
        <v>0.677083333333333</v>
      </c>
      <c r="F915" s="54" t="n">
        <v>10</v>
      </c>
      <c r="G915" s="45" t="n">
        <v>1.66</v>
      </c>
      <c r="H915" s="46" t="s">
        <v>7</v>
      </c>
      <c r="I915" s="47" t="n">
        <f aca="false">IF(H915="W",F915*G915-F915,(IF(H915="L",-F915)))</f>
        <v>-10</v>
      </c>
      <c r="J915" s="62"/>
      <c r="K915" s="23"/>
      <c r="L915" s="48"/>
      <c r="M915" s="48"/>
      <c r="N915" s="49"/>
      <c r="O915" s="62"/>
      <c r="P915" s="64"/>
      <c r="Q915" s="66"/>
      <c r="R915" s="74"/>
      <c r="S915" s="66"/>
      <c r="T915" s="66"/>
      <c r="U915" s="66"/>
      <c r="V915" s="66"/>
      <c r="W915" s="66"/>
      <c r="X915" s="67"/>
      <c r="Y915" s="67"/>
      <c r="Z915" s="67"/>
      <c r="AA915" s="67"/>
      <c r="AB915" s="67"/>
      <c r="AC915" s="67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 customFormat="false" ht="16.85" hidden="false" customHeight="false" outlineLevel="0" collapsed="false">
      <c r="A916" s="69"/>
      <c r="B916" s="70" t="s">
        <v>46</v>
      </c>
      <c r="C916" s="62" t="s">
        <v>331</v>
      </c>
      <c r="D916" s="70" t="s">
        <v>986</v>
      </c>
      <c r="E916" s="43" t="n">
        <v>0.677083333333333</v>
      </c>
      <c r="F916" s="54" t="n">
        <v>10</v>
      </c>
      <c r="G916" s="45" t="n">
        <v>4.65</v>
      </c>
      <c r="H916" s="46" t="s">
        <v>6</v>
      </c>
      <c r="I916" s="47" t="n">
        <f aca="false">IF(H916="W",F916*G916-F916,(IF(H916="L",-F916)))</f>
        <v>0</v>
      </c>
      <c r="J916" s="62"/>
      <c r="K916" s="23" t="s">
        <v>124</v>
      </c>
      <c r="L916" s="48"/>
      <c r="M916" s="48"/>
      <c r="N916" s="49"/>
      <c r="O916" s="62"/>
      <c r="P916" s="64"/>
      <c r="Q916" s="66"/>
      <c r="R916" s="74"/>
      <c r="S916" s="66"/>
      <c r="T916" s="66"/>
      <c r="U916" s="66"/>
      <c r="V916" s="66"/>
      <c r="W916" s="66"/>
      <c r="X916" s="67"/>
      <c r="Y916" s="67"/>
      <c r="Z916" s="67"/>
      <c r="AA916" s="67"/>
      <c r="AB916" s="67"/>
      <c r="AC916" s="67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 customFormat="false" ht="16.85" hidden="false" customHeight="false" outlineLevel="0" collapsed="false">
      <c r="A917" s="69"/>
      <c r="B917" s="70" t="s">
        <v>46</v>
      </c>
      <c r="C917" s="62" t="s">
        <v>28</v>
      </c>
      <c r="D917" s="70" t="s">
        <v>802</v>
      </c>
      <c r="E917" s="43" t="n">
        <v>0.677083333333333</v>
      </c>
      <c r="F917" s="54" t="n">
        <v>5</v>
      </c>
      <c r="G917" s="45" t="n">
        <v>6</v>
      </c>
      <c r="H917" s="46" t="s">
        <v>5</v>
      </c>
      <c r="I917" s="47" t="n">
        <f aca="false">IF(H917="W",F917*G917-F917,(IF(H917="L",-F917)))</f>
        <v>25</v>
      </c>
      <c r="J917" s="62"/>
      <c r="K917" s="23"/>
      <c r="L917" s="48"/>
      <c r="M917" s="48"/>
      <c r="N917" s="49"/>
      <c r="O917" s="62"/>
      <c r="P917" s="64"/>
      <c r="Q917" s="66"/>
      <c r="R917" s="74"/>
      <c r="S917" s="66"/>
      <c r="T917" s="66"/>
      <c r="U917" s="66"/>
      <c r="V917" s="66"/>
      <c r="W917" s="66"/>
      <c r="X917" s="67"/>
      <c r="Y917" s="67"/>
      <c r="Z917" s="67"/>
      <c r="AA917" s="67"/>
      <c r="AB917" s="67"/>
      <c r="AC917" s="67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 customFormat="false" ht="16.85" hidden="false" customHeight="false" outlineLevel="0" collapsed="false">
      <c r="A918" s="69"/>
      <c r="B918" s="70" t="s">
        <v>847</v>
      </c>
      <c r="C918" s="62" t="s">
        <v>331</v>
      </c>
      <c r="D918" s="70" t="s">
        <v>927</v>
      </c>
      <c r="E918" s="43" t="n">
        <v>0.836805555555555</v>
      </c>
      <c r="F918" s="54" t="n">
        <v>1</v>
      </c>
      <c r="G918" s="45" t="n">
        <v>2</v>
      </c>
      <c r="H918" s="46" t="s">
        <v>7</v>
      </c>
      <c r="I918" s="47" t="n">
        <f aca="false">IF(H918="W",F918*G918-F918,(IF(H918="L",-F918)))</f>
        <v>-1</v>
      </c>
      <c r="J918" s="62"/>
      <c r="K918" s="23"/>
      <c r="L918" s="48"/>
      <c r="M918" s="48"/>
      <c r="N918" s="49"/>
      <c r="O918" s="62"/>
      <c r="P918" s="64"/>
      <c r="Q918" s="66"/>
      <c r="R918" s="74"/>
      <c r="S918" s="66"/>
      <c r="T918" s="66"/>
      <c r="U918" s="66"/>
      <c r="V918" s="66"/>
      <c r="W918" s="66"/>
      <c r="X918" s="67"/>
      <c r="Y918" s="67"/>
      <c r="Z918" s="67"/>
      <c r="AA918" s="67"/>
      <c r="AB918" s="67"/>
      <c r="AC918" s="67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 customFormat="false" ht="16.85" hidden="false" customHeight="false" outlineLevel="0" collapsed="false">
      <c r="A919" s="69"/>
      <c r="B919" s="70" t="s">
        <v>46</v>
      </c>
      <c r="C919" s="62" t="s">
        <v>331</v>
      </c>
      <c r="D919" s="70" t="s">
        <v>987</v>
      </c>
      <c r="E919" s="43" t="n">
        <v>0.84375</v>
      </c>
      <c r="F919" s="54" t="n">
        <v>20</v>
      </c>
      <c r="G919" s="45" t="n">
        <v>2.3</v>
      </c>
      <c r="H919" s="46" t="s">
        <v>7</v>
      </c>
      <c r="I919" s="47" t="n">
        <f aca="false">IF(H919="W",F919*G919-F919,(IF(H919="L",-F919)))</f>
        <v>-20</v>
      </c>
      <c r="J919" s="62"/>
      <c r="K919" s="23"/>
      <c r="L919" s="48"/>
      <c r="M919" s="48"/>
      <c r="N919" s="49"/>
      <c r="O919" s="62"/>
      <c r="P919" s="64"/>
      <c r="Q919" s="66"/>
      <c r="R919" s="74"/>
      <c r="S919" s="66"/>
      <c r="T919" s="66"/>
      <c r="U919" s="66"/>
      <c r="V919" s="66"/>
      <c r="W919" s="66"/>
      <c r="X919" s="67"/>
      <c r="Y919" s="67"/>
      <c r="Z919" s="67"/>
      <c r="AA919" s="67"/>
      <c r="AB919" s="67"/>
      <c r="AC919" s="67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 customFormat="false" ht="16.85" hidden="false" customHeight="false" outlineLevel="0" collapsed="false">
      <c r="A920" s="69"/>
      <c r="B920" s="70" t="s">
        <v>46</v>
      </c>
      <c r="C920" s="62" t="s">
        <v>28</v>
      </c>
      <c r="D920" s="70" t="s">
        <v>806</v>
      </c>
      <c r="E920" s="43" t="n">
        <v>0.84375</v>
      </c>
      <c r="F920" s="54" t="n">
        <v>10</v>
      </c>
      <c r="G920" s="45" t="n">
        <v>3.25</v>
      </c>
      <c r="H920" s="46" t="s">
        <v>7</v>
      </c>
      <c r="I920" s="47" t="n">
        <f aca="false">IF(H920="W",F920*G920-F920,(IF(H920="L",-F920)))</f>
        <v>-10</v>
      </c>
      <c r="J920" s="62"/>
      <c r="K920" s="23"/>
      <c r="L920" s="48"/>
      <c r="M920" s="48"/>
      <c r="N920" s="49"/>
      <c r="O920" s="62"/>
      <c r="P920" s="64"/>
      <c r="Q920" s="66"/>
      <c r="R920" s="74"/>
      <c r="S920" s="66"/>
      <c r="T920" s="66"/>
      <c r="U920" s="66"/>
      <c r="V920" s="66"/>
      <c r="W920" s="66"/>
      <c r="X920" s="67"/>
      <c r="Y920" s="67"/>
      <c r="Z920" s="67"/>
      <c r="AA920" s="67"/>
      <c r="AB920" s="67"/>
      <c r="AC920" s="67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 customFormat="false" ht="16.85" hidden="false" customHeight="false" outlineLevel="0" collapsed="false">
      <c r="A921" s="69" t="n">
        <v>43611</v>
      </c>
      <c r="B921" s="70" t="s">
        <v>46</v>
      </c>
      <c r="C921" s="62" t="s">
        <v>28</v>
      </c>
      <c r="D921" s="70" t="s">
        <v>970</v>
      </c>
      <c r="E921" s="43" t="n">
        <v>0.708333333333333</v>
      </c>
      <c r="F921" s="54" t="n">
        <v>25</v>
      </c>
      <c r="G921" s="45" t="n">
        <v>1.6</v>
      </c>
      <c r="H921" s="46" t="s">
        <v>7</v>
      </c>
      <c r="I921" s="47" t="n">
        <f aca="false">IF(H921="W",F921*G921-F921,(IF(H921="L",-F921)))</f>
        <v>-25</v>
      </c>
      <c r="J921" s="62"/>
      <c r="K921" s="23"/>
      <c r="L921" s="48"/>
      <c r="M921" s="48"/>
      <c r="N921" s="49"/>
      <c r="O921" s="62"/>
      <c r="P921" s="64"/>
      <c r="Q921" s="66"/>
      <c r="R921" s="74"/>
      <c r="S921" s="66"/>
      <c r="T921" s="66"/>
      <c r="U921" s="66"/>
      <c r="V921" s="66"/>
      <c r="W921" s="66"/>
      <c r="X921" s="67"/>
      <c r="Y921" s="67"/>
      <c r="Z921" s="67"/>
      <c r="AA921" s="67"/>
      <c r="AB921" s="67"/>
      <c r="AC921" s="67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 customFormat="false" ht="16.85" hidden="false" customHeight="false" outlineLevel="0" collapsed="false">
      <c r="A922" s="69"/>
      <c r="B922" s="70" t="s">
        <v>46</v>
      </c>
      <c r="C922" s="62" t="s">
        <v>331</v>
      </c>
      <c r="D922" s="70" t="s">
        <v>802</v>
      </c>
      <c r="E922" s="43" t="n">
        <v>0.885416666666667</v>
      </c>
      <c r="F922" s="54" t="n">
        <v>10</v>
      </c>
      <c r="G922" s="45" t="n">
        <v>3.3</v>
      </c>
      <c r="H922" s="46" t="s">
        <v>5</v>
      </c>
      <c r="I922" s="47" t="n">
        <f aca="false">IF(H922="W",F922*G922-F922,(IF(H922="L",-F922)))</f>
        <v>23</v>
      </c>
      <c r="J922" s="62"/>
      <c r="K922" s="23" t="s">
        <v>124</v>
      </c>
      <c r="L922" s="48"/>
      <c r="M922" s="48"/>
      <c r="N922" s="49"/>
      <c r="O922" s="62"/>
      <c r="P922" s="64"/>
      <c r="Q922" s="66"/>
      <c r="R922" s="74"/>
      <c r="S922" s="66"/>
      <c r="T922" s="66"/>
      <c r="U922" s="66"/>
      <c r="V922" s="66"/>
      <c r="W922" s="66"/>
      <c r="X922" s="67"/>
      <c r="Y922" s="67"/>
      <c r="Z922" s="67"/>
      <c r="AA922" s="67"/>
      <c r="AB922" s="67"/>
      <c r="AC922" s="67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 customFormat="false" ht="16.85" hidden="false" customHeight="false" outlineLevel="0" collapsed="false">
      <c r="A923" s="69"/>
      <c r="B923" s="70" t="s">
        <v>46</v>
      </c>
      <c r="C923" s="62" t="s">
        <v>216</v>
      </c>
      <c r="D923" s="70" t="s">
        <v>802</v>
      </c>
      <c r="E923" s="43" t="n">
        <v>0.885416666666667</v>
      </c>
      <c r="F923" s="54" t="n">
        <v>24.04</v>
      </c>
      <c r="G923" s="45" t="n">
        <v>3.6</v>
      </c>
      <c r="H923" s="46" t="s">
        <v>5</v>
      </c>
      <c r="I923" s="47" t="n">
        <f aca="false">IF(H923="W",F923*G923-F923,(IF(H923="L",-F923)))</f>
        <v>62.504</v>
      </c>
      <c r="J923" s="62"/>
      <c r="K923" s="23"/>
      <c r="L923" s="48"/>
      <c r="M923" s="48"/>
      <c r="N923" s="49"/>
      <c r="O923" s="62"/>
      <c r="P923" s="64"/>
      <c r="Q923" s="66"/>
      <c r="R923" s="74"/>
      <c r="S923" s="66"/>
      <c r="T923" s="66"/>
      <c r="U923" s="66"/>
      <c r="V923" s="66"/>
      <c r="W923" s="66"/>
      <c r="X923" s="67"/>
      <c r="Y923" s="67"/>
      <c r="Z923" s="67"/>
      <c r="AA923" s="67"/>
      <c r="AB923" s="67"/>
      <c r="AC923" s="67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 customFormat="false" ht="16.85" hidden="false" customHeight="false" outlineLevel="0" collapsed="false">
      <c r="A924" s="69"/>
      <c r="B924" s="70" t="s">
        <v>46</v>
      </c>
      <c r="C924" s="62" t="s">
        <v>151</v>
      </c>
      <c r="D924" s="70" t="s">
        <v>988</v>
      </c>
      <c r="E924" s="43" t="n">
        <v>0.885416666666667</v>
      </c>
      <c r="F924" s="54" t="n">
        <v>9</v>
      </c>
      <c r="G924" s="45" t="n">
        <v>4.55</v>
      </c>
      <c r="H924" s="46" t="s">
        <v>7</v>
      </c>
      <c r="I924" s="47" t="n">
        <f aca="false">IF(H924="W",F924*G924-F924,(IF(H924="L",-F924)))</f>
        <v>-9</v>
      </c>
      <c r="J924" s="62"/>
      <c r="K924" s="23"/>
      <c r="L924" s="48"/>
      <c r="M924" s="48"/>
      <c r="N924" s="49"/>
      <c r="O924" s="62"/>
      <c r="P924" s="64"/>
      <c r="Q924" s="66"/>
      <c r="R924" s="74"/>
      <c r="S924" s="66"/>
      <c r="T924" s="66"/>
      <c r="U924" s="66"/>
      <c r="V924" s="66"/>
      <c r="W924" s="66"/>
      <c r="X924" s="67"/>
      <c r="Y924" s="67"/>
      <c r="Z924" s="67"/>
      <c r="AA924" s="67"/>
      <c r="AB924" s="67"/>
      <c r="AC924" s="67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 customFormat="false" ht="16.85" hidden="false" customHeight="false" outlineLevel="0" collapsed="false">
      <c r="A925" s="69"/>
      <c r="B925" s="70" t="s">
        <v>46</v>
      </c>
      <c r="C925" s="62" t="s">
        <v>28</v>
      </c>
      <c r="D925" s="70" t="s">
        <v>909</v>
      </c>
      <c r="E925" s="43" t="n">
        <v>0.885416666666667</v>
      </c>
      <c r="F925" s="54" t="n">
        <v>42.63</v>
      </c>
      <c r="G925" s="45" t="n">
        <v>2.03</v>
      </c>
      <c r="H925" s="46" t="s">
        <v>7</v>
      </c>
      <c r="I925" s="47" t="n">
        <f aca="false">IF(H925="W",F925*G925-F925,(IF(H925="L",-F925)))</f>
        <v>-42.63</v>
      </c>
      <c r="J925" s="62"/>
      <c r="K925" s="23"/>
      <c r="L925" s="48"/>
      <c r="M925" s="48"/>
      <c r="N925" s="49"/>
      <c r="O925" s="62"/>
      <c r="P925" s="64"/>
      <c r="Q925" s="66"/>
      <c r="R925" s="74"/>
      <c r="S925" s="66"/>
      <c r="T925" s="66"/>
      <c r="U925" s="66"/>
      <c r="V925" s="66"/>
      <c r="W925" s="66"/>
      <c r="X925" s="67"/>
      <c r="Y925" s="67"/>
      <c r="Z925" s="67"/>
      <c r="AA925" s="67"/>
      <c r="AB925" s="67"/>
      <c r="AC925" s="67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 customFormat="false" ht="16.85" hidden="false" customHeight="false" outlineLevel="0" collapsed="false">
      <c r="A926" s="69"/>
      <c r="B926" s="70" t="s">
        <v>847</v>
      </c>
      <c r="C926" s="62" t="s">
        <v>68</v>
      </c>
      <c r="D926" s="70" t="s">
        <v>989</v>
      </c>
      <c r="E926" s="43" t="n">
        <v>0.833333333333333</v>
      </c>
      <c r="F926" s="54" t="n">
        <v>0.5</v>
      </c>
      <c r="G926" s="45" t="n">
        <v>2</v>
      </c>
      <c r="H926" s="46" t="s">
        <v>7</v>
      </c>
      <c r="I926" s="47" t="n">
        <f aca="false">IF(H926="W",F926*G926-F926,(IF(H926="L",-F926)))</f>
        <v>-0.5</v>
      </c>
      <c r="J926" s="62"/>
      <c r="K926" s="23"/>
      <c r="L926" s="48"/>
      <c r="M926" s="48"/>
      <c r="N926" s="49"/>
      <c r="O926" s="62"/>
      <c r="P926" s="64"/>
      <c r="Q926" s="66"/>
      <c r="R926" s="74"/>
      <c r="S926" s="66"/>
      <c r="T926" s="66"/>
      <c r="U926" s="66"/>
      <c r="V926" s="66"/>
      <c r="W926" s="66"/>
      <c r="X926" s="67"/>
      <c r="Y926" s="67"/>
      <c r="Z926" s="67"/>
      <c r="AA926" s="67"/>
      <c r="AB926" s="67"/>
      <c r="AC926" s="67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 customFormat="false" ht="16.85" hidden="false" customHeight="false" outlineLevel="0" collapsed="false">
      <c r="A927" s="69"/>
      <c r="B927" s="70" t="s">
        <v>46</v>
      </c>
      <c r="C927" s="62" t="s">
        <v>68</v>
      </c>
      <c r="D927" s="70" t="s">
        <v>990</v>
      </c>
      <c r="E927" s="43" t="n">
        <v>0.885416666666667</v>
      </c>
      <c r="F927" s="54" t="n">
        <v>10</v>
      </c>
      <c r="G927" s="45" t="n">
        <v>4.55</v>
      </c>
      <c r="H927" s="46" t="s">
        <v>7</v>
      </c>
      <c r="I927" s="47" t="n">
        <f aca="false">IF(H927="W",F927*G927-F927,(IF(H927="L",-F927)))</f>
        <v>-10</v>
      </c>
      <c r="J927" s="62"/>
      <c r="K927" s="23"/>
      <c r="L927" s="48"/>
      <c r="M927" s="48"/>
      <c r="N927" s="49"/>
      <c r="O927" s="62"/>
      <c r="P927" s="64"/>
      <c r="Q927" s="66"/>
      <c r="R927" s="74"/>
      <c r="S927" s="66"/>
      <c r="T927" s="66"/>
      <c r="U927" s="66"/>
      <c r="V927" s="66"/>
      <c r="W927" s="66"/>
      <c r="X927" s="67"/>
      <c r="Y927" s="67"/>
      <c r="Z927" s="67"/>
      <c r="AA927" s="67"/>
      <c r="AB927" s="67"/>
      <c r="AC927" s="67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 customFormat="false" ht="16.85" hidden="false" customHeight="false" outlineLevel="0" collapsed="false">
      <c r="A928" s="69"/>
      <c r="B928" s="70" t="s">
        <v>46</v>
      </c>
      <c r="C928" s="62" t="s">
        <v>170</v>
      </c>
      <c r="D928" s="70" t="s">
        <v>991</v>
      </c>
      <c r="E928" s="43" t="n">
        <v>0.885416666666667</v>
      </c>
      <c r="F928" s="54" t="n">
        <v>3.78</v>
      </c>
      <c r="G928" s="45" t="n">
        <v>3.7</v>
      </c>
      <c r="H928" s="46" t="s">
        <v>7</v>
      </c>
      <c r="I928" s="47" t="n">
        <f aca="false">IF(H928="W",F928*G928-F928,(IF(H928="L",-F928)))</f>
        <v>-3.78</v>
      </c>
      <c r="J928" s="62"/>
      <c r="K928" s="23"/>
      <c r="L928" s="48"/>
      <c r="M928" s="48"/>
      <c r="N928" s="49"/>
      <c r="O928" s="62"/>
      <c r="P928" s="64"/>
      <c r="Q928" s="66"/>
      <c r="R928" s="74"/>
      <c r="S928" s="66"/>
      <c r="T928" s="66"/>
      <c r="U928" s="66"/>
      <c r="V928" s="66"/>
      <c r="W928" s="66"/>
      <c r="X928" s="67"/>
      <c r="Y928" s="67"/>
      <c r="Z928" s="67"/>
      <c r="AA928" s="67"/>
      <c r="AB928" s="67"/>
      <c r="AC928" s="67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 customFormat="false" ht="16.85" hidden="false" customHeight="false" outlineLevel="0" collapsed="false">
      <c r="A929" s="69"/>
      <c r="B929" s="70" t="s">
        <v>46</v>
      </c>
      <c r="C929" s="62" t="s">
        <v>151</v>
      </c>
      <c r="D929" s="70" t="s">
        <v>992</v>
      </c>
      <c r="E929" s="43" t="n">
        <v>0.885416666666667</v>
      </c>
      <c r="F929" s="54" t="n">
        <v>10</v>
      </c>
      <c r="G929" s="45"/>
      <c r="H929" s="46" t="s">
        <v>6</v>
      </c>
      <c r="I929" s="47" t="n">
        <f aca="false">IF(H929="W",F929*G929-F929,(IF(H929="L",-F929)))</f>
        <v>0</v>
      </c>
      <c r="J929" s="62"/>
      <c r="K929" s="23"/>
      <c r="L929" s="48"/>
      <c r="M929" s="48"/>
      <c r="N929" s="49"/>
      <c r="O929" s="62"/>
      <c r="P929" s="64"/>
      <c r="Q929" s="66"/>
      <c r="R929" s="74"/>
      <c r="S929" s="66"/>
      <c r="T929" s="66"/>
      <c r="U929" s="66"/>
      <c r="V929" s="66"/>
      <c r="W929" s="66"/>
      <c r="X929" s="67"/>
      <c r="Y929" s="67"/>
      <c r="Z929" s="67"/>
      <c r="AA929" s="67"/>
      <c r="AB929" s="67"/>
      <c r="AC929" s="67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 customFormat="false" ht="16.85" hidden="false" customHeight="false" outlineLevel="0" collapsed="false">
      <c r="A930" s="69"/>
      <c r="B930" s="70" t="s">
        <v>46</v>
      </c>
      <c r="C930" s="62" t="s">
        <v>28</v>
      </c>
      <c r="D930" s="70" t="s">
        <v>816</v>
      </c>
      <c r="E930" s="43" t="n">
        <v>0.885416666666667</v>
      </c>
      <c r="F930" s="54" t="n">
        <v>10</v>
      </c>
      <c r="G930" s="45" t="n">
        <v>1.55</v>
      </c>
      <c r="H930" s="46" t="s">
        <v>5</v>
      </c>
      <c r="I930" s="47" t="n">
        <f aca="false">IF(H930="W",F930*G930-F930,(IF(H930="L",-F930)))</f>
        <v>5.5</v>
      </c>
      <c r="J930" s="62"/>
      <c r="K930" s="23"/>
      <c r="L930" s="48"/>
      <c r="M930" s="48"/>
      <c r="N930" s="49"/>
      <c r="O930" s="62"/>
      <c r="P930" s="64"/>
      <c r="Q930" s="66"/>
      <c r="R930" s="74"/>
      <c r="S930" s="66"/>
      <c r="T930" s="66"/>
      <c r="U930" s="66"/>
      <c r="V930" s="66"/>
      <c r="W930" s="66"/>
      <c r="X930" s="67"/>
      <c r="Y930" s="67"/>
      <c r="Z930" s="67"/>
      <c r="AA930" s="67"/>
      <c r="AB930" s="67"/>
      <c r="AC930" s="67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 customFormat="false" ht="16.85" hidden="false" customHeight="false" outlineLevel="0" collapsed="false">
      <c r="A931" s="69"/>
      <c r="B931" s="70" t="s">
        <v>46</v>
      </c>
      <c r="C931" s="62" t="s">
        <v>68</v>
      </c>
      <c r="D931" s="70" t="s">
        <v>802</v>
      </c>
      <c r="E931" s="43" t="n">
        <v>0.885416666666667</v>
      </c>
      <c r="F931" s="54" t="n">
        <v>8</v>
      </c>
      <c r="G931" s="45" t="n">
        <v>3.75</v>
      </c>
      <c r="H931" s="46" t="s">
        <v>5</v>
      </c>
      <c r="I931" s="47" t="n">
        <f aca="false">IF(H931="W",F931*G931-F931,(IF(H931="L",-F931)))</f>
        <v>22</v>
      </c>
      <c r="J931" s="62"/>
      <c r="K931" s="23"/>
      <c r="L931" s="48"/>
      <c r="M931" s="48"/>
      <c r="N931" s="49"/>
      <c r="O931" s="62"/>
      <c r="P931" s="64"/>
      <c r="Q931" s="66"/>
      <c r="R931" s="74"/>
      <c r="S931" s="66"/>
      <c r="T931" s="66"/>
      <c r="U931" s="66"/>
      <c r="V931" s="66"/>
      <c r="W931" s="66"/>
      <c r="X931" s="67"/>
      <c r="Y931" s="67"/>
      <c r="Z931" s="67"/>
      <c r="AA931" s="67"/>
      <c r="AB931" s="67"/>
      <c r="AC931" s="67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 customFormat="false" ht="16.85" hidden="false" customHeight="false" outlineLevel="0" collapsed="false">
      <c r="A932" s="69"/>
      <c r="B932" s="70" t="s">
        <v>46</v>
      </c>
      <c r="C932" s="62" t="s">
        <v>151</v>
      </c>
      <c r="D932" s="70" t="s">
        <v>816</v>
      </c>
      <c r="E932" s="43" t="n">
        <v>0.885416666666667</v>
      </c>
      <c r="F932" s="54" t="n">
        <v>10</v>
      </c>
      <c r="G932" s="45" t="n">
        <v>1.52</v>
      </c>
      <c r="H932" s="46" t="s">
        <v>5</v>
      </c>
      <c r="I932" s="47" t="n">
        <f aca="false">IF(H932="W",F932*G932-F932,(IF(H932="L",-F932)))</f>
        <v>5.2</v>
      </c>
      <c r="J932" s="62"/>
      <c r="K932" s="23"/>
      <c r="L932" s="48"/>
      <c r="M932" s="48"/>
      <c r="N932" s="49"/>
      <c r="O932" s="62"/>
      <c r="P932" s="64"/>
      <c r="Q932" s="66"/>
      <c r="R932" s="74"/>
      <c r="S932" s="66"/>
      <c r="T932" s="66"/>
      <c r="U932" s="66"/>
      <c r="V932" s="66"/>
      <c r="W932" s="66"/>
      <c r="X932" s="67"/>
      <c r="Y932" s="67"/>
      <c r="Z932" s="67"/>
      <c r="AA932" s="67"/>
      <c r="AB932" s="67"/>
      <c r="AC932" s="67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 customFormat="false" ht="16.85" hidden="false" customHeight="false" outlineLevel="0" collapsed="false">
      <c r="A933" s="69"/>
      <c r="B933" s="70" t="s">
        <v>46</v>
      </c>
      <c r="C933" s="62" t="s">
        <v>151</v>
      </c>
      <c r="D933" s="70" t="s">
        <v>816</v>
      </c>
      <c r="E933" s="43" t="n">
        <v>0.885416666666667</v>
      </c>
      <c r="F933" s="54" t="n">
        <v>7.89</v>
      </c>
      <c r="G933" s="45" t="n">
        <v>1.89</v>
      </c>
      <c r="H933" s="46" t="s">
        <v>5</v>
      </c>
      <c r="I933" s="47" t="n">
        <f aca="false">IF(H933="W",F933*G933-F933,(IF(H933="L",-F933)))</f>
        <v>7.0221</v>
      </c>
      <c r="J933" s="62"/>
      <c r="K933" s="23" t="s">
        <v>993</v>
      </c>
      <c r="L933" s="48"/>
      <c r="M933" s="48"/>
      <c r="N933" s="49"/>
      <c r="O933" s="62"/>
      <c r="P933" s="64"/>
      <c r="Q933" s="66"/>
      <c r="R933" s="74"/>
      <c r="S933" s="66"/>
      <c r="T933" s="66"/>
      <c r="U933" s="66"/>
      <c r="V933" s="66"/>
      <c r="W933" s="66"/>
      <c r="X933" s="67"/>
      <c r="Y933" s="67"/>
      <c r="Z933" s="67"/>
      <c r="AA933" s="67"/>
      <c r="AB933" s="67"/>
      <c r="AC933" s="67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 customFormat="false" ht="16.85" hidden="false" customHeight="false" outlineLevel="0" collapsed="false">
      <c r="A934" s="69" t="n">
        <v>43612</v>
      </c>
      <c r="B934" s="70" t="s">
        <v>46</v>
      </c>
      <c r="C934" s="62" t="s">
        <v>28</v>
      </c>
      <c r="D934" s="70" t="s">
        <v>994</v>
      </c>
      <c r="E934" s="43" t="n">
        <v>0.125</v>
      </c>
      <c r="F934" s="54" t="n">
        <v>25</v>
      </c>
      <c r="G934" s="45" t="n">
        <v>1.65</v>
      </c>
      <c r="H934" s="46" t="s">
        <v>5</v>
      </c>
      <c r="I934" s="47" t="n">
        <f aca="false">IF(H934="W",F934*G934-F934,(IF(H934="L",-F934)))</f>
        <v>16.25</v>
      </c>
      <c r="J934" s="62"/>
      <c r="K934" s="23" t="s">
        <v>663</v>
      </c>
      <c r="L934" s="48" t="s">
        <v>995</v>
      </c>
      <c r="M934" s="48" t="s">
        <v>9</v>
      </c>
      <c r="N934" s="49" t="n">
        <f aca="false">SUM(I934:I1005)</f>
        <v>197.095</v>
      </c>
      <c r="O934" s="62"/>
      <c r="P934" s="64"/>
      <c r="Q934" s="66"/>
      <c r="R934" s="74"/>
      <c r="S934" s="66"/>
      <c r="T934" s="66"/>
      <c r="U934" s="66"/>
      <c r="V934" s="66"/>
      <c r="W934" s="66"/>
      <c r="X934" s="67"/>
      <c r="Y934" s="67"/>
      <c r="Z934" s="67"/>
      <c r="AA934" s="67"/>
      <c r="AB934" s="67"/>
      <c r="AC934" s="67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 customFormat="false" ht="16.85" hidden="false" customHeight="false" outlineLevel="0" collapsed="false">
      <c r="A935" s="69"/>
      <c r="B935" s="70" t="s">
        <v>46</v>
      </c>
      <c r="C935" s="62" t="s">
        <v>28</v>
      </c>
      <c r="D935" s="70" t="s">
        <v>996</v>
      </c>
      <c r="E935" s="43" t="n">
        <v>0.125</v>
      </c>
      <c r="F935" s="54" t="n">
        <v>25</v>
      </c>
      <c r="G935" s="45" t="n">
        <v>3.1</v>
      </c>
      <c r="H935" s="46" t="s">
        <v>5</v>
      </c>
      <c r="I935" s="47" t="n">
        <f aca="false">IF(H935="W",F935*G935-F935,(IF(H935="L",-F935)))</f>
        <v>52.5</v>
      </c>
      <c r="J935" s="62"/>
      <c r="K935" s="82" t="s">
        <v>445</v>
      </c>
      <c r="L935" s="48" t="s">
        <v>997</v>
      </c>
      <c r="M935" s="48" t="s">
        <v>9</v>
      </c>
      <c r="N935" s="49" t="n">
        <f aca="false">SUM(N934+N1006+N1079+N1152)</f>
        <v>200.6887</v>
      </c>
      <c r="O935" s="62"/>
      <c r="P935" s="64"/>
      <c r="Q935" s="66"/>
      <c r="R935" s="74"/>
      <c r="S935" s="66"/>
      <c r="T935" s="66"/>
      <c r="U935" s="66"/>
      <c r="V935" s="66"/>
      <c r="W935" s="66"/>
      <c r="X935" s="67"/>
      <c r="Y935" s="67"/>
      <c r="Z935" s="67"/>
      <c r="AA935" s="67"/>
      <c r="AB935" s="67"/>
      <c r="AC935" s="67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 customFormat="false" ht="16.85" hidden="false" customHeight="false" outlineLevel="0" collapsed="false">
      <c r="A936" s="69"/>
      <c r="B936" s="70" t="s">
        <v>46</v>
      </c>
      <c r="C936" s="62" t="s">
        <v>216</v>
      </c>
      <c r="D936" s="70" t="s">
        <v>778</v>
      </c>
      <c r="E936" s="43" t="n">
        <v>0.125</v>
      </c>
      <c r="F936" s="54" t="n">
        <v>7.17</v>
      </c>
      <c r="G936" s="45" t="n">
        <v>5.75</v>
      </c>
      <c r="H936" s="46" t="s">
        <v>7</v>
      </c>
      <c r="I936" s="47" t="n">
        <f aca="false">IF(H936="W",F936*G936-F936,(IF(H936="L",-F936)))</f>
        <v>-7.17</v>
      </c>
      <c r="J936" s="62"/>
      <c r="K936" s="82" t="s">
        <v>998</v>
      </c>
      <c r="L936" s="48"/>
      <c r="M936" s="48"/>
      <c r="N936" s="49"/>
      <c r="O936" s="62"/>
      <c r="P936" s="64"/>
      <c r="Q936" s="66"/>
      <c r="R936" s="74"/>
      <c r="S936" s="66"/>
      <c r="T936" s="66"/>
      <c r="U936" s="66"/>
      <c r="V936" s="66"/>
      <c r="W936" s="66"/>
      <c r="X936" s="67"/>
      <c r="Y936" s="67"/>
      <c r="Z936" s="67"/>
      <c r="AA936" s="67"/>
      <c r="AB936" s="67"/>
      <c r="AC936" s="67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 customFormat="false" ht="16.85" hidden="false" customHeight="false" outlineLevel="0" collapsed="false">
      <c r="A937" s="69"/>
      <c r="B937" s="70" t="s">
        <v>46</v>
      </c>
      <c r="C937" s="62" t="s">
        <v>216</v>
      </c>
      <c r="D937" s="70" t="s">
        <v>999</v>
      </c>
      <c r="E937" s="43" t="n">
        <v>0.125</v>
      </c>
      <c r="F937" s="54" t="n">
        <v>9</v>
      </c>
      <c r="G937" s="45" t="n">
        <v>3.75</v>
      </c>
      <c r="H937" s="46" t="s">
        <v>7</v>
      </c>
      <c r="I937" s="47" t="n">
        <f aca="false">IF(H937="W",F937*G937-F937,(IF(H937="L",-F937)))</f>
        <v>-9</v>
      </c>
      <c r="J937" s="62"/>
      <c r="K937" s="82" t="s">
        <v>1000</v>
      </c>
      <c r="L937" s="48"/>
      <c r="M937" s="48"/>
      <c r="N937" s="49"/>
      <c r="O937" s="62"/>
      <c r="P937" s="64"/>
      <c r="Q937" s="66"/>
      <c r="R937" s="74"/>
      <c r="S937" s="66"/>
      <c r="T937" s="66"/>
      <c r="U937" s="66"/>
      <c r="V937" s="66"/>
      <c r="W937" s="66"/>
      <c r="X937" s="67"/>
      <c r="Y937" s="67"/>
      <c r="Z937" s="67"/>
      <c r="AA937" s="67"/>
      <c r="AB937" s="67"/>
      <c r="AC937" s="67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 customFormat="false" ht="16.85" hidden="false" customHeight="false" outlineLevel="0" collapsed="false">
      <c r="A938" s="69"/>
      <c r="B938" s="70" t="s">
        <v>46</v>
      </c>
      <c r="C938" s="62" t="s">
        <v>216</v>
      </c>
      <c r="D938" s="70" t="s">
        <v>1001</v>
      </c>
      <c r="E938" s="43" t="n">
        <v>0.125</v>
      </c>
      <c r="F938" s="54" t="n">
        <v>4</v>
      </c>
      <c r="G938" s="45" t="n">
        <v>4.4</v>
      </c>
      <c r="H938" s="46" t="s">
        <v>7</v>
      </c>
      <c r="I938" s="47" t="n">
        <f aca="false">IF(H938="W",F938*G938-F938,(IF(H938="L",-F938)))</f>
        <v>-4</v>
      </c>
      <c r="J938" s="62"/>
      <c r="K938" s="23"/>
      <c r="L938" s="48"/>
      <c r="M938" s="48"/>
      <c r="N938" s="49"/>
      <c r="O938" s="62"/>
      <c r="P938" s="64"/>
      <c r="Q938" s="66"/>
      <c r="R938" s="74"/>
      <c r="S938" s="66"/>
      <c r="T938" s="66"/>
      <c r="U938" s="66"/>
      <c r="V938" s="66"/>
      <c r="W938" s="66"/>
      <c r="X938" s="67"/>
      <c r="Y938" s="67"/>
      <c r="Z938" s="67"/>
      <c r="AA938" s="67"/>
      <c r="AB938" s="67"/>
      <c r="AC938" s="67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 customFormat="false" ht="16.85" hidden="false" customHeight="false" outlineLevel="0" collapsed="false">
      <c r="A939" s="69" t="n">
        <v>43613</v>
      </c>
      <c r="B939" s="70" t="s">
        <v>67</v>
      </c>
      <c r="C939" s="62" t="s">
        <v>28</v>
      </c>
      <c r="D939" s="70" t="s">
        <v>1002</v>
      </c>
      <c r="E939" s="43" t="n">
        <v>0.90625</v>
      </c>
      <c r="F939" s="54" t="n">
        <v>25</v>
      </c>
      <c r="G939" s="45" t="n">
        <v>4.25</v>
      </c>
      <c r="H939" s="46" t="s">
        <v>5</v>
      </c>
      <c r="I939" s="47" t="n">
        <f aca="false">IF(H939="W",F939*G939-F939,(IF(H939="L",-F939)))</f>
        <v>81.25</v>
      </c>
      <c r="J939" s="62"/>
      <c r="K939" s="23"/>
      <c r="L939" s="48"/>
      <c r="M939" s="48"/>
      <c r="N939" s="49"/>
      <c r="O939" s="62"/>
      <c r="P939" s="64"/>
      <c r="Q939" s="66"/>
      <c r="R939" s="74"/>
      <c r="S939" s="66"/>
      <c r="T939" s="66"/>
      <c r="U939" s="66"/>
      <c r="V939" s="66"/>
      <c r="W939" s="66"/>
      <c r="X939" s="67"/>
      <c r="Y939" s="67"/>
      <c r="Z939" s="67"/>
      <c r="AA939" s="67"/>
      <c r="AB939" s="67"/>
      <c r="AC939" s="67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 customFormat="false" ht="16.85" hidden="false" customHeight="false" outlineLevel="0" collapsed="false">
      <c r="A940" s="69"/>
      <c r="B940" s="70" t="s">
        <v>67</v>
      </c>
      <c r="C940" s="62" t="s">
        <v>331</v>
      </c>
      <c r="D940" s="70" t="s">
        <v>1003</v>
      </c>
      <c r="E940" s="43" t="n">
        <v>0.90625</v>
      </c>
      <c r="F940" s="54" t="n">
        <v>30</v>
      </c>
      <c r="G940" s="45" t="n">
        <v>3</v>
      </c>
      <c r="H940" s="46" t="s">
        <v>7</v>
      </c>
      <c r="I940" s="47" t="n">
        <f aca="false">IF(H940="W",F940*G940-F940,(IF(H940="L",-F940)))</f>
        <v>-30</v>
      </c>
      <c r="J940" s="62"/>
      <c r="K940" s="23"/>
      <c r="L940" s="48"/>
      <c r="M940" s="48"/>
      <c r="N940" s="49"/>
      <c r="O940" s="62"/>
      <c r="P940" s="64"/>
      <c r="Q940" s="66"/>
      <c r="R940" s="74"/>
      <c r="S940" s="66"/>
      <c r="T940" s="66"/>
      <c r="U940" s="66"/>
      <c r="V940" s="66"/>
      <c r="W940" s="66"/>
      <c r="X940" s="67"/>
      <c r="Y940" s="67"/>
      <c r="Z940" s="67"/>
      <c r="AA940" s="67"/>
      <c r="AB940" s="67"/>
      <c r="AC940" s="67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 customFormat="false" ht="16.85" hidden="false" customHeight="false" outlineLevel="0" collapsed="false">
      <c r="A941" s="69"/>
      <c r="B941" s="70" t="s">
        <v>67</v>
      </c>
      <c r="C941" s="62" t="s">
        <v>87</v>
      </c>
      <c r="D941" s="70" t="s">
        <v>1004</v>
      </c>
      <c r="E941" s="43" t="n">
        <v>0.90625</v>
      </c>
      <c r="F941" s="54" t="n">
        <v>30</v>
      </c>
      <c r="G941" s="45" t="n">
        <v>2.17</v>
      </c>
      <c r="H941" s="46" t="s">
        <v>7</v>
      </c>
      <c r="I941" s="47" t="n">
        <f aca="false">IF(H941="W",F941*G941-F941,(IF(H941="L",-F941)))</f>
        <v>-30</v>
      </c>
      <c r="J941" s="62"/>
      <c r="K941" s="23"/>
      <c r="L941" s="48"/>
      <c r="M941" s="48"/>
      <c r="N941" s="49"/>
      <c r="O941" s="62"/>
      <c r="P941" s="64"/>
      <c r="Q941" s="66"/>
      <c r="R941" s="74"/>
      <c r="S941" s="66"/>
      <c r="T941" s="66"/>
      <c r="U941" s="66"/>
      <c r="V941" s="66"/>
      <c r="W941" s="66"/>
      <c r="X941" s="67"/>
      <c r="Y941" s="67"/>
      <c r="Z941" s="67"/>
      <c r="AA941" s="67"/>
      <c r="AB941" s="67"/>
      <c r="AC941" s="67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 customFormat="false" ht="16.85" hidden="false" customHeight="false" outlineLevel="0" collapsed="false">
      <c r="A942" s="69"/>
      <c r="B942" s="70" t="s">
        <v>67</v>
      </c>
      <c r="C942" s="62" t="s">
        <v>170</v>
      </c>
      <c r="D942" s="70" t="s">
        <v>1004</v>
      </c>
      <c r="E942" s="43" t="n">
        <v>0.90625</v>
      </c>
      <c r="F942" s="54" t="n">
        <v>19</v>
      </c>
      <c r="G942" s="45" t="n">
        <v>2.17</v>
      </c>
      <c r="H942" s="46" t="s">
        <v>7</v>
      </c>
      <c r="I942" s="47" t="n">
        <f aca="false">IF(H942="W",F942*G942-F942,(IF(H942="L",-F942)))</f>
        <v>-19</v>
      </c>
      <c r="J942" s="62"/>
      <c r="K942" s="23"/>
      <c r="L942" s="48"/>
      <c r="M942" s="48"/>
      <c r="N942" s="49"/>
      <c r="O942" s="62"/>
      <c r="P942" s="64"/>
      <c r="Q942" s="66"/>
      <c r="R942" s="74"/>
      <c r="S942" s="66"/>
      <c r="T942" s="66"/>
      <c r="U942" s="66"/>
      <c r="V942" s="66"/>
      <c r="W942" s="66"/>
      <c r="X942" s="67"/>
      <c r="Y942" s="67"/>
      <c r="Z942" s="67"/>
      <c r="AA942" s="67"/>
      <c r="AB942" s="67"/>
      <c r="AC942" s="67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 customFormat="false" ht="16.85" hidden="false" customHeight="false" outlineLevel="0" collapsed="false">
      <c r="A943" s="69"/>
      <c r="B943" s="70" t="s">
        <v>67</v>
      </c>
      <c r="C943" s="62" t="s">
        <v>87</v>
      </c>
      <c r="D943" s="70" t="s">
        <v>1003</v>
      </c>
      <c r="E943" s="43" t="n">
        <v>0.90625</v>
      </c>
      <c r="F943" s="54" t="n">
        <v>5</v>
      </c>
      <c r="G943" s="45" t="n">
        <v>3.5</v>
      </c>
      <c r="H943" s="46" t="s">
        <v>6</v>
      </c>
      <c r="I943" s="47" t="n">
        <f aca="false">IF(H943="W",F943*G943-F943,(IF(H943="L",-F943)))</f>
        <v>0</v>
      </c>
      <c r="J943" s="62"/>
      <c r="K943" s="23" t="s">
        <v>916</v>
      </c>
      <c r="L943" s="48"/>
      <c r="M943" s="48"/>
      <c r="N943" s="49"/>
      <c r="O943" s="62"/>
      <c r="P943" s="64"/>
      <c r="Q943" s="66"/>
      <c r="R943" s="74"/>
      <c r="S943" s="66"/>
      <c r="T943" s="66"/>
      <c r="U943" s="66"/>
      <c r="V943" s="66"/>
      <c r="W943" s="66"/>
      <c r="X943" s="67"/>
      <c r="Y943" s="67"/>
      <c r="Z943" s="67"/>
      <c r="AA943" s="67"/>
      <c r="AB943" s="67"/>
      <c r="AC943" s="67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 customFormat="false" ht="16.85" hidden="false" customHeight="false" outlineLevel="0" collapsed="false">
      <c r="A944" s="69" t="n">
        <v>43614</v>
      </c>
      <c r="B944" s="70" t="s">
        <v>67</v>
      </c>
      <c r="C944" s="62" t="s">
        <v>28</v>
      </c>
      <c r="D944" s="70" t="s">
        <v>750</v>
      </c>
      <c r="E944" s="43" t="n">
        <v>0.90625</v>
      </c>
      <c r="F944" s="54" t="n">
        <v>150</v>
      </c>
      <c r="G944" s="45" t="n">
        <v>2.38</v>
      </c>
      <c r="H944" s="46" t="s">
        <v>5</v>
      </c>
      <c r="I944" s="47" t="n">
        <f aca="false">IF(H944="W",F944*G944-F944,(IF(H944="L",-F944)))</f>
        <v>207</v>
      </c>
      <c r="J944" s="62"/>
      <c r="K944" s="23"/>
      <c r="L944" s="48"/>
      <c r="M944" s="48"/>
      <c r="N944" s="49"/>
      <c r="O944" s="62"/>
      <c r="P944" s="64"/>
      <c r="Q944" s="66"/>
      <c r="R944" s="74"/>
      <c r="S944" s="66"/>
      <c r="T944" s="66"/>
      <c r="U944" s="66"/>
      <c r="V944" s="66"/>
      <c r="W944" s="66"/>
      <c r="X944" s="67"/>
      <c r="Y944" s="67"/>
      <c r="Z944" s="67"/>
      <c r="AA944" s="67"/>
      <c r="AB944" s="67"/>
      <c r="AC944" s="67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 customFormat="false" ht="16.85" hidden="false" customHeight="false" outlineLevel="0" collapsed="false">
      <c r="A945" s="69"/>
      <c r="B945" s="70" t="s">
        <v>67</v>
      </c>
      <c r="C945" s="62" t="s">
        <v>216</v>
      </c>
      <c r="D945" s="70" t="s">
        <v>1005</v>
      </c>
      <c r="E945" s="43" t="n">
        <v>0.90625</v>
      </c>
      <c r="F945" s="54" t="n">
        <v>50</v>
      </c>
      <c r="G945" s="45" t="n">
        <v>3.5</v>
      </c>
      <c r="H945" s="46" t="s">
        <v>7</v>
      </c>
      <c r="I945" s="47" t="n">
        <f aca="false">IF(H945="W",F945*G945-F945,(IF(H945="L",-F945)))</f>
        <v>-50</v>
      </c>
      <c r="J945" s="62"/>
      <c r="K945" s="23"/>
      <c r="L945" s="48"/>
      <c r="M945" s="48"/>
      <c r="N945" s="49"/>
      <c r="O945" s="62"/>
      <c r="P945" s="64"/>
      <c r="Q945" s="66"/>
      <c r="R945" s="74"/>
      <c r="S945" s="66"/>
      <c r="T945" s="66"/>
      <c r="U945" s="66"/>
      <c r="V945" s="66"/>
      <c r="W945" s="66"/>
      <c r="X945" s="67"/>
      <c r="Y945" s="67"/>
      <c r="Z945" s="67"/>
      <c r="AA945" s="67"/>
      <c r="AB945" s="67"/>
      <c r="AC945" s="67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 customFormat="false" ht="16.85" hidden="false" customHeight="false" outlineLevel="0" collapsed="false">
      <c r="A946" s="69"/>
      <c r="B946" s="70" t="s">
        <v>67</v>
      </c>
      <c r="C946" s="62" t="s">
        <v>170</v>
      </c>
      <c r="D946" s="70" t="s">
        <v>1006</v>
      </c>
      <c r="E946" s="43" t="n">
        <v>0.90625</v>
      </c>
      <c r="F946" s="54" t="n">
        <v>103</v>
      </c>
      <c r="G946" s="45" t="n">
        <v>3.45</v>
      </c>
      <c r="H946" s="46" t="s">
        <v>7</v>
      </c>
      <c r="I946" s="47" t="n">
        <f aca="false">IF(H946="W",F946*G946-F946,(IF(H946="L",-F946)))</f>
        <v>-103</v>
      </c>
      <c r="J946" s="62"/>
      <c r="K946" s="23"/>
      <c r="L946" s="48"/>
      <c r="M946" s="48"/>
      <c r="N946" s="49"/>
      <c r="O946" s="62"/>
      <c r="P946" s="64"/>
      <c r="Q946" s="66"/>
      <c r="R946" s="74"/>
      <c r="S946" s="66"/>
      <c r="T946" s="66"/>
      <c r="U946" s="66"/>
      <c r="V946" s="66"/>
      <c r="W946" s="66"/>
      <c r="X946" s="67"/>
      <c r="Y946" s="67"/>
      <c r="Z946" s="67"/>
      <c r="AA946" s="67"/>
      <c r="AB946" s="67"/>
      <c r="AC946" s="67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 customFormat="false" ht="16.85" hidden="false" customHeight="false" outlineLevel="0" collapsed="false">
      <c r="A947" s="69"/>
      <c r="B947" s="70" t="s">
        <v>67</v>
      </c>
      <c r="C947" s="62" t="s">
        <v>95</v>
      </c>
      <c r="D947" s="70" t="s">
        <v>1005</v>
      </c>
      <c r="E947" s="43" t="n">
        <v>0.90625</v>
      </c>
      <c r="F947" s="54" t="n">
        <v>52</v>
      </c>
      <c r="G947" s="45" t="n">
        <v>3.5</v>
      </c>
      <c r="H947" s="46" t="s">
        <v>7</v>
      </c>
      <c r="I947" s="47" t="n">
        <f aca="false">IF(H947="W",F947*G947-F947,(IF(H947="L",-F947)))</f>
        <v>-52</v>
      </c>
      <c r="J947" s="62"/>
      <c r="K947" s="23" t="s">
        <v>1007</v>
      </c>
      <c r="L947" s="48"/>
      <c r="M947" s="48"/>
      <c r="N947" s="49"/>
      <c r="O947" s="62"/>
      <c r="P947" s="64"/>
      <c r="Q947" s="66"/>
      <c r="R947" s="74"/>
      <c r="S947" s="66"/>
      <c r="T947" s="66"/>
      <c r="U947" s="66"/>
      <c r="V947" s="66"/>
      <c r="W947" s="66"/>
      <c r="X947" s="67"/>
      <c r="Y947" s="67"/>
      <c r="Z947" s="67"/>
      <c r="AA947" s="67"/>
      <c r="AB947" s="67"/>
      <c r="AC947" s="67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 customFormat="false" ht="16.85" hidden="false" customHeight="false" outlineLevel="0" collapsed="false">
      <c r="A948" s="69"/>
      <c r="B948" s="70" t="s">
        <v>67</v>
      </c>
      <c r="C948" s="62" t="s">
        <v>151</v>
      </c>
      <c r="D948" s="70" t="s">
        <v>1005</v>
      </c>
      <c r="E948" s="43" t="n">
        <v>0.90625</v>
      </c>
      <c r="F948" s="54" t="n">
        <v>27.81</v>
      </c>
      <c r="G948" s="45" t="n">
        <v>3.55</v>
      </c>
      <c r="H948" s="46" t="s">
        <v>7</v>
      </c>
      <c r="I948" s="47" t="n">
        <f aca="false">IF(H948="W",F948*G948-F948,(IF(H948="L",-F948)))</f>
        <v>-27.81</v>
      </c>
      <c r="J948" s="62"/>
      <c r="K948" s="23"/>
      <c r="L948" s="48"/>
      <c r="M948" s="48"/>
      <c r="N948" s="49"/>
      <c r="O948" s="62"/>
      <c r="P948" s="64"/>
      <c r="Q948" s="66"/>
      <c r="R948" s="74"/>
      <c r="S948" s="66"/>
      <c r="T948" s="66"/>
      <c r="U948" s="66"/>
      <c r="V948" s="66"/>
      <c r="W948" s="66"/>
      <c r="X948" s="67"/>
      <c r="Y948" s="67"/>
      <c r="Z948" s="67"/>
      <c r="AA948" s="67"/>
      <c r="AB948" s="67"/>
      <c r="AC948" s="67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 customFormat="false" ht="16.85" hidden="false" customHeight="false" outlineLevel="0" collapsed="false">
      <c r="A949" s="69"/>
      <c r="B949" s="70" t="s">
        <v>67</v>
      </c>
      <c r="C949" s="62" t="s">
        <v>28</v>
      </c>
      <c r="D949" s="70" t="s">
        <v>750</v>
      </c>
      <c r="E949" s="43" t="n">
        <v>0.90625</v>
      </c>
      <c r="F949" s="54" t="n">
        <v>132.47</v>
      </c>
      <c r="G949" s="45" t="n">
        <v>2.38</v>
      </c>
      <c r="H949" s="46" t="s">
        <v>5</v>
      </c>
      <c r="I949" s="47" t="n">
        <f aca="false">IF(H949="W",F949*G949-F949,(IF(H949="L",-F949)))</f>
        <v>182.8086</v>
      </c>
      <c r="J949" s="62"/>
      <c r="K949" s="23"/>
      <c r="L949" s="48"/>
      <c r="M949" s="48"/>
      <c r="N949" s="49"/>
      <c r="O949" s="62"/>
      <c r="P949" s="64"/>
      <c r="Q949" s="66"/>
      <c r="R949" s="74"/>
      <c r="S949" s="66"/>
      <c r="T949" s="66"/>
      <c r="U949" s="66"/>
      <c r="V949" s="66"/>
      <c r="W949" s="66"/>
      <c r="X949" s="67"/>
      <c r="Y949" s="67"/>
      <c r="Z949" s="67"/>
      <c r="AA949" s="67"/>
      <c r="AB949" s="67"/>
      <c r="AC949" s="67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 customFormat="false" ht="16.85" hidden="false" customHeight="false" outlineLevel="0" collapsed="false">
      <c r="A950" s="69"/>
      <c r="B950" s="70" t="s">
        <v>67</v>
      </c>
      <c r="C950" s="62" t="s">
        <v>170</v>
      </c>
      <c r="D950" s="70" t="s">
        <v>1008</v>
      </c>
      <c r="E950" s="43" t="n">
        <v>0.90625</v>
      </c>
      <c r="F950" s="54" t="n">
        <v>91</v>
      </c>
      <c r="G950" s="45" t="n">
        <v>3.45</v>
      </c>
      <c r="H950" s="46" t="s">
        <v>7</v>
      </c>
      <c r="I950" s="47" t="n">
        <f aca="false">IF(H950="W",F950*G950-F950,(IF(H950="L",-F950)))</f>
        <v>-91</v>
      </c>
      <c r="J950" s="62"/>
      <c r="K950" s="23"/>
      <c r="L950" s="48"/>
      <c r="M950" s="48"/>
      <c r="N950" s="49"/>
      <c r="O950" s="62"/>
      <c r="P950" s="64"/>
      <c r="Q950" s="66"/>
      <c r="R950" s="74"/>
      <c r="S950" s="66"/>
      <c r="T950" s="66"/>
      <c r="U950" s="66"/>
      <c r="V950" s="66"/>
      <c r="W950" s="66"/>
      <c r="X950" s="67"/>
      <c r="Y950" s="67"/>
      <c r="Z950" s="67"/>
      <c r="AA950" s="67"/>
      <c r="AB950" s="67"/>
      <c r="AC950" s="67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 customFormat="false" ht="16.85" hidden="false" customHeight="false" outlineLevel="0" collapsed="false">
      <c r="A951" s="69"/>
      <c r="B951" s="70" t="s">
        <v>67</v>
      </c>
      <c r="C951" s="62" t="s">
        <v>87</v>
      </c>
      <c r="D951" s="70" t="s">
        <v>1005</v>
      </c>
      <c r="E951" s="43" t="n">
        <v>0.90625</v>
      </c>
      <c r="F951" s="54" t="n">
        <v>61</v>
      </c>
      <c r="G951" s="45" t="n">
        <v>3.55</v>
      </c>
      <c r="H951" s="46" t="s">
        <v>7</v>
      </c>
      <c r="I951" s="47" t="n">
        <f aca="false">IF(H951="W",F951*G951-F951,(IF(H951="L",-F951)))</f>
        <v>-61</v>
      </c>
      <c r="J951" s="62"/>
      <c r="K951" s="23"/>
      <c r="L951" s="48"/>
      <c r="M951" s="48"/>
      <c r="N951" s="49"/>
      <c r="O951" s="62"/>
      <c r="P951" s="64"/>
      <c r="Q951" s="66"/>
      <c r="R951" s="74"/>
      <c r="S951" s="66"/>
      <c r="T951" s="66"/>
      <c r="U951" s="66"/>
      <c r="V951" s="66"/>
      <c r="W951" s="66"/>
      <c r="X951" s="67"/>
      <c r="Y951" s="67"/>
      <c r="Z951" s="67"/>
      <c r="AA951" s="67"/>
      <c r="AB951" s="67"/>
      <c r="AC951" s="67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 customFormat="false" ht="16.85" hidden="false" customHeight="false" outlineLevel="0" collapsed="false">
      <c r="A952" s="69"/>
      <c r="B952" s="70" t="s">
        <v>67</v>
      </c>
      <c r="C952" s="62" t="s">
        <v>471</v>
      </c>
      <c r="D952" s="70" t="s">
        <v>1009</v>
      </c>
      <c r="E952" s="43" t="n">
        <v>0.90625</v>
      </c>
      <c r="F952" s="54" t="n">
        <v>20</v>
      </c>
      <c r="G952" s="45" t="n">
        <v>1.05</v>
      </c>
      <c r="H952" s="46" t="s">
        <v>5</v>
      </c>
      <c r="I952" s="47" t="n">
        <f aca="false">IF(H952="W",F952*G952-F952,(IF(H952="L",-F952)))</f>
        <v>1</v>
      </c>
      <c r="J952" s="62"/>
      <c r="K952" s="23"/>
      <c r="L952" s="48"/>
      <c r="M952" s="48"/>
      <c r="N952" s="49"/>
      <c r="O952" s="62"/>
      <c r="P952" s="64"/>
      <c r="Q952" s="66"/>
      <c r="R952" s="74"/>
      <c r="S952" s="66"/>
      <c r="T952" s="66"/>
      <c r="U952" s="66"/>
      <c r="V952" s="66"/>
      <c r="W952" s="66"/>
      <c r="X952" s="67"/>
      <c r="Y952" s="67"/>
      <c r="Z952" s="67"/>
      <c r="AA952" s="67"/>
      <c r="AB952" s="67"/>
      <c r="AC952" s="67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 customFormat="false" ht="16.85" hidden="false" customHeight="false" outlineLevel="0" collapsed="false">
      <c r="A953" s="69"/>
      <c r="B953" s="70" t="s">
        <v>67</v>
      </c>
      <c r="C953" s="62" t="s">
        <v>471</v>
      </c>
      <c r="D953" s="70" t="s">
        <v>1010</v>
      </c>
      <c r="E953" s="43" t="n">
        <v>0.90625</v>
      </c>
      <c r="F953" s="54" t="n">
        <v>24</v>
      </c>
      <c r="G953" s="45" t="n">
        <v>2.02</v>
      </c>
      <c r="H953" s="46" t="s">
        <v>7</v>
      </c>
      <c r="I953" s="47" t="n">
        <f aca="false">IF(H953="W",F953*G953-F953,(IF(H953="L",-F953)))</f>
        <v>-24</v>
      </c>
      <c r="J953" s="62"/>
      <c r="K953" s="23"/>
      <c r="L953" s="48"/>
      <c r="M953" s="48"/>
      <c r="N953" s="49"/>
      <c r="O953" s="62"/>
      <c r="P953" s="64"/>
      <c r="Q953" s="66"/>
      <c r="R953" s="74"/>
      <c r="S953" s="66"/>
      <c r="T953" s="66"/>
      <c r="U953" s="66"/>
      <c r="V953" s="66"/>
      <c r="W953" s="66"/>
      <c r="X953" s="67"/>
      <c r="Y953" s="67"/>
      <c r="Z953" s="67"/>
      <c r="AA953" s="67"/>
      <c r="AB953" s="67"/>
      <c r="AC953" s="67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 customFormat="false" ht="16.85" hidden="false" customHeight="false" outlineLevel="0" collapsed="false">
      <c r="A954" s="69"/>
      <c r="B954" s="70" t="s">
        <v>67</v>
      </c>
      <c r="C954" s="62" t="s">
        <v>28</v>
      </c>
      <c r="D954" s="70" t="s">
        <v>1011</v>
      </c>
      <c r="E954" s="43" t="n">
        <v>0.90625</v>
      </c>
      <c r="F954" s="54" t="n">
        <v>25</v>
      </c>
      <c r="G954" s="45" t="n">
        <v>2.06</v>
      </c>
      <c r="H954" s="46" t="s">
        <v>5</v>
      </c>
      <c r="I954" s="47" t="n">
        <f aca="false">IF(H954="W",F954*G954-F954,(IF(H954="L",-F954)))</f>
        <v>26.5</v>
      </c>
      <c r="J954" s="62"/>
      <c r="K954" s="23"/>
      <c r="L954" s="48"/>
      <c r="M954" s="48"/>
      <c r="N954" s="49"/>
      <c r="O954" s="62"/>
      <c r="P954" s="64"/>
      <c r="Q954" s="66"/>
      <c r="R954" s="74"/>
      <c r="S954" s="66"/>
      <c r="T954" s="66"/>
      <c r="U954" s="66"/>
      <c r="V954" s="66"/>
      <c r="W954" s="66"/>
      <c r="X954" s="67"/>
      <c r="Y954" s="67"/>
      <c r="Z954" s="67"/>
      <c r="AA954" s="67"/>
      <c r="AB954" s="67"/>
      <c r="AC954" s="67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 customFormat="false" ht="16.85" hidden="false" customHeight="false" outlineLevel="0" collapsed="false">
      <c r="A955" s="69" t="n">
        <v>43616</v>
      </c>
      <c r="B955" s="70" t="s">
        <v>67</v>
      </c>
      <c r="C955" s="62" t="s">
        <v>170</v>
      </c>
      <c r="D955" s="70" t="s">
        <v>1012</v>
      </c>
      <c r="E955" s="43" t="n">
        <v>0.770833333333333</v>
      </c>
      <c r="F955" s="54" t="n">
        <v>21</v>
      </c>
      <c r="G955" s="45" t="n">
        <v>3</v>
      </c>
      <c r="H955" s="46" t="s">
        <v>7</v>
      </c>
      <c r="I955" s="47" t="n">
        <f aca="false">IF(H955="W",F955*G955-F955,(IF(H955="L",-F955)))</f>
        <v>-21</v>
      </c>
      <c r="J955" s="62"/>
      <c r="K955" s="23" t="s">
        <v>1013</v>
      </c>
      <c r="L955" s="48"/>
      <c r="M955" s="48"/>
      <c r="N955" s="49"/>
      <c r="O955" s="62"/>
      <c r="P955" s="64"/>
      <c r="Q955" s="66"/>
      <c r="R955" s="74"/>
      <c r="S955" s="66"/>
      <c r="T955" s="66"/>
      <c r="U955" s="66"/>
      <c r="V955" s="66"/>
      <c r="W955" s="66"/>
      <c r="X955" s="67"/>
      <c r="Y955" s="67"/>
      <c r="Z955" s="67"/>
      <c r="AA955" s="67"/>
      <c r="AB955" s="67"/>
      <c r="AC955" s="67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 customFormat="false" ht="16.85" hidden="false" customHeight="false" outlineLevel="0" collapsed="false">
      <c r="A956" s="69"/>
      <c r="B956" s="70" t="s">
        <v>67</v>
      </c>
      <c r="C956" s="62" t="s">
        <v>28</v>
      </c>
      <c r="D956" s="70" t="s">
        <v>523</v>
      </c>
      <c r="E956" s="43" t="n">
        <v>0.770833333333333</v>
      </c>
      <c r="F956" s="54" t="n">
        <v>25</v>
      </c>
      <c r="G956" s="45" t="n">
        <v>2.54</v>
      </c>
      <c r="H956" s="46" t="s">
        <v>7</v>
      </c>
      <c r="I956" s="47" t="n">
        <f aca="false">IF(H956="W",F956*G956-F956,(IF(H956="L",-F956)))</f>
        <v>-25</v>
      </c>
      <c r="J956" s="62"/>
      <c r="K956" s="23" t="s">
        <v>1014</v>
      </c>
      <c r="L956" s="48" t="s">
        <v>1015</v>
      </c>
      <c r="M956" s="48"/>
      <c r="N956" s="49"/>
      <c r="O956" s="62"/>
      <c r="P956" s="64"/>
      <c r="Q956" s="66"/>
      <c r="R956" s="74"/>
      <c r="S956" s="66"/>
      <c r="T956" s="66"/>
      <c r="U956" s="66"/>
      <c r="V956" s="66"/>
      <c r="W956" s="66"/>
      <c r="X956" s="67"/>
      <c r="Y956" s="67"/>
      <c r="Z956" s="67"/>
      <c r="AA956" s="67"/>
      <c r="AB956" s="67"/>
      <c r="AC956" s="67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 customFormat="false" ht="16.85" hidden="false" customHeight="false" outlineLevel="0" collapsed="false">
      <c r="A957" s="69" t="s">
        <v>639</v>
      </c>
      <c r="B957" s="70" t="s">
        <v>67</v>
      </c>
      <c r="C957" s="62" t="s">
        <v>28</v>
      </c>
      <c r="D957" s="70" t="s">
        <v>1016</v>
      </c>
      <c r="E957" s="43" t="n">
        <v>0.770833333333333</v>
      </c>
      <c r="F957" s="54" t="n">
        <v>10</v>
      </c>
      <c r="G957" s="45" t="n">
        <v>3</v>
      </c>
      <c r="H957" s="46" t="s">
        <v>7</v>
      </c>
      <c r="I957" s="47" t="n">
        <f aca="false">IF(H957="W",F957*G957-F957,(IF(H957="L",-F957)))</f>
        <v>-10</v>
      </c>
      <c r="J957" s="62"/>
      <c r="K957" s="23" t="s">
        <v>1017</v>
      </c>
      <c r="L957" s="48"/>
      <c r="M957" s="48"/>
      <c r="N957" s="49"/>
      <c r="O957" s="62"/>
      <c r="P957" s="64"/>
      <c r="Q957" s="66"/>
      <c r="R957" s="74"/>
      <c r="S957" s="66"/>
      <c r="T957" s="66"/>
      <c r="U957" s="66"/>
      <c r="V957" s="66"/>
      <c r="W957" s="66"/>
      <c r="X957" s="67"/>
      <c r="Y957" s="67"/>
      <c r="Z957" s="67"/>
      <c r="AA957" s="67"/>
      <c r="AB957" s="67"/>
      <c r="AC957" s="67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 customFormat="false" ht="16.85" hidden="false" customHeight="false" outlineLevel="0" collapsed="false">
      <c r="A958" s="69"/>
      <c r="B958" s="70" t="s">
        <v>67</v>
      </c>
      <c r="C958" s="62" t="s">
        <v>63</v>
      </c>
      <c r="D958" s="70" t="s">
        <v>544</v>
      </c>
      <c r="E958" s="43" t="n">
        <v>0.770833333333333</v>
      </c>
      <c r="F958" s="54" t="n">
        <v>14.06</v>
      </c>
      <c r="G958" s="45" t="n">
        <v>2.44</v>
      </c>
      <c r="H958" s="46" t="s">
        <v>5</v>
      </c>
      <c r="I958" s="47" t="n">
        <f aca="false">IF(H958="W",F958*G958-F958,(IF(H958="L",-F958)))</f>
        <v>20.2464</v>
      </c>
      <c r="J958" s="62"/>
      <c r="K958" s="23"/>
      <c r="L958" s="48"/>
      <c r="M958" s="48"/>
      <c r="N958" s="49"/>
      <c r="O958" s="62"/>
      <c r="P958" s="64"/>
      <c r="Q958" s="66"/>
      <c r="R958" s="74"/>
      <c r="S958" s="66"/>
      <c r="T958" s="66"/>
      <c r="U958" s="66"/>
      <c r="V958" s="66"/>
      <c r="W958" s="66"/>
      <c r="X958" s="67"/>
      <c r="Y958" s="67"/>
      <c r="Z958" s="67"/>
      <c r="AA958" s="67"/>
      <c r="AB958" s="67"/>
      <c r="AC958" s="67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 customFormat="false" ht="16.85" hidden="false" customHeight="false" outlineLevel="0" collapsed="false">
      <c r="A959" s="69"/>
      <c r="B959" s="70" t="s">
        <v>67</v>
      </c>
      <c r="C959" s="62" t="s">
        <v>471</v>
      </c>
      <c r="D959" s="70" t="s">
        <v>1018</v>
      </c>
      <c r="E959" s="43" t="n">
        <v>0.770833333333333</v>
      </c>
      <c r="F959" s="54" t="n">
        <v>2.31</v>
      </c>
      <c r="G959" s="45" t="n">
        <v>13</v>
      </c>
      <c r="H959" s="46" t="s">
        <v>7</v>
      </c>
      <c r="I959" s="47" t="n">
        <f aca="false">IF(H959="W",F959*G959-F959,(IF(H959="L",-F959)))</f>
        <v>-2.31</v>
      </c>
      <c r="J959" s="62"/>
      <c r="K959" s="23"/>
      <c r="L959" s="48"/>
      <c r="M959" s="48"/>
      <c r="N959" s="49"/>
      <c r="O959" s="62"/>
      <c r="P959" s="64"/>
      <c r="Q959" s="66"/>
      <c r="R959" s="74"/>
      <c r="S959" s="66"/>
      <c r="T959" s="66"/>
      <c r="U959" s="66"/>
      <c r="V959" s="66"/>
      <c r="W959" s="66"/>
      <c r="X959" s="67"/>
      <c r="Y959" s="67"/>
      <c r="Z959" s="67"/>
      <c r="AA959" s="67"/>
      <c r="AB959" s="67"/>
      <c r="AC959" s="67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 customFormat="false" ht="16.85" hidden="false" customHeight="false" outlineLevel="0" collapsed="false">
      <c r="A960" s="69"/>
      <c r="B960" s="70" t="s">
        <v>67</v>
      </c>
      <c r="C960" s="62" t="s">
        <v>28</v>
      </c>
      <c r="D960" s="70" t="s">
        <v>384</v>
      </c>
      <c r="E960" s="43" t="n">
        <v>0.770833333333333</v>
      </c>
      <c r="F960" s="54" t="n">
        <v>10</v>
      </c>
      <c r="G960" s="45" t="n">
        <v>4.6</v>
      </c>
      <c r="H960" s="46" t="s">
        <v>5</v>
      </c>
      <c r="I960" s="47" t="n">
        <f aca="false">IF(H960="W",F960*G960-F960,(IF(H960="L",-F960)))</f>
        <v>36</v>
      </c>
      <c r="J960" s="62"/>
      <c r="K960" s="23" t="s">
        <v>124</v>
      </c>
      <c r="L960" s="48"/>
      <c r="M960" s="48"/>
      <c r="N960" s="49"/>
      <c r="O960" s="62"/>
      <c r="P960" s="64"/>
      <c r="Q960" s="66"/>
      <c r="R960" s="74"/>
      <c r="S960" s="66"/>
      <c r="T960" s="66"/>
      <c r="U960" s="66"/>
      <c r="V960" s="66"/>
      <c r="W960" s="66"/>
      <c r="X960" s="67"/>
      <c r="Y960" s="67"/>
      <c r="Z960" s="67"/>
      <c r="AA960" s="67"/>
      <c r="AB960" s="67"/>
      <c r="AC960" s="67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 customFormat="false" ht="16.85" hidden="false" customHeight="false" outlineLevel="0" collapsed="false">
      <c r="A961" s="69"/>
      <c r="B961" s="70" t="s">
        <v>67</v>
      </c>
      <c r="C961" s="62" t="s">
        <v>471</v>
      </c>
      <c r="D961" s="70" t="s">
        <v>384</v>
      </c>
      <c r="E961" s="43" t="n">
        <v>0.770833333333333</v>
      </c>
      <c r="F961" s="54" t="n">
        <v>5</v>
      </c>
      <c r="G961" s="45" t="n">
        <v>4.1</v>
      </c>
      <c r="H961" s="46" t="s">
        <v>5</v>
      </c>
      <c r="I961" s="47" t="n">
        <f aca="false">IF(H961="W",F961*G961-F961,(IF(H961="L",-F961)))</f>
        <v>15.5</v>
      </c>
      <c r="J961" s="62"/>
      <c r="K961" s="23"/>
      <c r="L961" s="48"/>
      <c r="M961" s="48"/>
      <c r="N961" s="49"/>
      <c r="O961" s="62"/>
      <c r="P961" s="64"/>
      <c r="Q961" s="66"/>
      <c r="R961" s="74"/>
      <c r="S961" s="66"/>
      <c r="T961" s="66"/>
      <c r="U961" s="66"/>
      <c r="V961" s="66"/>
      <c r="W961" s="66"/>
      <c r="X961" s="67"/>
      <c r="Y961" s="67"/>
      <c r="Z961" s="67"/>
      <c r="AA961" s="67"/>
      <c r="AB961" s="67"/>
      <c r="AC961" s="67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 customFormat="false" ht="16.85" hidden="false" customHeight="false" outlineLevel="0" collapsed="false">
      <c r="A962" s="69" t="n">
        <v>43617</v>
      </c>
      <c r="B962" s="70" t="s">
        <v>49</v>
      </c>
      <c r="C962" s="62" t="s">
        <v>28</v>
      </c>
      <c r="D962" s="70" t="s">
        <v>1019</v>
      </c>
      <c r="E962" s="43" t="n">
        <v>0.541666666666667</v>
      </c>
      <c r="F962" s="54" t="n">
        <v>30</v>
      </c>
      <c r="G962" s="45" t="n">
        <v>1.8</v>
      </c>
      <c r="H962" s="46" t="s">
        <v>5</v>
      </c>
      <c r="I962" s="47" t="n">
        <f aca="false">IF(H962="W",F962*G962-F962,(IF(H962="L",-F962)))</f>
        <v>24</v>
      </c>
      <c r="J962" s="62"/>
      <c r="K962" s="23" t="s">
        <v>1020</v>
      </c>
      <c r="L962" s="48"/>
      <c r="M962" s="48"/>
      <c r="N962" s="49"/>
      <c r="O962" s="62"/>
      <c r="P962" s="64"/>
      <c r="Q962" s="66"/>
      <c r="R962" s="74"/>
      <c r="S962" s="66"/>
      <c r="T962" s="66"/>
      <c r="U962" s="66"/>
      <c r="V962" s="66"/>
      <c r="W962" s="66"/>
      <c r="X962" s="67"/>
      <c r="Y962" s="67"/>
      <c r="Z962" s="67"/>
      <c r="AA962" s="67"/>
      <c r="AB962" s="67"/>
      <c r="AC962" s="67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 customFormat="false" ht="16.85" hidden="false" customHeight="false" outlineLevel="0" collapsed="false">
      <c r="A963" s="69"/>
      <c r="B963" s="70" t="s">
        <v>49</v>
      </c>
      <c r="C963" s="62" t="s">
        <v>827</v>
      </c>
      <c r="D963" s="70" t="s">
        <v>1021</v>
      </c>
      <c r="E963" s="43" t="n">
        <v>0.541666666666667</v>
      </c>
      <c r="F963" s="54" t="n">
        <v>10</v>
      </c>
      <c r="G963" s="45" t="n">
        <v>4.5</v>
      </c>
      <c r="H963" s="46" t="s">
        <v>7</v>
      </c>
      <c r="I963" s="47" t="n">
        <f aca="false">IF(H963="W",F963*G963-F963,(IF(H963="L",-F963)))</f>
        <v>-10</v>
      </c>
      <c r="J963" s="62"/>
      <c r="K963" s="75" t="s">
        <v>1022</v>
      </c>
      <c r="L963" s="83" t="s">
        <v>87</v>
      </c>
      <c r="M963" s="48" t="s">
        <v>1023</v>
      </c>
      <c r="N963" s="49"/>
      <c r="O963" s="62"/>
      <c r="P963" s="64"/>
      <c r="Q963" s="66"/>
      <c r="R963" s="74"/>
      <c r="S963" s="66"/>
      <c r="T963" s="66"/>
      <c r="U963" s="66"/>
      <c r="V963" s="66"/>
      <c r="W963" s="66"/>
      <c r="X963" s="67"/>
      <c r="Y963" s="67"/>
      <c r="Z963" s="67"/>
      <c r="AA963" s="67"/>
      <c r="AB963" s="67"/>
      <c r="AC963" s="67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 customFormat="false" ht="16.85" hidden="false" customHeight="false" outlineLevel="0" collapsed="false">
      <c r="A964" s="69" t="s">
        <v>1024</v>
      </c>
      <c r="B964" s="70" t="s">
        <v>439</v>
      </c>
      <c r="C964" s="62" t="s">
        <v>170</v>
      </c>
      <c r="D964" s="70" t="s">
        <v>1025</v>
      </c>
      <c r="E964" s="43" t="n">
        <v>0.609722222222222</v>
      </c>
      <c r="F964" s="54" t="n">
        <v>50</v>
      </c>
      <c r="G964" s="45" t="n">
        <v>2</v>
      </c>
      <c r="H964" s="46" t="s">
        <v>5</v>
      </c>
      <c r="I964" s="47" t="n">
        <f aca="false">IF(H964="W",F964*G964-F964,(IF(H964="L",-F964)))</f>
        <v>50</v>
      </c>
      <c r="J964" s="62"/>
      <c r="K964" s="75" t="s">
        <v>1026</v>
      </c>
      <c r="L964" s="83" t="s">
        <v>170</v>
      </c>
      <c r="M964" s="48"/>
      <c r="N964" s="49"/>
      <c r="O964" s="62"/>
      <c r="P964" s="64"/>
      <c r="Q964" s="66"/>
      <c r="R964" s="74"/>
      <c r="S964" s="66"/>
      <c r="T964" s="66"/>
      <c r="U964" s="66"/>
      <c r="V964" s="66"/>
      <c r="W964" s="66"/>
      <c r="X964" s="67"/>
      <c r="Y964" s="67"/>
      <c r="Z964" s="67"/>
      <c r="AA964" s="67"/>
      <c r="AB964" s="67"/>
      <c r="AC964" s="67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 customFormat="false" ht="16.85" hidden="false" customHeight="false" outlineLevel="0" collapsed="false">
      <c r="A965" s="69"/>
      <c r="B965" s="70" t="s">
        <v>67</v>
      </c>
      <c r="C965" s="62" t="s">
        <v>28</v>
      </c>
      <c r="D965" s="70" t="s">
        <v>428</v>
      </c>
      <c r="E965" s="43" t="n">
        <v>0.916666666666667</v>
      </c>
      <c r="F965" s="54" t="n">
        <v>25</v>
      </c>
      <c r="G965" s="45" t="n">
        <v>4.57</v>
      </c>
      <c r="H965" s="46" t="s">
        <v>7</v>
      </c>
      <c r="I965" s="47" t="n">
        <f aca="false">IF(H965="W",F965*G965-F965,(IF(H965="L",-F965)))</f>
        <v>-25</v>
      </c>
      <c r="J965" s="62"/>
      <c r="K965" s="75" t="s">
        <v>1027</v>
      </c>
      <c r="L965" s="83" t="s">
        <v>331</v>
      </c>
      <c r="M965" s="48" t="s">
        <v>1028</v>
      </c>
      <c r="N965" s="49"/>
      <c r="O965" s="62"/>
      <c r="P965" s="64"/>
      <c r="Q965" s="66"/>
      <c r="R965" s="74"/>
      <c r="S965" s="66"/>
      <c r="T965" s="66"/>
      <c r="U965" s="66"/>
      <c r="V965" s="66"/>
      <c r="W965" s="66"/>
      <c r="X965" s="67"/>
      <c r="Y965" s="67"/>
      <c r="Z965" s="67"/>
      <c r="AA965" s="67"/>
      <c r="AB965" s="67"/>
      <c r="AC965" s="67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 customFormat="false" ht="16.85" hidden="false" customHeight="false" outlineLevel="0" collapsed="false">
      <c r="A966" s="69"/>
      <c r="B966" s="70" t="s">
        <v>67</v>
      </c>
      <c r="C966" s="62" t="s">
        <v>216</v>
      </c>
      <c r="D966" s="70" t="s">
        <v>1029</v>
      </c>
      <c r="E966" s="43" t="n">
        <v>0.916666666666667</v>
      </c>
      <c r="F966" s="54" t="n">
        <v>30</v>
      </c>
      <c r="G966" s="45" t="n">
        <v>3.75</v>
      </c>
      <c r="H966" s="46" t="s">
        <v>7</v>
      </c>
      <c r="I966" s="47" t="n">
        <f aca="false">IF(H966="W",F966*G966-F966,(IF(H966="L",-F966)))</f>
        <v>-30</v>
      </c>
      <c r="J966" s="62"/>
      <c r="K966" s="75" t="s">
        <v>1030</v>
      </c>
      <c r="L966" s="83" t="s">
        <v>95</v>
      </c>
      <c r="M966" s="48"/>
      <c r="N966" s="49"/>
      <c r="O966" s="62"/>
      <c r="P966" s="64"/>
      <c r="Q966" s="66"/>
      <c r="R966" s="74"/>
      <c r="S966" s="66"/>
      <c r="T966" s="66"/>
      <c r="U966" s="66"/>
      <c r="V966" s="66"/>
      <c r="W966" s="66"/>
      <c r="X966" s="67"/>
      <c r="Y966" s="67"/>
      <c r="Z966" s="67"/>
      <c r="AA966" s="67"/>
      <c r="AB966" s="67"/>
      <c r="AC966" s="67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 customFormat="false" ht="16.85" hidden="false" customHeight="false" outlineLevel="0" collapsed="false">
      <c r="A967" s="69"/>
      <c r="B967" s="70" t="s">
        <v>67</v>
      </c>
      <c r="C967" s="62" t="s">
        <v>87</v>
      </c>
      <c r="D967" s="70" t="s">
        <v>686</v>
      </c>
      <c r="E967" s="43" t="n">
        <v>0.916666666666667</v>
      </c>
      <c r="F967" s="54" t="n">
        <v>40</v>
      </c>
      <c r="G967" s="45" t="n">
        <v>1.93</v>
      </c>
      <c r="H967" s="46" t="s">
        <v>5</v>
      </c>
      <c r="I967" s="47" t="n">
        <f aca="false">IF(H967="W",F967*G967-F967,(IF(H967="L",-F967)))</f>
        <v>37.2</v>
      </c>
      <c r="J967" s="62"/>
      <c r="K967" s="84" t="s">
        <v>1031</v>
      </c>
      <c r="L967" s="85" t="s">
        <v>68</v>
      </c>
      <c r="M967" s="48" t="s">
        <v>1028</v>
      </c>
      <c r="N967" s="49"/>
      <c r="O967" s="62"/>
      <c r="P967" s="64"/>
      <c r="Q967" s="66"/>
      <c r="R967" s="74"/>
      <c r="S967" s="66"/>
      <c r="T967" s="66"/>
      <c r="U967" s="66"/>
      <c r="V967" s="66"/>
      <c r="W967" s="66"/>
      <c r="X967" s="67"/>
      <c r="Y967" s="67"/>
      <c r="Z967" s="67"/>
      <c r="AA967" s="67"/>
      <c r="AB967" s="67"/>
      <c r="AC967" s="67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 customFormat="false" ht="16.85" hidden="false" customHeight="false" outlineLevel="0" collapsed="false">
      <c r="A968" s="69"/>
      <c r="B968" s="70" t="s">
        <v>67</v>
      </c>
      <c r="C968" s="62" t="s">
        <v>471</v>
      </c>
      <c r="D968" s="70" t="s">
        <v>1032</v>
      </c>
      <c r="E968" s="43" t="n">
        <v>0.916666666666667</v>
      </c>
      <c r="F968" s="54" t="n">
        <v>20</v>
      </c>
      <c r="G968" s="45" t="n">
        <v>1.05</v>
      </c>
      <c r="H968" s="46" t="s">
        <v>5</v>
      </c>
      <c r="I968" s="47" t="n">
        <f aca="false">IF(H968="W",F968*G968-F968,(IF(H968="L",-F968)))</f>
        <v>1</v>
      </c>
      <c r="J968" s="62"/>
      <c r="K968" s="75" t="s">
        <v>1033</v>
      </c>
      <c r="L968" s="83" t="s">
        <v>151</v>
      </c>
      <c r="M968" s="83" t="s">
        <v>1034</v>
      </c>
      <c r="N968" s="49"/>
      <c r="O968" s="62"/>
      <c r="P968" s="64"/>
      <c r="Q968" s="66"/>
      <c r="R968" s="74"/>
      <c r="S968" s="66"/>
      <c r="T968" s="66"/>
      <c r="U968" s="66"/>
      <c r="V968" s="66"/>
      <c r="W968" s="66"/>
      <c r="X968" s="67"/>
      <c r="Y968" s="67"/>
      <c r="Z968" s="67"/>
      <c r="AA968" s="67"/>
      <c r="AB968" s="67"/>
      <c r="AC968" s="67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 customFormat="false" ht="16.85" hidden="false" customHeight="false" outlineLevel="0" collapsed="false">
      <c r="A969" s="69"/>
      <c r="B969" s="70" t="s">
        <v>847</v>
      </c>
      <c r="C969" s="62" t="s">
        <v>68</v>
      </c>
      <c r="D969" s="70" t="s">
        <v>1035</v>
      </c>
      <c r="E969" s="43" t="n">
        <v>0.618055555555556</v>
      </c>
      <c r="F969" s="54" t="n">
        <v>1.25</v>
      </c>
      <c r="G969" s="45" t="n">
        <v>2</v>
      </c>
      <c r="H969" s="46" t="s">
        <v>7</v>
      </c>
      <c r="I969" s="47" t="n">
        <f aca="false">IF(H969="W",F969*G969-F969,(IF(H969="L",-F969)))</f>
        <v>-1.25</v>
      </c>
      <c r="J969" s="62"/>
      <c r="K969" s="75" t="s">
        <v>1036</v>
      </c>
      <c r="L969" s="83" t="s">
        <v>383</v>
      </c>
      <c r="M969" s="48"/>
      <c r="N969" s="49"/>
      <c r="O969" s="62"/>
      <c r="P969" s="64"/>
      <c r="Q969" s="66"/>
      <c r="R969" s="74"/>
      <c r="S969" s="66"/>
      <c r="T969" s="66"/>
      <c r="U969" s="66"/>
      <c r="V969" s="66"/>
      <c r="W969" s="66"/>
      <c r="X969" s="67"/>
      <c r="Y969" s="67"/>
      <c r="Z969" s="67"/>
      <c r="AA969" s="67"/>
      <c r="AB969" s="67"/>
      <c r="AC969" s="67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 customFormat="false" ht="16.85" hidden="false" customHeight="false" outlineLevel="0" collapsed="false">
      <c r="A970" s="69"/>
      <c r="B970" s="70" t="s">
        <v>67</v>
      </c>
      <c r="C970" s="62" t="s">
        <v>170</v>
      </c>
      <c r="D970" s="70" t="s">
        <v>428</v>
      </c>
      <c r="E970" s="43" t="n">
        <v>0.916666666666667</v>
      </c>
      <c r="F970" s="54" t="n">
        <v>20</v>
      </c>
      <c r="G970" s="45" t="n">
        <v>5.6</v>
      </c>
      <c r="H970" s="46" t="s">
        <v>7</v>
      </c>
      <c r="I970" s="47" t="n">
        <f aca="false">IF(H970="W",F970*G970-F970,(IF(H970="L",-F970)))</f>
        <v>-20</v>
      </c>
      <c r="J970" s="62"/>
      <c r="K970" s="23" t="s">
        <v>1037</v>
      </c>
      <c r="L970" s="48" t="s">
        <v>28</v>
      </c>
      <c r="M970" s="48" t="s">
        <v>1038</v>
      </c>
      <c r="N970" s="49" t="s">
        <v>1039</v>
      </c>
      <c r="O970" s="62" t="s">
        <v>1040</v>
      </c>
      <c r="P970" s="64"/>
      <c r="Q970" s="66"/>
      <c r="R970" s="74"/>
      <c r="S970" s="66"/>
      <c r="T970" s="66"/>
      <c r="U970" s="66"/>
      <c r="V970" s="66"/>
      <c r="W970" s="66"/>
      <c r="X970" s="67"/>
      <c r="Y970" s="67"/>
      <c r="Z970" s="67"/>
      <c r="AA970" s="67"/>
      <c r="AB970" s="67"/>
      <c r="AC970" s="67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 customFormat="false" ht="16.85" hidden="false" customHeight="false" outlineLevel="0" collapsed="false">
      <c r="A971" s="69"/>
      <c r="B971" s="70" t="s">
        <v>67</v>
      </c>
      <c r="C971" s="62" t="s">
        <v>68</v>
      </c>
      <c r="D971" s="70" t="s">
        <v>1029</v>
      </c>
      <c r="E971" s="43" t="n">
        <v>0.916666666666667</v>
      </c>
      <c r="F971" s="54" t="n">
        <v>25</v>
      </c>
      <c r="G971" s="45" t="n">
        <v>3.65</v>
      </c>
      <c r="H971" s="46" t="s">
        <v>7</v>
      </c>
      <c r="I971" s="47" t="n">
        <f aca="false">IF(H971="W",F971*G971-F971,(IF(H971="L",-F971)))</f>
        <v>-25</v>
      </c>
      <c r="J971" s="62"/>
      <c r="K971" s="23" t="s">
        <v>1041</v>
      </c>
      <c r="L971" s="48"/>
      <c r="M971" s="48"/>
      <c r="N971" s="49"/>
      <c r="O971" s="62"/>
      <c r="P971" s="64"/>
      <c r="Q971" s="66"/>
      <c r="R971" s="74"/>
      <c r="S971" s="66"/>
      <c r="T971" s="66"/>
      <c r="U971" s="66"/>
      <c r="V971" s="66"/>
      <c r="W971" s="66"/>
      <c r="X971" s="67"/>
      <c r="Y971" s="67"/>
      <c r="Z971" s="67"/>
      <c r="AA971" s="67"/>
      <c r="AB971" s="67"/>
      <c r="AC971" s="67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 customFormat="false" ht="16.85" hidden="false" customHeight="false" outlineLevel="0" collapsed="false">
      <c r="A972" s="69"/>
      <c r="B972" s="70" t="s">
        <v>67</v>
      </c>
      <c r="C972" s="62" t="s">
        <v>87</v>
      </c>
      <c r="D972" s="70" t="s">
        <v>686</v>
      </c>
      <c r="E972" s="43" t="n">
        <v>0.916666666666667</v>
      </c>
      <c r="F972" s="54" t="n">
        <v>59</v>
      </c>
      <c r="G972" s="45" t="n">
        <v>1.93</v>
      </c>
      <c r="H972" s="46" t="s">
        <v>5</v>
      </c>
      <c r="I972" s="47" t="n">
        <f aca="false">IF(H972="W",F972*G972-F972,(IF(H972="L",-F972)))</f>
        <v>54.87</v>
      </c>
      <c r="J972" s="62"/>
      <c r="K972" s="23"/>
      <c r="L972" s="48"/>
      <c r="M972" s="48"/>
      <c r="N972" s="49"/>
      <c r="O972" s="62"/>
      <c r="P972" s="64"/>
      <c r="Q972" s="66"/>
      <c r="R972" s="74"/>
      <c r="S972" s="66"/>
      <c r="T972" s="66"/>
      <c r="U972" s="66"/>
      <c r="V972" s="66"/>
      <c r="W972" s="66"/>
      <c r="X972" s="67"/>
      <c r="Y972" s="67"/>
      <c r="Z972" s="67"/>
      <c r="AA972" s="67"/>
      <c r="AB972" s="67"/>
      <c r="AC972" s="67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 customFormat="false" ht="16.85" hidden="false" customHeight="false" outlineLevel="0" collapsed="false">
      <c r="A973" s="69"/>
      <c r="B973" s="70" t="s">
        <v>847</v>
      </c>
      <c r="C973" s="62" t="s">
        <v>331</v>
      </c>
      <c r="D973" s="70" t="s">
        <v>989</v>
      </c>
      <c r="E973" s="43" t="n">
        <v>0.620138888888889</v>
      </c>
      <c r="F973" s="54" t="n">
        <v>0.5</v>
      </c>
      <c r="G973" s="45" t="n">
        <v>2</v>
      </c>
      <c r="H973" s="46" t="s">
        <v>7</v>
      </c>
      <c r="I973" s="47" t="n">
        <f aca="false">IF(H973="W",F973*G973-F973,(IF(H973="L",-F973)))</f>
        <v>-0.5</v>
      </c>
      <c r="J973" s="62"/>
      <c r="K973" s="23"/>
      <c r="L973" s="48"/>
      <c r="M973" s="48"/>
      <c r="N973" s="49"/>
      <c r="O973" s="62"/>
      <c r="P973" s="64"/>
      <c r="Q973" s="66"/>
      <c r="R973" s="74"/>
      <c r="S973" s="66"/>
      <c r="T973" s="66"/>
      <c r="U973" s="66"/>
      <c r="V973" s="66"/>
      <c r="W973" s="66"/>
      <c r="X973" s="67"/>
      <c r="Y973" s="67"/>
      <c r="Z973" s="67"/>
      <c r="AA973" s="67"/>
      <c r="AB973" s="67"/>
      <c r="AC973" s="67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 customFormat="false" ht="16.85" hidden="false" customHeight="false" outlineLevel="0" collapsed="false">
      <c r="A974" s="69"/>
      <c r="B974" s="70" t="s">
        <v>67</v>
      </c>
      <c r="C974" s="62" t="s">
        <v>331</v>
      </c>
      <c r="D974" s="70" t="s">
        <v>1029</v>
      </c>
      <c r="E974" s="43" t="n">
        <v>0.916666666666667</v>
      </c>
      <c r="F974" s="54" t="n">
        <v>10</v>
      </c>
      <c r="G974" s="45" t="n">
        <v>3.65</v>
      </c>
      <c r="H974" s="46" t="s">
        <v>7</v>
      </c>
      <c r="I974" s="47" t="n">
        <f aca="false">IF(H974="W",F974*G974-F974,(IF(H974="L",-F974)))</f>
        <v>-10</v>
      </c>
      <c r="J974" s="62"/>
      <c r="K974" s="23"/>
      <c r="L974" s="48"/>
      <c r="M974" s="48"/>
      <c r="N974" s="49"/>
      <c r="O974" s="62"/>
      <c r="P974" s="64"/>
      <c r="Q974" s="66"/>
      <c r="R974" s="74"/>
      <c r="S974" s="66"/>
      <c r="T974" s="66"/>
      <c r="U974" s="66"/>
      <c r="V974" s="66"/>
      <c r="W974" s="66"/>
      <c r="X974" s="67"/>
      <c r="Y974" s="67"/>
      <c r="Z974" s="67"/>
      <c r="AA974" s="67"/>
      <c r="AB974" s="67"/>
      <c r="AC974" s="67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 customFormat="false" ht="16.85" hidden="false" customHeight="false" outlineLevel="0" collapsed="false">
      <c r="A975" s="69"/>
      <c r="B975" s="70" t="s">
        <v>67</v>
      </c>
      <c r="C975" s="62" t="s">
        <v>28</v>
      </c>
      <c r="D975" s="70" t="s">
        <v>428</v>
      </c>
      <c r="E975" s="43" t="n">
        <v>0.916666666666667</v>
      </c>
      <c r="F975" s="54" t="n">
        <v>3.45</v>
      </c>
      <c r="G975" s="45" t="n">
        <v>4.57</v>
      </c>
      <c r="H975" s="46" t="s">
        <v>7</v>
      </c>
      <c r="I975" s="47" t="n">
        <f aca="false">IF(H975="W",F975*G975-F975,(IF(H975="L",-F975)))</f>
        <v>-3.45</v>
      </c>
      <c r="J975" s="62"/>
      <c r="K975" s="23"/>
      <c r="L975" s="48"/>
      <c r="M975" s="48"/>
      <c r="N975" s="49"/>
      <c r="O975" s="62"/>
      <c r="P975" s="64"/>
      <c r="Q975" s="66"/>
      <c r="R975" s="74"/>
      <c r="S975" s="66"/>
      <c r="T975" s="66"/>
      <c r="U975" s="66"/>
      <c r="V975" s="66"/>
      <c r="W975" s="66"/>
      <c r="X975" s="67"/>
      <c r="Y975" s="67"/>
      <c r="Z975" s="67"/>
      <c r="AA975" s="67"/>
      <c r="AB975" s="67"/>
      <c r="AC975" s="67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 customFormat="false" ht="16.85" hidden="false" customHeight="false" outlineLevel="0" collapsed="false">
      <c r="A976" s="69"/>
      <c r="B976" s="70" t="s">
        <v>67</v>
      </c>
      <c r="C976" s="62" t="s">
        <v>87</v>
      </c>
      <c r="D976" s="70" t="s">
        <v>686</v>
      </c>
      <c r="E976" s="43" t="n">
        <v>0.916666666666667</v>
      </c>
      <c r="F976" s="54" t="n">
        <v>9</v>
      </c>
      <c r="G976" s="45" t="n">
        <v>1.93</v>
      </c>
      <c r="H976" s="46" t="s">
        <v>5</v>
      </c>
      <c r="I976" s="47" t="n">
        <f aca="false">IF(H976="W",F976*G976-F976,(IF(H976="L",-F976)))</f>
        <v>8.37</v>
      </c>
      <c r="J976" s="62"/>
      <c r="K976" s="23"/>
      <c r="L976" s="48"/>
      <c r="M976" s="48"/>
      <c r="N976" s="49"/>
      <c r="O976" s="62"/>
      <c r="P976" s="64"/>
      <c r="Q976" s="66"/>
      <c r="R976" s="74"/>
      <c r="S976" s="66"/>
      <c r="T976" s="66"/>
      <c r="U976" s="66"/>
      <c r="V976" s="66"/>
      <c r="W976" s="66"/>
      <c r="X976" s="67"/>
      <c r="Y976" s="67"/>
      <c r="Z976" s="67"/>
      <c r="AA976" s="67"/>
      <c r="AB976" s="67"/>
      <c r="AC976" s="67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 customFormat="false" ht="16.85" hidden="false" customHeight="false" outlineLevel="0" collapsed="false">
      <c r="A977" s="69"/>
      <c r="B977" s="70" t="s">
        <v>67</v>
      </c>
      <c r="C977" s="62" t="s">
        <v>383</v>
      </c>
      <c r="D977" s="70" t="s">
        <v>1042</v>
      </c>
      <c r="E977" s="43" t="n">
        <v>0.916666666666667</v>
      </c>
      <c r="F977" s="54" t="n">
        <v>10</v>
      </c>
      <c r="G977" s="45" t="n">
        <v>2.9</v>
      </c>
      <c r="H977" s="46" t="s">
        <v>7</v>
      </c>
      <c r="I977" s="47" t="n">
        <f aca="false">IF(H977="W",F977*G977-F977,(IF(H977="L",-F977)))</f>
        <v>-10</v>
      </c>
      <c r="J977" s="62"/>
      <c r="K977" s="23" t="s">
        <v>916</v>
      </c>
      <c r="L977" s="48"/>
      <c r="M977" s="48"/>
      <c r="N977" s="49"/>
      <c r="O977" s="62"/>
      <c r="P977" s="64"/>
      <c r="Q977" s="66"/>
      <c r="R977" s="74"/>
      <c r="S977" s="66"/>
      <c r="T977" s="66"/>
      <c r="U977" s="66"/>
      <c r="V977" s="66"/>
      <c r="W977" s="66"/>
      <c r="X977" s="67"/>
      <c r="Y977" s="67"/>
      <c r="Z977" s="67"/>
      <c r="AA977" s="67"/>
      <c r="AB977" s="67"/>
      <c r="AC977" s="67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 customFormat="false" ht="16.85" hidden="false" customHeight="false" outlineLevel="0" collapsed="false">
      <c r="A978" s="69"/>
      <c r="B978" s="70" t="s">
        <v>67</v>
      </c>
      <c r="C978" s="62" t="s">
        <v>95</v>
      </c>
      <c r="D978" s="70" t="s">
        <v>1029</v>
      </c>
      <c r="E978" s="43" t="n">
        <v>0.916666666666667</v>
      </c>
      <c r="F978" s="54" t="n">
        <v>5</v>
      </c>
      <c r="G978" s="45" t="n">
        <v>3.6</v>
      </c>
      <c r="H978" s="46" t="s">
        <v>7</v>
      </c>
      <c r="I978" s="47" t="n">
        <f aca="false">IF(H978="W",F978*G978-F978,(IF(H978="L",-F978)))</f>
        <v>-5</v>
      </c>
      <c r="J978" s="62"/>
      <c r="K978" s="23"/>
      <c r="L978" s="48"/>
      <c r="M978" s="48"/>
      <c r="N978" s="49"/>
      <c r="O978" s="62"/>
      <c r="P978" s="64"/>
      <c r="Q978" s="66"/>
      <c r="R978" s="74"/>
      <c r="S978" s="66"/>
      <c r="T978" s="66"/>
      <c r="U978" s="66"/>
      <c r="V978" s="66"/>
      <c r="W978" s="66"/>
      <c r="X978" s="67"/>
      <c r="Y978" s="67"/>
      <c r="Z978" s="67"/>
      <c r="AA978" s="67"/>
      <c r="AB978" s="67"/>
      <c r="AC978" s="67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 customFormat="false" ht="16.85" hidden="false" customHeight="false" outlineLevel="0" collapsed="false">
      <c r="A979" s="69"/>
      <c r="B979" s="70" t="s">
        <v>67</v>
      </c>
      <c r="C979" s="62" t="s">
        <v>28</v>
      </c>
      <c r="D979" s="70" t="s">
        <v>1043</v>
      </c>
      <c r="E979" s="43" t="n">
        <v>0.916666666666667</v>
      </c>
      <c r="F979" s="54" t="n">
        <v>9</v>
      </c>
      <c r="G979" s="45" t="n">
        <v>1.45</v>
      </c>
      <c r="H979" s="46" t="s">
        <v>5</v>
      </c>
      <c r="I979" s="47" t="n">
        <f aca="false">IF(H979="W",F979*G979-F979,(IF(H979="L",-F979)))</f>
        <v>4.05</v>
      </c>
      <c r="J979" s="62"/>
      <c r="K979" s="23"/>
      <c r="L979" s="48"/>
      <c r="M979" s="48"/>
      <c r="N979" s="49"/>
      <c r="O979" s="62"/>
      <c r="P979" s="64"/>
      <c r="Q979" s="66"/>
      <c r="R979" s="74"/>
      <c r="S979" s="66"/>
      <c r="T979" s="66"/>
      <c r="U979" s="66"/>
      <c r="V979" s="66"/>
      <c r="W979" s="66"/>
      <c r="X979" s="67"/>
      <c r="Y979" s="67"/>
      <c r="Z979" s="67"/>
      <c r="AA979" s="67"/>
      <c r="AB979" s="67"/>
      <c r="AC979" s="67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 customFormat="false" ht="16.85" hidden="false" customHeight="false" outlineLevel="0" collapsed="false">
      <c r="A980" s="69"/>
      <c r="B980" s="70" t="s">
        <v>67</v>
      </c>
      <c r="C980" s="62" t="s">
        <v>331</v>
      </c>
      <c r="D980" s="70" t="s">
        <v>1044</v>
      </c>
      <c r="E980" s="43" t="n">
        <v>0.916666666666667</v>
      </c>
      <c r="F980" s="54" t="n">
        <v>5</v>
      </c>
      <c r="G980" s="45" t="n">
        <v>2.8</v>
      </c>
      <c r="H980" s="46" t="s">
        <v>6</v>
      </c>
      <c r="I980" s="47" t="n">
        <f aca="false">IF(H980="W",F980*G980-F980,(IF(H980="L",-F980)))</f>
        <v>0</v>
      </c>
      <c r="J980" s="62"/>
      <c r="K980" s="23" t="s">
        <v>124</v>
      </c>
      <c r="L980" s="48"/>
      <c r="M980" s="48"/>
      <c r="N980" s="49"/>
      <c r="O980" s="62"/>
      <c r="P980" s="64"/>
      <c r="Q980" s="66"/>
      <c r="R980" s="74"/>
      <c r="S980" s="66"/>
      <c r="T980" s="66"/>
      <c r="U980" s="66"/>
      <c r="V980" s="66"/>
      <c r="W980" s="66"/>
      <c r="X980" s="67"/>
      <c r="Y980" s="67"/>
      <c r="Z980" s="67"/>
      <c r="AA980" s="67"/>
      <c r="AB980" s="67"/>
      <c r="AC980" s="67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 customFormat="false" ht="16.85" hidden="false" customHeight="false" outlineLevel="0" collapsed="false">
      <c r="A981" s="69"/>
      <c r="B981" s="70" t="s">
        <v>67</v>
      </c>
      <c r="C981" s="62" t="s">
        <v>331</v>
      </c>
      <c r="D981" s="70" t="s">
        <v>428</v>
      </c>
      <c r="E981" s="43" t="n">
        <v>0.916666666666667</v>
      </c>
      <c r="F981" s="54" t="n">
        <v>10</v>
      </c>
      <c r="G981" s="45" t="n">
        <v>4.3</v>
      </c>
      <c r="H981" s="46" t="s">
        <v>6</v>
      </c>
      <c r="I981" s="47" t="n">
        <f aca="false">IF(H981="W",F981*G981-F981,(IF(H981="L",-F981)))</f>
        <v>0</v>
      </c>
      <c r="J981" s="62"/>
      <c r="K981" s="23" t="s">
        <v>124</v>
      </c>
      <c r="L981" s="48"/>
      <c r="M981" s="48"/>
      <c r="N981" s="49"/>
      <c r="O981" s="62"/>
      <c r="P981" s="64"/>
      <c r="Q981" s="66"/>
      <c r="R981" s="74"/>
      <c r="S981" s="66"/>
      <c r="T981" s="66"/>
      <c r="U981" s="66"/>
      <c r="V981" s="66"/>
      <c r="W981" s="66"/>
      <c r="X981" s="67"/>
      <c r="Y981" s="67"/>
      <c r="Z981" s="67"/>
      <c r="AA981" s="67"/>
      <c r="AB981" s="67"/>
      <c r="AC981" s="67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 customFormat="false" ht="16.85" hidden="false" customHeight="false" outlineLevel="0" collapsed="false">
      <c r="A982" s="69"/>
      <c r="B982" s="70" t="s">
        <v>67</v>
      </c>
      <c r="C982" s="62" t="s">
        <v>827</v>
      </c>
      <c r="D982" s="70" t="s">
        <v>1029</v>
      </c>
      <c r="E982" s="43" t="n">
        <v>0.916666666666667</v>
      </c>
      <c r="F982" s="54" t="n">
        <v>10</v>
      </c>
      <c r="G982" s="45" t="n">
        <v>3.7</v>
      </c>
      <c r="H982" s="46" t="s">
        <v>7</v>
      </c>
      <c r="I982" s="47" t="n">
        <f aca="false">IF(H982="W",F982*G982-F982,(IF(H982="L",-F982)))</f>
        <v>-10</v>
      </c>
      <c r="J982" s="62"/>
      <c r="K982" s="23"/>
      <c r="L982" s="48"/>
      <c r="M982" s="48"/>
      <c r="N982" s="49"/>
      <c r="O982" s="62"/>
      <c r="P982" s="64"/>
      <c r="Q982" s="66"/>
      <c r="R982" s="74"/>
      <c r="S982" s="66"/>
      <c r="T982" s="66"/>
      <c r="U982" s="66"/>
      <c r="V982" s="66"/>
      <c r="W982" s="66"/>
      <c r="X982" s="67"/>
      <c r="Y982" s="67"/>
      <c r="Z982" s="67"/>
      <c r="AA982" s="67"/>
      <c r="AB982" s="67"/>
      <c r="AC982" s="67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 customFormat="false" ht="16.85" hidden="false" customHeight="false" outlineLevel="0" collapsed="false">
      <c r="A983" s="69"/>
      <c r="B983" s="70" t="s">
        <v>67</v>
      </c>
      <c r="C983" s="62" t="s">
        <v>87</v>
      </c>
      <c r="D983" s="70" t="s">
        <v>686</v>
      </c>
      <c r="E983" s="43" t="n">
        <v>0.916666666666667</v>
      </c>
      <c r="F983" s="54" t="n">
        <v>5</v>
      </c>
      <c r="G983" s="45" t="n">
        <v>1.93</v>
      </c>
      <c r="H983" s="46" t="s">
        <v>5</v>
      </c>
      <c r="I983" s="47" t="n">
        <f aca="false">IF(H983="W",F983*G983-F983,(IF(H983="L",-F983)))</f>
        <v>4.65</v>
      </c>
      <c r="J983" s="62"/>
      <c r="K983" s="23"/>
      <c r="L983" s="48"/>
      <c r="M983" s="48"/>
      <c r="N983" s="49"/>
      <c r="O983" s="62"/>
      <c r="P983" s="64"/>
      <c r="Q983" s="66"/>
      <c r="R983" s="74"/>
      <c r="S983" s="66"/>
      <c r="T983" s="66"/>
      <c r="U983" s="66"/>
      <c r="V983" s="66"/>
      <c r="W983" s="66"/>
      <c r="X983" s="67"/>
      <c r="Y983" s="67"/>
      <c r="Z983" s="67"/>
      <c r="AA983" s="67"/>
      <c r="AB983" s="67"/>
      <c r="AC983" s="67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 customFormat="false" ht="16.85" hidden="false" customHeight="false" outlineLevel="0" collapsed="false">
      <c r="A984" s="69"/>
      <c r="B984" s="70" t="s">
        <v>67</v>
      </c>
      <c r="C984" s="62" t="s">
        <v>151</v>
      </c>
      <c r="D984" s="70" t="s">
        <v>428</v>
      </c>
      <c r="E984" s="43" t="n">
        <v>0.916666666666667</v>
      </c>
      <c r="F984" s="54" t="n">
        <v>5</v>
      </c>
      <c r="G984" s="45" t="n">
        <v>4.35</v>
      </c>
      <c r="H984" s="46" t="s">
        <v>6</v>
      </c>
      <c r="I984" s="47" t="n">
        <f aca="false">IF(H984="W",F984*G984-F984,(IF(H984="L",-F984)))</f>
        <v>0</v>
      </c>
      <c r="J984" s="62"/>
      <c r="K984" s="23" t="s">
        <v>1045</v>
      </c>
      <c r="L984" s="48"/>
      <c r="M984" s="48"/>
      <c r="N984" s="49"/>
      <c r="O984" s="62"/>
      <c r="P984" s="64"/>
      <c r="Q984" s="66"/>
      <c r="R984" s="74"/>
      <c r="S984" s="66"/>
      <c r="T984" s="66"/>
      <c r="U984" s="66"/>
      <c r="V984" s="66"/>
      <c r="W984" s="66"/>
      <c r="X984" s="67"/>
      <c r="Y984" s="67"/>
      <c r="Z984" s="67"/>
      <c r="AA984" s="67"/>
      <c r="AB984" s="67"/>
      <c r="AC984" s="67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 customFormat="false" ht="16.85" hidden="false" customHeight="false" outlineLevel="0" collapsed="false">
      <c r="A985" s="69"/>
      <c r="B985" s="70" t="s">
        <v>67</v>
      </c>
      <c r="C985" s="62" t="s">
        <v>216</v>
      </c>
      <c r="D985" s="70" t="s">
        <v>1029</v>
      </c>
      <c r="E985" s="43" t="n">
        <v>0.916666666666667</v>
      </c>
      <c r="F985" s="54" t="n">
        <v>6</v>
      </c>
      <c r="G985" s="45" t="n">
        <v>3.7</v>
      </c>
      <c r="H985" s="46" t="s">
        <v>7</v>
      </c>
      <c r="I985" s="47" t="n">
        <f aca="false">IF(H985="W",F985*G985-F985,(IF(H985="L",-F985)))</f>
        <v>-6</v>
      </c>
      <c r="J985" s="62"/>
      <c r="K985" s="23"/>
      <c r="L985" s="48"/>
      <c r="M985" s="48"/>
      <c r="N985" s="49"/>
      <c r="O985" s="62"/>
      <c r="P985" s="64"/>
      <c r="Q985" s="66"/>
      <c r="R985" s="74"/>
      <c r="S985" s="66"/>
      <c r="T985" s="66"/>
      <c r="U985" s="66"/>
      <c r="V985" s="66"/>
      <c r="W985" s="66"/>
      <c r="X985" s="67"/>
      <c r="Y985" s="67"/>
      <c r="Z985" s="67"/>
      <c r="AA985" s="67"/>
      <c r="AB985" s="67"/>
      <c r="AC985" s="67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 customFormat="false" ht="16.85" hidden="false" customHeight="false" outlineLevel="0" collapsed="false">
      <c r="A986" s="69" t="s">
        <v>1046</v>
      </c>
      <c r="B986" s="70" t="s">
        <v>67</v>
      </c>
      <c r="C986" s="62" t="s">
        <v>28</v>
      </c>
      <c r="D986" s="70" t="s">
        <v>1047</v>
      </c>
      <c r="E986" s="43" t="n">
        <v>0.916666666666667</v>
      </c>
      <c r="F986" s="54" t="n">
        <v>25</v>
      </c>
      <c r="G986" s="45" t="n">
        <v>1.78</v>
      </c>
      <c r="H986" s="46" t="s">
        <v>5</v>
      </c>
      <c r="I986" s="47" t="n">
        <f aca="false">IF(H986="W",F986*G986-F986,(IF(H986="L",-F986)))</f>
        <v>19.5</v>
      </c>
      <c r="J986" s="62"/>
      <c r="K986" s="23"/>
      <c r="L986" s="48"/>
      <c r="M986" s="48"/>
      <c r="N986" s="49"/>
      <c r="O986" s="62"/>
      <c r="P986" s="64"/>
      <c r="Q986" s="66"/>
      <c r="R986" s="74"/>
      <c r="S986" s="66"/>
      <c r="T986" s="66"/>
      <c r="U986" s="66"/>
      <c r="V986" s="66"/>
      <c r="W986" s="66"/>
      <c r="X986" s="67"/>
      <c r="Y986" s="67"/>
      <c r="Z986" s="67"/>
      <c r="AA986" s="67"/>
      <c r="AB986" s="67"/>
      <c r="AC986" s="67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 customFormat="false" ht="16.85" hidden="false" customHeight="false" outlineLevel="0" collapsed="false">
      <c r="A987" s="69"/>
      <c r="B987" s="70" t="s">
        <v>67</v>
      </c>
      <c r="C987" s="62" t="s">
        <v>28</v>
      </c>
      <c r="D987" s="70" t="s">
        <v>428</v>
      </c>
      <c r="E987" s="43" t="n">
        <v>0.916666666666667</v>
      </c>
      <c r="F987" s="54" t="n">
        <v>27.45</v>
      </c>
      <c r="G987" s="45" t="n">
        <v>4.57</v>
      </c>
      <c r="H987" s="46" t="s">
        <v>7</v>
      </c>
      <c r="I987" s="47" t="n">
        <f aca="false">IF(H987="W",F987*G987-F987,(IF(H987="L",-F987)))</f>
        <v>-27.45</v>
      </c>
      <c r="J987" s="62"/>
      <c r="K987" s="23"/>
      <c r="L987" s="48"/>
      <c r="M987" s="48"/>
      <c r="N987" s="49"/>
      <c r="O987" s="62"/>
      <c r="P987" s="64"/>
      <c r="Q987" s="66"/>
      <c r="R987" s="74"/>
      <c r="S987" s="66"/>
      <c r="T987" s="66"/>
      <c r="U987" s="66"/>
      <c r="V987" s="66"/>
      <c r="W987" s="66"/>
      <c r="X987" s="67"/>
      <c r="Y987" s="67"/>
      <c r="Z987" s="67"/>
      <c r="AA987" s="67"/>
      <c r="AB987" s="67"/>
      <c r="AC987" s="67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 customFormat="false" ht="16.85" hidden="false" customHeight="false" outlineLevel="0" collapsed="false">
      <c r="A988" s="69"/>
      <c r="B988" s="70" t="s">
        <v>67</v>
      </c>
      <c r="C988" s="62" t="s">
        <v>87</v>
      </c>
      <c r="D988" s="70" t="s">
        <v>686</v>
      </c>
      <c r="E988" s="43" t="n">
        <v>0.916666666666667</v>
      </c>
      <c r="F988" s="54" t="n">
        <v>65</v>
      </c>
      <c r="G988" s="45" t="n">
        <v>1.93</v>
      </c>
      <c r="H988" s="46" t="s">
        <v>5</v>
      </c>
      <c r="I988" s="47" t="n">
        <f aca="false">IF(H988="W",F988*G988-F988,(IF(H988="L",-F988)))</f>
        <v>60.45</v>
      </c>
      <c r="J988" s="62"/>
      <c r="K988" s="23"/>
      <c r="L988" s="48"/>
      <c r="M988" s="48"/>
      <c r="N988" s="49"/>
      <c r="O988" s="62"/>
      <c r="P988" s="64"/>
      <c r="Q988" s="66"/>
      <c r="R988" s="74"/>
      <c r="S988" s="66"/>
      <c r="T988" s="66"/>
      <c r="U988" s="66"/>
      <c r="V988" s="66"/>
      <c r="W988" s="66"/>
      <c r="X988" s="67"/>
      <c r="Y988" s="67"/>
      <c r="Z988" s="67"/>
      <c r="AA988" s="67"/>
      <c r="AB988" s="67"/>
      <c r="AC988" s="67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 customFormat="false" ht="16.85" hidden="false" customHeight="false" outlineLevel="0" collapsed="false">
      <c r="A989" s="69"/>
      <c r="B989" s="70" t="s">
        <v>67</v>
      </c>
      <c r="C989" s="62" t="s">
        <v>68</v>
      </c>
      <c r="D989" s="70" t="s">
        <v>1048</v>
      </c>
      <c r="E989" s="43" t="n">
        <v>0.916666666666667</v>
      </c>
      <c r="F989" s="54" t="n">
        <v>10</v>
      </c>
      <c r="G989" s="45" t="n">
        <v>2.8</v>
      </c>
      <c r="H989" s="46" t="s">
        <v>6</v>
      </c>
      <c r="I989" s="47" t="n">
        <f aca="false">IF(H989="W",F989*G989-F989,(IF(H989="L",-F989)))</f>
        <v>0</v>
      </c>
      <c r="J989" s="62"/>
      <c r="K989" s="23" t="s">
        <v>124</v>
      </c>
      <c r="L989" s="48"/>
      <c r="M989" s="48"/>
      <c r="N989" s="49"/>
      <c r="O989" s="62"/>
      <c r="P989" s="64"/>
      <c r="Q989" s="66"/>
      <c r="R989" s="74"/>
      <c r="S989" s="66"/>
      <c r="T989" s="66"/>
      <c r="U989" s="66"/>
      <c r="V989" s="66"/>
      <c r="W989" s="66"/>
      <c r="X989" s="67"/>
      <c r="Y989" s="67"/>
      <c r="Z989" s="67"/>
      <c r="AA989" s="67"/>
      <c r="AB989" s="67"/>
      <c r="AC989" s="67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 customFormat="false" ht="16.85" hidden="false" customHeight="false" outlineLevel="0" collapsed="false">
      <c r="A990" s="69"/>
      <c r="B990" s="70" t="s">
        <v>696</v>
      </c>
      <c r="C990" s="62" t="s">
        <v>471</v>
      </c>
      <c r="D990" s="70" t="s">
        <v>1049</v>
      </c>
      <c r="E990" s="43" t="n">
        <v>0.916666666666667</v>
      </c>
      <c r="F990" s="54" t="n">
        <v>13</v>
      </c>
      <c r="G990" s="45" t="n">
        <v>1.47</v>
      </c>
      <c r="H990" s="46" t="s">
        <v>5</v>
      </c>
      <c r="I990" s="47" t="n">
        <f aca="false">IF(H990="W",F990*G990-F990,(IF(H990="L",-F990)))</f>
        <v>6.11</v>
      </c>
      <c r="J990" s="62"/>
      <c r="K990" s="23"/>
      <c r="L990" s="48"/>
      <c r="M990" s="48"/>
      <c r="N990" s="49"/>
      <c r="O990" s="62"/>
      <c r="P990" s="64"/>
      <c r="Q990" s="66"/>
      <c r="R990" s="74"/>
      <c r="S990" s="66"/>
      <c r="T990" s="66"/>
      <c r="U990" s="66"/>
      <c r="V990" s="66"/>
      <c r="W990" s="66"/>
      <c r="X990" s="67"/>
      <c r="Y990" s="67"/>
      <c r="Z990" s="67"/>
      <c r="AA990" s="67"/>
      <c r="AB990" s="67"/>
      <c r="AC990" s="67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 customFormat="false" ht="16.85" hidden="false" customHeight="false" outlineLevel="0" collapsed="false">
      <c r="A991" s="69" t="s">
        <v>885</v>
      </c>
      <c r="B991" s="70" t="s">
        <v>67</v>
      </c>
      <c r="C991" s="62" t="s">
        <v>87</v>
      </c>
      <c r="D991" s="70" t="s">
        <v>1029</v>
      </c>
      <c r="E991" s="43" t="n">
        <v>0.916666666666667</v>
      </c>
      <c r="F991" s="54" t="n">
        <v>25</v>
      </c>
      <c r="G991" s="45" t="n">
        <v>5</v>
      </c>
      <c r="H991" s="46" t="s">
        <v>6</v>
      </c>
      <c r="I991" s="47" t="n">
        <f aca="false">IF(H991="W",F991*G991-F991,(IF(H991="L",-F991)))</f>
        <v>0</v>
      </c>
      <c r="J991" s="62"/>
      <c r="K991" s="23" t="s">
        <v>1050</v>
      </c>
      <c r="L991" s="48"/>
      <c r="M991" s="48"/>
      <c r="N991" s="49"/>
      <c r="O991" s="62"/>
      <c r="P991" s="64"/>
      <c r="Q991" s="66"/>
      <c r="R991" s="74"/>
      <c r="S991" s="66"/>
      <c r="T991" s="66"/>
      <c r="U991" s="66"/>
      <c r="V991" s="66"/>
      <c r="W991" s="66"/>
      <c r="X991" s="67"/>
      <c r="Y991" s="67"/>
      <c r="Z991" s="67"/>
      <c r="AA991" s="67"/>
      <c r="AB991" s="67"/>
      <c r="AC991" s="67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 customFormat="false" ht="16.85" hidden="false" customHeight="false" outlineLevel="0" collapsed="false">
      <c r="A992" s="69" t="s">
        <v>1051</v>
      </c>
      <c r="B992" s="70" t="s">
        <v>1052</v>
      </c>
      <c r="C992" s="62" t="s">
        <v>170</v>
      </c>
      <c r="D992" s="70" t="s">
        <v>1053</v>
      </c>
      <c r="E992" s="43" t="n">
        <v>0.895833333333333</v>
      </c>
      <c r="F992" s="54" t="n">
        <v>13</v>
      </c>
      <c r="G992" s="45" t="n">
        <v>2</v>
      </c>
      <c r="H992" s="46" t="s">
        <v>7</v>
      </c>
      <c r="I992" s="47" t="n">
        <f aca="false">IF(H992="W",F992*G992-F992,(IF(H992="L",-F992)))</f>
        <v>-13</v>
      </c>
      <c r="J992" s="62"/>
      <c r="K992" s="23"/>
      <c r="L992" s="48"/>
      <c r="M992" s="48"/>
      <c r="N992" s="49"/>
      <c r="O992" s="62"/>
      <c r="P992" s="64"/>
      <c r="Q992" s="66"/>
      <c r="R992" s="74"/>
      <c r="S992" s="66"/>
      <c r="T992" s="66"/>
      <c r="U992" s="66"/>
      <c r="V992" s="66"/>
      <c r="W992" s="66"/>
      <c r="X992" s="67"/>
      <c r="Y992" s="67"/>
      <c r="Z992" s="67"/>
      <c r="AA992" s="67"/>
      <c r="AB992" s="67"/>
      <c r="AC992" s="67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 customFormat="false" ht="16.85" hidden="false" customHeight="false" outlineLevel="0" collapsed="false">
      <c r="A993" s="69"/>
      <c r="B993" s="70" t="s">
        <v>1052</v>
      </c>
      <c r="C993" s="62" t="s">
        <v>87</v>
      </c>
      <c r="D993" s="70" t="s">
        <v>1054</v>
      </c>
      <c r="E993" s="43" t="n">
        <v>0.895833333333333</v>
      </c>
      <c r="F993" s="54" t="n">
        <v>10</v>
      </c>
      <c r="G993" s="45" t="n">
        <v>2.6</v>
      </c>
      <c r="H993" s="46" t="s">
        <v>5</v>
      </c>
      <c r="I993" s="47" t="n">
        <f aca="false">IF(H993="W",F993*G993-F993,(IF(H993="L",-F993)))</f>
        <v>16</v>
      </c>
      <c r="J993" s="62"/>
      <c r="K993" s="23"/>
      <c r="L993" s="48"/>
      <c r="M993" s="48"/>
      <c r="N993" s="49"/>
      <c r="O993" s="62"/>
      <c r="P993" s="64"/>
      <c r="Q993" s="66"/>
      <c r="R993" s="74"/>
      <c r="S993" s="66"/>
      <c r="T993" s="66"/>
      <c r="U993" s="66"/>
      <c r="V993" s="66"/>
      <c r="W993" s="66"/>
      <c r="X993" s="67"/>
      <c r="Y993" s="67"/>
      <c r="Z993" s="67"/>
      <c r="AA993" s="67"/>
      <c r="AB993" s="67"/>
      <c r="AC993" s="67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 customFormat="false" ht="16.85" hidden="false" customHeight="false" outlineLevel="0" collapsed="false">
      <c r="A994" s="69" t="s">
        <v>1055</v>
      </c>
      <c r="B994" s="70" t="s">
        <v>1052</v>
      </c>
      <c r="C994" s="62" t="s">
        <v>170</v>
      </c>
      <c r="D994" s="70" t="s">
        <v>1056</v>
      </c>
      <c r="E994" s="43" t="n">
        <v>0.895833333333333</v>
      </c>
      <c r="F994" s="54" t="n">
        <v>18</v>
      </c>
      <c r="G994" s="45" t="n">
        <v>1.8</v>
      </c>
      <c r="H994" s="46" t="s">
        <v>7</v>
      </c>
      <c r="I994" s="47" t="n">
        <f aca="false">IF(H994="W",F994*G994-F994,(IF(H994="L",-F994)))</f>
        <v>-18</v>
      </c>
      <c r="J994" s="62"/>
      <c r="K994" s="23"/>
      <c r="L994" s="48"/>
      <c r="M994" s="48"/>
      <c r="N994" s="49"/>
      <c r="O994" s="62"/>
      <c r="P994" s="64"/>
      <c r="Q994" s="66"/>
      <c r="R994" s="74"/>
      <c r="S994" s="66"/>
      <c r="T994" s="66"/>
      <c r="U994" s="66"/>
      <c r="V994" s="66"/>
      <c r="W994" s="66"/>
      <c r="X994" s="67"/>
      <c r="Y994" s="67"/>
      <c r="Z994" s="67"/>
      <c r="AA994" s="67"/>
      <c r="AB994" s="67"/>
      <c r="AC994" s="67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 customFormat="false" ht="16.85" hidden="false" customHeight="false" outlineLevel="0" collapsed="false">
      <c r="A995" s="69"/>
      <c r="B995" s="70" t="s">
        <v>1052</v>
      </c>
      <c r="C995" s="62" t="s">
        <v>87</v>
      </c>
      <c r="D995" s="70" t="s">
        <v>1057</v>
      </c>
      <c r="E995" s="43" t="n">
        <v>0.895833333333333</v>
      </c>
      <c r="F995" s="54" t="n">
        <v>10</v>
      </c>
      <c r="G995" s="45" t="n">
        <v>3.1</v>
      </c>
      <c r="H995" s="46" t="s">
        <v>5</v>
      </c>
      <c r="I995" s="47" t="n">
        <f aca="false">IF(H995="W",F995*G995-F995,(IF(H995="L",-F995)))</f>
        <v>21</v>
      </c>
      <c r="J995" s="62"/>
      <c r="K995" s="23"/>
      <c r="L995" s="48"/>
      <c r="M995" s="48"/>
      <c r="N995" s="49"/>
      <c r="O995" s="62"/>
      <c r="P995" s="64"/>
      <c r="Q995" s="66"/>
      <c r="R995" s="74"/>
      <c r="S995" s="66"/>
      <c r="T995" s="66"/>
      <c r="U995" s="66"/>
      <c r="V995" s="66"/>
      <c r="W995" s="66"/>
      <c r="X995" s="67"/>
      <c r="Y995" s="67"/>
      <c r="Z995" s="67"/>
      <c r="AA995" s="67"/>
      <c r="AB995" s="67"/>
      <c r="AC995" s="67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 customFormat="false" ht="16.85" hidden="false" customHeight="false" outlineLevel="0" collapsed="false">
      <c r="A996" s="69"/>
      <c r="B996" s="70" t="s">
        <v>1052</v>
      </c>
      <c r="C996" s="62" t="s">
        <v>87</v>
      </c>
      <c r="D996" s="70" t="s">
        <v>1054</v>
      </c>
      <c r="E996" s="43" t="n">
        <v>0.895833333333333</v>
      </c>
      <c r="F996" s="54" t="n">
        <v>5</v>
      </c>
      <c r="G996" s="45" t="n">
        <v>1.83</v>
      </c>
      <c r="H996" s="46" t="s">
        <v>5</v>
      </c>
      <c r="I996" s="47" t="n">
        <f aca="false">IF(H996="W",F996*G996-F996,(IF(H996="L",-F996)))</f>
        <v>4.15</v>
      </c>
      <c r="J996" s="62"/>
      <c r="K996" s="23"/>
      <c r="L996" s="48"/>
      <c r="M996" s="48"/>
      <c r="N996" s="49"/>
      <c r="O996" s="62"/>
      <c r="P996" s="64"/>
      <c r="Q996" s="66"/>
      <c r="R996" s="74"/>
      <c r="S996" s="66"/>
      <c r="T996" s="66"/>
      <c r="U996" s="66"/>
      <c r="V996" s="66"/>
      <c r="W996" s="66"/>
      <c r="X996" s="67"/>
      <c r="Y996" s="67"/>
      <c r="Z996" s="67"/>
      <c r="AA996" s="67"/>
      <c r="AB996" s="67"/>
      <c r="AC996" s="67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 customFormat="false" ht="16.85" hidden="false" customHeight="false" outlineLevel="0" collapsed="false">
      <c r="A997" s="69"/>
      <c r="B997" s="70" t="s">
        <v>1052</v>
      </c>
      <c r="C997" s="62" t="s">
        <v>28</v>
      </c>
      <c r="D997" s="70" t="s">
        <v>1053</v>
      </c>
      <c r="E997" s="43" t="n">
        <v>0.895833333333333</v>
      </c>
      <c r="F997" s="54" t="n">
        <v>3</v>
      </c>
      <c r="G997" s="45" t="n">
        <v>2.06</v>
      </c>
      <c r="H997" s="46" t="s">
        <v>7</v>
      </c>
      <c r="I997" s="47" t="n">
        <f aca="false">IF(H997="W",F997*G997-F997,(IF(H997="L",-F997)))</f>
        <v>-3</v>
      </c>
      <c r="J997" s="62"/>
      <c r="K997" s="23"/>
      <c r="L997" s="48"/>
      <c r="M997" s="48"/>
      <c r="N997" s="49"/>
      <c r="O997" s="62"/>
      <c r="P997" s="64"/>
      <c r="Q997" s="66"/>
      <c r="R997" s="74"/>
      <c r="S997" s="66"/>
      <c r="T997" s="66"/>
      <c r="U997" s="66"/>
      <c r="V997" s="66"/>
      <c r="W997" s="66"/>
      <c r="X997" s="67"/>
      <c r="Y997" s="67"/>
      <c r="Z997" s="67"/>
      <c r="AA997" s="67"/>
      <c r="AB997" s="67"/>
      <c r="AC997" s="67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 customFormat="false" ht="16.85" hidden="false" customHeight="false" outlineLevel="0" collapsed="false">
      <c r="A998" s="69" t="s">
        <v>1058</v>
      </c>
      <c r="B998" s="70" t="s">
        <v>46</v>
      </c>
      <c r="C998" s="62" t="s">
        <v>170</v>
      </c>
      <c r="D998" s="70" t="s">
        <v>1059</v>
      </c>
      <c r="E998" s="43" t="n">
        <v>0.125</v>
      </c>
      <c r="F998" s="54" t="n">
        <v>12</v>
      </c>
      <c r="G998" s="45" t="n">
        <v>1.64</v>
      </c>
      <c r="H998" s="46" t="s">
        <v>5</v>
      </c>
      <c r="I998" s="47" t="n">
        <f aca="false">IF(H998="W",F998*G998-F998,(IF(H998="L",-F998)))</f>
        <v>7.68</v>
      </c>
      <c r="J998" s="62"/>
      <c r="K998" s="23"/>
      <c r="L998" s="48"/>
      <c r="M998" s="48"/>
      <c r="N998" s="49"/>
      <c r="O998" s="62"/>
      <c r="P998" s="64"/>
      <c r="Q998" s="66"/>
      <c r="R998" s="74"/>
      <c r="S998" s="66"/>
      <c r="T998" s="66"/>
      <c r="U998" s="66"/>
      <c r="V998" s="66"/>
      <c r="W998" s="66"/>
      <c r="X998" s="67"/>
      <c r="Y998" s="67"/>
      <c r="Z998" s="67"/>
      <c r="AA998" s="67"/>
      <c r="AB998" s="67"/>
      <c r="AC998" s="67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 customFormat="false" ht="16.85" hidden="false" customHeight="false" outlineLevel="0" collapsed="false">
      <c r="A999" s="69"/>
      <c r="B999" s="70" t="s">
        <v>46</v>
      </c>
      <c r="C999" s="62" t="s">
        <v>87</v>
      </c>
      <c r="D999" s="70" t="s">
        <v>1060</v>
      </c>
      <c r="E999" s="43" t="n">
        <v>0.125</v>
      </c>
      <c r="F999" s="54" t="n">
        <v>10</v>
      </c>
      <c r="G999" s="45" t="n">
        <v>2.25</v>
      </c>
      <c r="H999" s="46" t="s">
        <v>6</v>
      </c>
      <c r="I999" s="47" t="n">
        <f aca="false">IF(H999="W",F999*G999-F999,(IF(H999="L",-F999)))</f>
        <v>0</v>
      </c>
      <c r="J999" s="62"/>
      <c r="K999" s="23" t="s">
        <v>124</v>
      </c>
      <c r="L999" s="48"/>
      <c r="M999" s="48"/>
      <c r="N999" s="49"/>
      <c r="O999" s="62"/>
      <c r="P999" s="64"/>
      <c r="Q999" s="66"/>
      <c r="R999" s="74"/>
      <c r="S999" s="66"/>
      <c r="T999" s="66"/>
      <c r="U999" s="66"/>
      <c r="V999" s="66"/>
      <c r="W999" s="66"/>
      <c r="X999" s="67"/>
      <c r="Y999" s="67"/>
      <c r="Z999" s="67"/>
      <c r="AA999" s="67"/>
      <c r="AB999" s="67"/>
      <c r="AC999" s="67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 customFormat="false" ht="16.85" hidden="false" customHeight="false" outlineLevel="0" collapsed="false">
      <c r="A1000" s="69" t="n">
        <v>43618</v>
      </c>
      <c r="B1000" s="70" t="s">
        <v>67</v>
      </c>
      <c r="C1000" s="62" t="s">
        <v>28</v>
      </c>
      <c r="D1000" s="70" t="s">
        <v>1061</v>
      </c>
      <c r="E1000" s="43" t="n">
        <v>0.666666666666667</v>
      </c>
      <c r="F1000" s="54" t="n">
        <v>10</v>
      </c>
      <c r="G1000" s="45" t="n">
        <v>7.5</v>
      </c>
      <c r="H1000" s="46" t="s">
        <v>6</v>
      </c>
      <c r="I1000" s="47" t="n">
        <f aca="false">IF(H1000="W",F1001*G1001-F1001,(IF(H1000="L",-F1001)))</f>
        <v>0</v>
      </c>
      <c r="J1000" s="62"/>
      <c r="K1000" s="23" t="s">
        <v>565</v>
      </c>
      <c r="L1000" s="48"/>
      <c r="M1000" s="48"/>
      <c r="N1000" s="49"/>
      <c r="O1000" s="62"/>
      <c r="P1000" s="64"/>
      <c r="Q1000" s="66"/>
      <c r="R1000" s="74"/>
      <c r="S1000" s="66"/>
      <c r="T1000" s="66"/>
      <c r="U1000" s="66"/>
      <c r="V1000" s="66"/>
      <c r="W1000" s="66"/>
      <c r="X1000" s="67"/>
      <c r="Y1000" s="67"/>
      <c r="Z1000" s="67"/>
      <c r="AA1000" s="67"/>
      <c r="AB1000" s="67"/>
      <c r="AC1000" s="67"/>
      <c r="AD1000" s="32"/>
      <c r="AE1000" s="32"/>
      <c r="AF1000" s="32"/>
      <c r="AG1000" s="32"/>
      <c r="AH1000" s="32"/>
      <c r="AI1000" s="32"/>
      <c r="AJ1000" s="32"/>
      <c r="AK1000" s="32"/>
      <c r="AL1000" s="32"/>
    </row>
    <row r="1001" customFormat="false" ht="16.85" hidden="false" customHeight="false" outlineLevel="0" collapsed="false">
      <c r="A1001" s="69" t="s">
        <v>1062</v>
      </c>
      <c r="B1001" s="70" t="s">
        <v>67</v>
      </c>
      <c r="C1001" s="62" t="s">
        <v>170</v>
      </c>
      <c r="D1001" s="70" t="s">
        <v>1063</v>
      </c>
      <c r="E1001" s="43" t="n">
        <v>0.666666666666667</v>
      </c>
      <c r="F1001" s="54" t="n">
        <v>45</v>
      </c>
      <c r="G1001" s="45" t="n">
        <v>1.55</v>
      </c>
      <c r="H1001" s="86" t="s">
        <v>5</v>
      </c>
      <c r="I1001" s="47" t="n">
        <v>4.95</v>
      </c>
      <c r="J1001" s="62"/>
      <c r="K1001" s="23"/>
      <c r="L1001" s="48"/>
      <c r="M1001" s="48"/>
      <c r="N1001" s="49"/>
      <c r="O1001" s="62"/>
      <c r="P1001" s="64"/>
      <c r="Q1001" s="66"/>
      <c r="R1001" s="74"/>
      <c r="S1001" s="66"/>
      <c r="T1001" s="66"/>
      <c r="U1001" s="66"/>
      <c r="V1001" s="66"/>
      <c r="W1001" s="66"/>
      <c r="X1001" s="67"/>
      <c r="Y1001" s="67"/>
      <c r="Z1001" s="67"/>
      <c r="AA1001" s="67"/>
      <c r="AB1001" s="67"/>
      <c r="AC1001" s="67"/>
      <c r="AD1001" s="32"/>
      <c r="AE1001" s="32"/>
      <c r="AF1001" s="32"/>
      <c r="AG1001" s="32"/>
      <c r="AH1001" s="32"/>
      <c r="AI1001" s="32"/>
      <c r="AJ1001" s="32"/>
      <c r="AK1001" s="32"/>
      <c r="AL1001" s="32"/>
    </row>
    <row r="1002" customFormat="false" ht="16.85" hidden="false" customHeight="false" outlineLevel="0" collapsed="false">
      <c r="A1002" s="69"/>
      <c r="B1002" s="70" t="s">
        <v>49</v>
      </c>
      <c r="C1002" s="62" t="s">
        <v>95</v>
      </c>
      <c r="D1002" s="70" t="s">
        <v>1064</v>
      </c>
      <c r="E1002" s="43" t="n">
        <v>0.625</v>
      </c>
      <c r="F1002" s="54" t="n">
        <v>5</v>
      </c>
      <c r="G1002" s="45" t="n">
        <v>2.35</v>
      </c>
      <c r="H1002" s="46" t="s">
        <v>6</v>
      </c>
      <c r="I1002" s="47" t="n">
        <f aca="false">IF(H1002="W",F1003*G1003-F1003,(IF(H1002="L",-F1003)))</f>
        <v>0</v>
      </c>
      <c r="J1002" s="62"/>
      <c r="K1002" s="23" t="s">
        <v>124</v>
      </c>
      <c r="L1002" s="48"/>
      <c r="M1002" s="48"/>
      <c r="N1002" s="49"/>
      <c r="O1002" s="62"/>
      <c r="P1002" s="64"/>
      <c r="Q1002" s="66"/>
      <c r="R1002" s="74"/>
      <c r="S1002" s="66"/>
      <c r="T1002" s="66"/>
      <c r="U1002" s="66"/>
      <c r="V1002" s="66"/>
      <c r="W1002" s="66"/>
      <c r="X1002" s="67"/>
      <c r="Y1002" s="67"/>
      <c r="Z1002" s="67"/>
      <c r="AA1002" s="67"/>
      <c r="AB1002" s="67"/>
      <c r="AC1002" s="67"/>
      <c r="AD1002" s="32"/>
      <c r="AE1002" s="32"/>
      <c r="AF1002" s="32"/>
      <c r="AG1002" s="32"/>
      <c r="AH1002" s="32"/>
      <c r="AI1002" s="32"/>
      <c r="AJ1002" s="32"/>
      <c r="AK1002" s="32"/>
      <c r="AL1002" s="32"/>
    </row>
    <row r="1003" customFormat="false" ht="16.85" hidden="false" customHeight="false" outlineLevel="0" collapsed="false">
      <c r="A1003" s="69"/>
      <c r="B1003" s="70" t="s">
        <v>49</v>
      </c>
      <c r="C1003" s="62" t="s">
        <v>170</v>
      </c>
      <c r="D1003" s="70" t="s">
        <v>1065</v>
      </c>
      <c r="E1003" s="43" t="n">
        <v>0.625</v>
      </c>
      <c r="F1003" s="54" t="n">
        <v>7.44</v>
      </c>
      <c r="G1003" s="45" t="n">
        <v>1.58</v>
      </c>
      <c r="H1003" s="46" t="s">
        <v>5</v>
      </c>
      <c r="I1003" s="47" t="n">
        <f aca="false">IF(H1003="W",F1004*G1004-F1004,(IF(H1003="L",-F1004)))</f>
        <v>28</v>
      </c>
      <c r="J1003" s="62"/>
      <c r="K1003" s="23"/>
      <c r="L1003" s="48"/>
      <c r="M1003" s="48"/>
      <c r="N1003" s="49"/>
      <c r="O1003" s="62"/>
      <c r="P1003" s="64"/>
      <c r="Q1003" s="66"/>
      <c r="R1003" s="74"/>
      <c r="S1003" s="66"/>
      <c r="T1003" s="66"/>
      <c r="U1003" s="66"/>
      <c r="V1003" s="66"/>
      <c r="W1003" s="66"/>
      <c r="X1003" s="67"/>
      <c r="Y1003" s="67"/>
      <c r="Z1003" s="67"/>
      <c r="AA1003" s="67"/>
      <c r="AB1003" s="67"/>
      <c r="AC1003" s="67"/>
      <c r="AD1003" s="32"/>
      <c r="AE1003" s="32"/>
      <c r="AF1003" s="32"/>
      <c r="AG1003" s="32"/>
      <c r="AH1003" s="32"/>
      <c r="AI1003" s="32"/>
      <c r="AJ1003" s="32"/>
      <c r="AK1003" s="32"/>
      <c r="AL1003" s="32"/>
    </row>
    <row r="1004" customFormat="false" ht="16.85" hidden="false" customHeight="false" outlineLevel="0" collapsed="false">
      <c r="A1004" s="69"/>
      <c r="B1004" s="70" t="s">
        <v>67</v>
      </c>
      <c r="C1004" s="62" t="s">
        <v>87</v>
      </c>
      <c r="D1004" s="70" t="s">
        <v>1066</v>
      </c>
      <c r="E1004" s="43" t="n">
        <v>0.666666666666667</v>
      </c>
      <c r="F1004" s="54" t="n">
        <v>10</v>
      </c>
      <c r="G1004" s="45" t="n">
        <v>3.8</v>
      </c>
      <c r="H1004" s="46" t="s">
        <v>6</v>
      </c>
      <c r="I1004" s="47" t="n">
        <f aca="false">IF(H1004="W",F1005*G1005-F1005,(IF(H1004="L",-F1005)))</f>
        <v>0</v>
      </c>
      <c r="J1004" s="62"/>
      <c r="K1004" s="23" t="s">
        <v>124</v>
      </c>
      <c r="L1004" s="48"/>
      <c r="M1004" s="48"/>
      <c r="N1004" s="49"/>
      <c r="O1004" s="62"/>
      <c r="P1004" s="64"/>
      <c r="Q1004" s="66"/>
      <c r="R1004" s="74"/>
      <c r="S1004" s="66"/>
      <c r="T1004" s="66"/>
      <c r="U1004" s="66"/>
      <c r="V1004" s="66"/>
      <c r="W1004" s="66"/>
      <c r="X1004" s="67"/>
      <c r="Y1004" s="67"/>
      <c r="Z1004" s="67"/>
      <c r="AA1004" s="67"/>
      <c r="AB1004" s="67"/>
      <c r="AC1004" s="67"/>
      <c r="AD1004" s="32"/>
      <c r="AE1004" s="32"/>
      <c r="AF1004" s="32"/>
      <c r="AG1004" s="32"/>
      <c r="AH1004" s="32"/>
      <c r="AI1004" s="32"/>
      <c r="AJ1004" s="32"/>
      <c r="AK1004" s="32"/>
      <c r="AL1004" s="32"/>
    </row>
    <row r="1005" customFormat="false" ht="16.85" hidden="false" customHeight="false" outlineLevel="0" collapsed="false">
      <c r="A1005" s="69"/>
      <c r="B1005" s="70" t="s">
        <v>67</v>
      </c>
      <c r="C1005" s="62" t="s">
        <v>87</v>
      </c>
      <c r="D1005" s="70" t="s">
        <v>1066</v>
      </c>
      <c r="E1005" s="43" t="n">
        <v>0.666666666666667</v>
      </c>
      <c r="F1005" s="54" t="n">
        <v>10</v>
      </c>
      <c r="G1005" s="45" t="n">
        <v>3.95</v>
      </c>
      <c r="H1005" s="46" t="s">
        <v>7</v>
      </c>
      <c r="I1005" s="47" t="n">
        <f aca="false">IF(H1005="W",F1005*G1005-F1005,(IF(H1005="L",-F1005)))</f>
        <v>-10</v>
      </c>
      <c r="J1005" s="62"/>
      <c r="K1005" s="23"/>
      <c r="L1005" s="48"/>
      <c r="M1005" s="48"/>
      <c r="N1005" s="49"/>
      <c r="O1005" s="62"/>
      <c r="P1005" s="64"/>
      <c r="Q1005" s="66"/>
      <c r="R1005" s="74"/>
      <c r="S1005" s="66"/>
      <c r="T1005" s="66"/>
      <c r="U1005" s="66"/>
      <c r="V1005" s="66"/>
      <c r="W1005" s="66"/>
      <c r="X1005" s="67"/>
      <c r="Y1005" s="67"/>
      <c r="Z1005" s="67"/>
      <c r="AA1005" s="67"/>
      <c r="AB1005" s="67"/>
      <c r="AC1005" s="67"/>
      <c r="AD1005" s="32"/>
      <c r="AE1005" s="32"/>
      <c r="AF1005" s="32"/>
      <c r="AG1005" s="32"/>
      <c r="AH1005" s="32"/>
      <c r="AI1005" s="32"/>
      <c r="AJ1005" s="32"/>
      <c r="AK1005" s="32"/>
      <c r="AL1005" s="32"/>
    </row>
    <row r="1006" customFormat="false" ht="16.85" hidden="false" customHeight="false" outlineLevel="0" collapsed="false">
      <c r="A1006" s="69" t="n">
        <v>43619</v>
      </c>
      <c r="B1006" s="70" t="s">
        <v>67</v>
      </c>
      <c r="C1006" s="62" t="s">
        <v>170</v>
      </c>
      <c r="D1006" s="70" t="s">
        <v>1067</v>
      </c>
      <c r="E1006" s="43" t="n">
        <v>0.895833333333333</v>
      </c>
      <c r="F1006" s="54" t="n">
        <v>21.78</v>
      </c>
      <c r="G1006" s="45" t="n">
        <v>2.95</v>
      </c>
      <c r="H1006" s="46" t="s">
        <v>7</v>
      </c>
      <c r="I1006" s="47" t="n">
        <f aca="false">IF(H1006="W",F1006*G1006-F1006,(IF(H1006="L",-F1006)))</f>
        <v>-21.78</v>
      </c>
      <c r="J1006" s="62"/>
      <c r="K1006" s="23"/>
      <c r="L1006" s="48" t="s">
        <v>1068</v>
      </c>
      <c r="M1006" s="48" t="s">
        <v>9</v>
      </c>
      <c r="N1006" s="49" t="n">
        <f aca="false">SUM(I1006:I1078)</f>
        <v>-261.9485</v>
      </c>
      <c r="O1006" s="62"/>
      <c r="P1006" s="64"/>
      <c r="Q1006" s="66"/>
      <c r="R1006" s="74"/>
      <c r="S1006" s="66"/>
      <c r="T1006" s="66"/>
      <c r="U1006" s="66"/>
      <c r="V1006" s="66"/>
      <c r="W1006" s="66"/>
      <c r="X1006" s="67"/>
      <c r="Y1006" s="67"/>
      <c r="Z1006" s="67"/>
      <c r="AA1006" s="67"/>
      <c r="AB1006" s="67"/>
      <c r="AC1006" s="67"/>
      <c r="AD1006" s="32"/>
      <c r="AE1006" s="32"/>
      <c r="AF1006" s="32"/>
      <c r="AG1006" s="32"/>
      <c r="AH1006" s="32"/>
      <c r="AI1006" s="32"/>
      <c r="AJ1006" s="32"/>
      <c r="AK1006" s="32"/>
      <c r="AL1006" s="32"/>
    </row>
    <row r="1007" customFormat="false" ht="16.85" hidden="false" customHeight="false" outlineLevel="0" collapsed="false">
      <c r="A1007" s="69" t="s">
        <v>124</v>
      </c>
      <c r="B1007" s="70" t="s">
        <v>67</v>
      </c>
      <c r="C1007" s="62" t="s">
        <v>383</v>
      </c>
      <c r="D1007" s="70" t="s">
        <v>1069</v>
      </c>
      <c r="E1007" s="43" t="n">
        <v>0.895833333333333</v>
      </c>
      <c r="F1007" s="54" t="n">
        <v>10</v>
      </c>
      <c r="G1007" s="45" t="n">
        <v>3.35</v>
      </c>
      <c r="H1007" s="46" t="s">
        <v>6</v>
      </c>
      <c r="I1007" s="47" t="n">
        <f aca="false">IF(H1007="W",F1007*G1007-F1007,(IF(H1007="L",-F1007)))</f>
        <v>0</v>
      </c>
      <c r="J1007" s="62"/>
      <c r="K1007" s="23" t="s">
        <v>663</v>
      </c>
      <c r="L1007" s="48"/>
      <c r="M1007" s="48"/>
      <c r="N1007" s="49"/>
      <c r="O1007" s="62"/>
      <c r="P1007" s="64"/>
      <c r="Q1007" s="66"/>
      <c r="R1007" s="74"/>
      <c r="S1007" s="66"/>
      <c r="T1007" s="66"/>
      <c r="U1007" s="66"/>
      <c r="V1007" s="66"/>
      <c r="W1007" s="66"/>
      <c r="X1007" s="67"/>
      <c r="Y1007" s="67"/>
      <c r="Z1007" s="67"/>
      <c r="AA1007" s="67"/>
      <c r="AB1007" s="67"/>
      <c r="AC1007" s="67"/>
      <c r="AD1007" s="32"/>
      <c r="AE1007" s="32"/>
      <c r="AF1007" s="32"/>
      <c r="AG1007" s="32"/>
      <c r="AH1007" s="32"/>
      <c r="AI1007" s="32"/>
      <c r="AJ1007" s="32"/>
      <c r="AK1007" s="32"/>
      <c r="AL1007" s="32"/>
    </row>
    <row r="1008" customFormat="false" ht="16.85" hidden="false" customHeight="false" outlineLevel="0" collapsed="false">
      <c r="A1008" s="69"/>
      <c r="B1008" s="70" t="s">
        <v>67</v>
      </c>
      <c r="C1008" s="62" t="s">
        <v>28</v>
      </c>
      <c r="D1008" s="70" t="s">
        <v>1070</v>
      </c>
      <c r="E1008" s="43" t="n">
        <v>0.895833333333333</v>
      </c>
      <c r="F1008" s="54" t="n">
        <v>25</v>
      </c>
      <c r="G1008" s="45" t="n">
        <v>2.57</v>
      </c>
      <c r="H1008" s="46" t="s">
        <v>5</v>
      </c>
      <c r="I1008" s="47" t="n">
        <f aca="false">IF(H1008="W",F1008*G1008-F1008,(IF(H1008="L",-F1008)))</f>
        <v>39.25</v>
      </c>
      <c r="J1008" s="62"/>
      <c r="K1008" s="23" t="s">
        <v>1071</v>
      </c>
      <c r="L1008" s="48"/>
      <c r="M1008" s="48"/>
      <c r="N1008" s="49"/>
      <c r="O1008" s="62"/>
      <c r="P1008" s="64"/>
      <c r="Q1008" s="66"/>
      <c r="R1008" s="74"/>
      <c r="S1008" s="66"/>
      <c r="T1008" s="66"/>
      <c r="U1008" s="66"/>
      <c r="V1008" s="66"/>
      <c r="W1008" s="66"/>
      <c r="X1008" s="67"/>
      <c r="Y1008" s="67"/>
      <c r="Z1008" s="67"/>
      <c r="AA1008" s="67"/>
      <c r="AB1008" s="67"/>
      <c r="AC1008" s="67"/>
      <c r="AD1008" s="32"/>
      <c r="AE1008" s="32"/>
      <c r="AF1008" s="32"/>
      <c r="AG1008" s="32"/>
      <c r="AH1008" s="32"/>
      <c r="AI1008" s="32"/>
      <c r="AJ1008" s="32"/>
      <c r="AK1008" s="32"/>
      <c r="AL1008" s="32"/>
    </row>
    <row r="1009" customFormat="false" ht="16.85" hidden="false" customHeight="false" outlineLevel="0" collapsed="false">
      <c r="A1009" s="69"/>
      <c r="B1009" s="70" t="s">
        <v>67</v>
      </c>
      <c r="C1009" s="62" t="s">
        <v>471</v>
      </c>
      <c r="D1009" s="70" t="s">
        <v>1072</v>
      </c>
      <c r="E1009" s="43" t="n">
        <v>0.895833333333333</v>
      </c>
      <c r="F1009" s="54" t="n">
        <v>20</v>
      </c>
      <c r="G1009" s="45" t="n">
        <v>1.13</v>
      </c>
      <c r="H1009" s="46" t="s">
        <v>5</v>
      </c>
      <c r="I1009" s="47" t="n">
        <f aca="false">IF(H1009="W",F1009*G1009-F1009,(IF(H1009="L",-F1009)))</f>
        <v>2.6</v>
      </c>
      <c r="J1009" s="62"/>
      <c r="K1009" s="23" t="s">
        <v>1073</v>
      </c>
      <c r="L1009" s="48"/>
      <c r="M1009" s="48"/>
      <c r="N1009" s="49"/>
      <c r="O1009" s="62"/>
      <c r="P1009" s="64"/>
      <c r="Q1009" s="66"/>
      <c r="R1009" s="74"/>
      <c r="S1009" s="66"/>
      <c r="T1009" s="66"/>
      <c r="U1009" s="66"/>
      <c r="V1009" s="66"/>
      <c r="W1009" s="66"/>
      <c r="X1009" s="67"/>
      <c r="Y1009" s="67"/>
      <c r="Z1009" s="67"/>
      <c r="AA1009" s="67"/>
      <c r="AB1009" s="67"/>
      <c r="AC1009" s="67"/>
      <c r="AD1009" s="32"/>
      <c r="AE1009" s="32"/>
      <c r="AF1009" s="32"/>
      <c r="AG1009" s="32"/>
      <c r="AH1009" s="32"/>
      <c r="AI1009" s="32"/>
      <c r="AJ1009" s="32"/>
      <c r="AK1009" s="32"/>
      <c r="AL1009" s="32"/>
    </row>
    <row r="1010" customFormat="false" ht="16.85" hidden="false" customHeight="false" outlineLevel="0" collapsed="false">
      <c r="A1010" s="69"/>
      <c r="B1010" s="70" t="s">
        <v>49</v>
      </c>
      <c r="C1010" s="62" t="s">
        <v>151</v>
      </c>
      <c r="D1010" s="70" t="s">
        <v>1074</v>
      </c>
      <c r="E1010" s="43" t="n">
        <v>0.739583333333333</v>
      </c>
      <c r="F1010" s="54" t="n">
        <v>10</v>
      </c>
      <c r="G1010" s="45" t="n">
        <v>1.17</v>
      </c>
      <c r="H1010" s="46" t="s">
        <v>5</v>
      </c>
      <c r="I1010" s="47" t="n">
        <f aca="false">IF(H1010="W",F1010*G1010-F1010,(IF(H1010="L",-F1010)))</f>
        <v>1.7</v>
      </c>
      <c r="J1010" s="62"/>
      <c r="K1010" s="23" t="s">
        <v>1075</v>
      </c>
      <c r="L1010" s="48"/>
      <c r="M1010" s="48"/>
      <c r="N1010" s="49"/>
      <c r="O1010" s="62"/>
      <c r="P1010" s="64"/>
      <c r="Q1010" s="66"/>
      <c r="R1010" s="74"/>
      <c r="S1010" s="66"/>
      <c r="T1010" s="66"/>
      <c r="U1010" s="66"/>
      <c r="V1010" s="66"/>
      <c r="W1010" s="66"/>
      <c r="X1010" s="67"/>
      <c r="Y1010" s="67"/>
      <c r="Z1010" s="67"/>
      <c r="AA1010" s="67"/>
      <c r="AB1010" s="67"/>
      <c r="AC1010" s="67"/>
      <c r="AD1010" s="32"/>
      <c r="AE1010" s="32"/>
      <c r="AF1010" s="32"/>
      <c r="AG1010" s="32"/>
      <c r="AH1010" s="32"/>
      <c r="AI1010" s="32"/>
      <c r="AJ1010" s="32"/>
      <c r="AK1010" s="32"/>
      <c r="AL1010" s="32"/>
    </row>
    <row r="1011" customFormat="false" ht="16.85" hidden="false" customHeight="false" outlineLevel="0" collapsed="false">
      <c r="A1011" s="69"/>
      <c r="B1011" s="70" t="s">
        <v>67</v>
      </c>
      <c r="C1011" s="62" t="s">
        <v>151</v>
      </c>
      <c r="D1011" s="70" t="s">
        <v>1069</v>
      </c>
      <c r="E1011" s="43" t="n">
        <v>0.895833333333333</v>
      </c>
      <c r="F1011" s="54" t="n">
        <v>5</v>
      </c>
      <c r="G1011" s="45" t="n">
        <v>3.4</v>
      </c>
      <c r="H1011" s="46" t="s">
        <v>7</v>
      </c>
      <c r="I1011" s="47" t="n">
        <f aca="false">IF(H1011="W",F1011*G1011-F1011,(IF(H1011="L",-F1011)))</f>
        <v>-5</v>
      </c>
      <c r="J1011" s="62"/>
      <c r="K1011" s="23"/>
      <c r="L1011" s="48"/>
      <c r="M1011" s="48"/>
      <c r="N1011" s="49"/>
      <c r="O1011" s="62"/>
      <c r="P1011" s="64"/>
      <c r="Q1011" s="66"/>
      <c r="R1011" s="74"/>
      <c r="S1011" s="66"/>
      <c r="T1011" s="66"/>
      <c r="U1011" s="66"/>
      <c r="V1011" s="66"/>
      <c r="W1011" s="66"/>
      <c r="X1011" s="67"/>
      <c r="Y1011" s="67"/>
      <c r="Z1011" s="67"/>
      <c r="AA1011" s="67"/>
      <c r="AB1011" s="67"/>
      <c r="AC1011" s="67"/>
      <c r="AD1011" s="32"/>
      <c r="AE1011" s="32"/>
      <c r="AF1011" s="32"/>
      <c r="AG1011" s="32"/>
      <c r="AH1011" s="32"/>
      <c r="AI1011" s="32"/>
      <c r="AJ1011" s="32"/>
      <c r="AK1011" s="32"/>
      <c r="AL1011" s="32"/>
    </row>
    <row r="1012" customFormat="false" ht="16.85" hidden="false" customHeight="false" outlineLevel="0" collapsed="false">
      <c r="A1012" s="69" t="n">
        <v>43620</v>
      </c>
      <c r="B1012" s="70"/>
      <c r="C1012" s="62"/>
      <c r="D1012" s="70"/>
      <c r="E1012" s="43"/>
      <c r="F1012" s="54" t="n">
        <v>0</v>
      </c>
      <c r="G1012" s="45"/>
      <c r="H1012" s="46"/>
      <c r="I1012" s="47" t="n">
        <f aca="false">IF(H1012="W",F1012*G1012-F1012,(IF(H1012="L",-F1012)))</f>
        <v>0</v>
      </c>
      <c r="J1012" s="62"/>
      <c r="K1012" s="23"/>
      <c r="L1012" s="48"/>
      <c r="M1012" s="48"/>
      <c r="N1012" s="49"/>
      <c r="O1012" s="62"/>
      <c r="P1012" s="64"/>
      <c r="Q1012" s="66"/>
      <c r="R1012" s="74"/>
      <c r="S1012" s="66"/>
      <c r="T1012" s="66"/>
      <c r="U1012" s="66"/>
      <c r="V1012" s="66"/>
      <c r="W1012" s="66"/>
      <c r="X1012" s="67"/>
      <c r="Y1012" s="67"/>
      <c r="Z1012" s="67"/>
      <c r="AA1012" s="67"/>
      <c r="AB1012" s="67"/>
      <c r="AC1012" s="67"/>
      <c r="AD1012" s="32"/>
      <c r="AE1012" s="32"/>
      <c r="AF1012" s="32"/>
      <c r="AG1012" s="32"/>
      <c r="AH1012" s="32"/>
      <c r="AI1012" s="32"/>
      <c r="AJ1012" s="32"/>
      <c r="AK1012" s="32"/>
      <c r="AL1012" s="32"/>
    </row>
    <row r="1013" customFormat="false" ht="16.85" hidden="false" customHeight="false" outlineLevel="0" collapsed="false">
      <c r="A1013" s="69" t="n">
        <v>43621</v>
      </c>
      <c r="B1013" s="70" t="s">
        <v>67</v>
      </c>
      <c r="C1013" s="62" t="s">
        <v>170</v>
      </c>
      <c r="D1013" s="70" t="s">
        <v>362</v>
      </c>
      <c r="E1013" s="43" t="n">
        <v>0.90625</v>
      </c>
      <c r="F1013" s="54" t="n">
        <v>91.97</v>
      </c>
      <c r="G1013" s="45" t="n">
        <v>1.7</v>
      </c>
      <c r="H1013" s="46" t="s">
        <v>5</v>
      </c>
      <c r="I1013" s="47" t="n">
        <f aca="false">IF(H1013="W",F1013*G1013-F1013,(IF(H1013="L",-F1013)))</f>
        <v>64.379</v>
      </c>
      <c r="J1013" s="62"/>
      <c r="K1013" s="23"/>
      <c r="L1013" s="48"/>
      <c r="M1013" s="48"/>
      <c r="N1013" s="49"/>
      <c r="O1013" s="62"/>
      <c r="P1013" s="64"/>
      <c r="Q1013" s="66"/>
      <c r="R1013" s="74"/>
      <c r="S1013" s="66"/>
      <c r="T1013" s="66"/>
      <c r="U1013" s="66"/>
      <c r="V1013" s="66"/>
      <c r="W1013" s="66"/>
      <c r="X1013" s="67"/>
      <c r="Y1013" s="67"/>
      <c r="Z1013" s="67"/>
      <c r="AA1013" s="67"/>
      <c r="AB1013" s="67"/>
      <c r="AC1013" s="67"/>
      <c r="AD1013" s="32"/>
      <c r="AE1013" s="32"/>
      <c r="AF1013" s="32"/>
      <c r="AG1013" s="32"/>
      <c r="AH1013" s="32"/>
      <c r="AI1013" s="32"/>
      <c r="AJ1013" s="32"/>
      <c r="AK1013" s="32"/>
      <c r="AL1013" s="32"/>
    </row>
    <row r="1014" customFormat="false" ht="16.85" hidden="false" customHeight="false" outlineLevel="0" collapsed="false">
      <c r="A1014" s="69"/>
      <c r="B1014" s="70" t="s">
        <v>67</v>
      </c>
      <c r="C1014" s="62" t="s">
        <v>87</v>
      </c>
      <c r="D1014" s="70" t="s">
        <v>1076</v>
      </c>
      <c r="E1014" s="43" t="n">
        <v>0.90625</v>
      </c>
      <c r="F1014" s="54" t="n">
        <v>15</v>
      </c>
      <c r="G1014" s="45" t="n">
        <v>3.9</v>
      </c>
      <c r="H1014" s="46" t="s">
        <v>6</v>
      </c>
      <c r="I1014" s="47" t="n">
        <f aca="false">IF(H1014="W",F1014*G1014-F1014,(IF(H1014="L",-F1014)))</f>
        <v>0</v>
      </c>
      <c r="J1014" s="62"/>
      <c r="K1014" s="23" t="s">
        <v>1077</v>
      </c>
      <c r="L1014" s="48"/>
      <c r="M1014" s="48"/>
      <c r="N1014" s="49"/>
      <c r="O1014" s="62"/>
      <c r="P1014" s="64"/>
      <c r="Q1014" s="66"/>
      <c r="R1014" s="74"/>
      <c r="S1014" s="66"/>
      <c r="T1014" s="66"/>
      <c r="U1014" s="66"/>
      <c r="V1014" s="66"/>
      <c r="W1014" s="66"/>
      <c r="X1014" s="67"/>
      <c r="Y1014" s="67"/>
      <c r="Z1014" s="67"/>
      <c r="AA1014" s="67"/>
      <c r="AB1014" s="67"/>
      <c r="AC1014" s="67"/>
      <c r="AD1014" s="32"/>
      <c r="AE1014" s="32"/>
      <c r="AF1014" s="32"/>
      <c r="AG1014" s="32"/>
      <c r="AH1014" s="32"/>
      <c r="AI1014" s="32"/>
      <c r="AJ1014" s="32"/>
      <c r="AK1014" s="32"/>
      <c r="AL1014" s="32"/>
    </row>
    <row r="1015" customFormat="false" ht="16.85" hidden="false" customHeight="false" outlineLevel="0" collapsed="false">
      <c r="A1015" s="69"/>
      <c r="B1015" s="70" t="s">
        <v>67</v>
      </c>
      <c r="C1015" s="62" t="s">
        <v>87</v>
      </c>
      <c r="D1015" s="70" t="s">
        <v>1076</v>
      </c>
      <c r="E1015" s="43" t="n">
        <v>0.90625</v>
      </c>
      <c r="F1015" s="54" t="n">
        <v>25</v>
      </c>
      <c r="G1015" s="45" t="n">
        <v>3.9</v>
      </c>
      <c r="H1015" s="46" t="s">
        <v>7</v>
      </c>
      <c r="I1015" s="47" t="n">
        <f aca="false">IF(H1015="W",F1015*G1015-F1015,(IF(H1015="L",-F1015)))</f>
        <v>-25</v>
      </c>
      <c r="J1015" s="62"/>
      <c r="K1015" s="23"/>
      <c r="L1015" s="48"/>
      <c r="M1015" s="48"/>
      <c r="N1015" s="49"/>
      <c r="O1015" s="62"/>
      <c r="P1015" s="64"/>
      <c r="Q1015" s="66"/>
      <c r="R1015" s="74"/>
      <c r="S1015" s="66"/>
      <c r="T1015" s="66"/>
      <c r="U1015" s="66"/>
      <c r="V1015" s="66"/>
      <c r="W1015" s="66"/>
      <c r="X1015" s="67"/>
      <c r="Y1015" s="67"/>
      <c r="Z1015" s="67"/>
      <c r="AA1015" s="67"/>
      <c r="AB1015" s="67"/>
      <c r="AC1015" s="67"/>
      <c r="AD1015" s="32"/>
      <c r="AE1015" s="32"/>
      <c r="AF1015" s="32"/>
      <c r="AG1015" s="32"/>
      <c r="AH1015" s="32"/>
      <c r="AI1015" s="32"/>
      <c r="AJ1015" s="32"/>
      <c r="AK1015" s="32"/>
      <c r="AL1015" s="32"/>
    </row>
    <row r="1016" customFormat="false" ht="16.85" hidden="false" customHeight="false" outlineLevel="0" collapsed="false">
      <c r="A1016" s="69"/>
      <c r="B1016" s="70" t="s">
        <v>67</v>
      </c>
      <c r="C1016" s="62" t="s">
        <v>28</v>
      </c>
      <c r="D1016" s="70" t="s">
        <v>836</v>
      </c>
      <c r="E1016" s="43" t="n">
        <v>0.90625</v>
      </c>
      <c r="F1016" s="54" t="n">
        <v>25</v>
      </c>
      <c r="G1016" s="45" t="n">
        <v>6.1</v>
      </c>
      <c r="H1016" s="46" t="s">
        <v>7</v>
      </c>
      <c r="I1016" s="47" t="n">
        <f aca="false">IF(H1016="W",F1016*G1016-F1016,(IF(H1016="L",-F1016)))</f>
        <v>-25</v>
      </c>
      <c r="J1016" s="62"/>
      <c r="K1016" s="23"/>
      <c r="L1016" s="48"/>
      <c r="M1016" s="48"/>
      <c r="N1016" s="49"/>
      <c r="O1016" s="62"/>
      <c r="P1016" s="64"/>
      <c r="Q1016" s="66"/>
      <c r="R1016" s="74"/>
      <c r="S1016" s="66"/>
      <c r="T1016" s="66"/>
      <c r="U1016" s="66"/>
      <c r="V1016" s="66"/>
      <c r="W1016" s="66"/>
      <c r="X1016" s="67"/>
      <c r="Y1016" s="67"/>
      <c r="Z1016" s="67"/>
      <c r="AA1016" s="67"/>
      <c r="AB1016" s="67"/>
      <c r="AC1016" s="67"/>
      <c r="AD1016" s="32"/>
      <c r="AE1016" s="32"/>
      <c r="AF1016" s="32"/>
      <c r="AG1016" s="32"/>
      <c r="AH1016" s="32"/>
      <c r="AI1016" s="32"/>
      <c r="AJ1016" s="32"/>
      <c r="AK1016" s="32"/>
      <c r="AL1016" s="32"/>
    </row>
    <row r="1017" customFormat="false" ht="16.85" hidden="false" customHeight="false" outlineLevel="0" collapsed="false">
      <c r="A1017" s="69"/>
      <c r="B1017" s="70" t="s">
        <v>67</v>
      </c>
      <c r="C1017" s="62" t="s">
        <v>471</v>
      </c>
      <c r="D1017" s="70" t="s">
        <v>1078</v>
      </c>
      <c r="E1017" s="43" t="n">
        <v>0.90625</v>
      </c>
      <c r="F1017" s="54" t="n">
        <v>20</v>
      </c>
      <c r="G1017" s="45" t="n">
        <v>1.07</v>
      </c>
      <c r="H1017" s="46" t="s">
        <v>5</v>
      </c>
      <c r="I1017" s="47" t="n">
        <f aca="false">IF(H1017="W",F1017*G1017-F1017,(IF(H1017="L",-F1017)))</f>
        <v>1.4</v>
      </c>
      <c r="J1017" s="62"/>
      <c r="K1017" s="23"/>
      <c r="L1017" s="48"/>
      <c r="M1017" s="48"/>
      <c r="N1017" s="49"/>
      <c r="O1017" s="62"/>
      <c r="P1017" s="64"/>
      <c r="Q1017" s="66"/>
      <c r="R1017" s="74"/>
      <c r="S1017" s="66"/>
      <c r="T1017" s="66"/>
      <c r="U1017" s="66"/>
      <c r="V1017" s="66"/>
      <c r="W1017" s="66"/>
      <c r="X1017" s="67"/>
      <c r="Y1017" s="67"/>
      <c r="Z1017" s="67"/>
      <c r="AA1017" s="67"/>
      <c r="AB1017" s="67"/>
      <c r="AC1017" s="67"/>
      <c r="AD1017" s="32"/>
      <c r="AE1017" s="32"/>
      <c r="AF1017" s="32"/>
      <c r="AG1017" s="32"/>
      <c r="AH1017" s="32"/>
      <c r="AI1017" s="32"/>
      <c r="AJ1017" s="32"/>
      <c r="AK1017" s="32"/>
      <c r="AL1017" s="32"/>
    </row>
    <row r="1018" customFormat="false" ht="16.85" hidden="false" customHeight="false" outlineLevel="0" collapsed="false">
      <c r="A1018" s="69"/>
      <c r="B1018" s="70" t="s">
        <v>67</v>
      </c>
      <c r="C1018" s="62" t="s">
        <v>28</v>
      </c>
      <c r="D1018" s="70" t="s">
        <v>1079</v>
      </c>
      <c r="E1018" s="43" t="n">
        <v>0.666666666666667</v>
      </c>
      <c r="F1018" s="54" t="n">
        <v>25</v>
      </c>
      <c r="G1018" s="45" t="n">
        <v>2.33</v>
      </c>
      <c r="H1018" s="46" t="s">
        <v>5</v>
      </c>
      <c r="I1018" s="47" t="n">
        <f aca="false">IF(H1018="W",F1018*G1018-F1018,(IF(H1018="L",-F1018)))</f>
        <v>33.25</v>
      </c>
      <c r="J1018" s="62"/>
      <c r="K1018" s="23" t="s">
        <v>124</v>
      </c>
      <c r="L1018" s="48"/>
      <c r="M1018" s="48"/>
      <c r="N1018" s="49"/>
      <c r="O1018" s="62"/>
      <c r="P1018" s="64"/>
      <c r="Q1018" s="66"/>
      <c r="R1018" s="74"/>
      <c r="S1018" s="66"/>
      <c r="T1018" s="66"/>
      <c r="U1018" s="66"/>
      <c r="V1018" s="66"/>
      <c r="W1018" s="66"/>
      <c r="X1018" s="67"/>
      <c r="Y1018" s="67"/>
      <c r="Z1018" s="67"/>
      <c r="AA1018" s="67"/>
      <c r="AB1018" s="67"/>
      <c r="AC1018" s="67"/>
      <c r="AD1018" s="32"/>
      <c r="AE1018" s="32"/>
      <c r="AF1018" s="32"/>
      <c r="AG1018" s="32"/>
      <c r="AH1018" s="32"/>
      <c r="AI1018" s="32"/>
      <c r="AJ1018" s="32"/>
      <c r="AK1018" s="32"/>
      <c r="AL1018" s="32"/>
    </row>
    <row r="1019" customFormat="false" ht="16.85" hidden="false" customHeight="false" outlineLevel="0" collapsed="false">
      <c r="A1019" s="69"/>
      <c r="B1019" s="70" t="s">
        <v>67</v>
      </c>
      <c r="C1019" s="62" t="s">
        <v>471</v>
      </c>
      <c r="D1019" s="70" t="s">
        <v>1080</v>
      </c>
      <c r="E1019" s="43" t="n">
        <v>0.666666666666667</v>
      </c>
      <c r="F1019" s="54" t="n">
        <v>7</v>
      </c>
      <c r="G1019" s="45" t="n">
        <v>4.75</v>
      </c>
      <c r="H1019" s="46" t="s">
        <v>7</v>
      </c>
      <c r="I1019" s="47" t="n">
        <f aca="false">IF(H1019="W",F1019*G1019-F1019,(IF(H1019="L",-F1019)))</f>
        <v>-7</v>
      </c>
      <c r="J1019" s="62"/>
      <c r="K1019" s="23"/>
      <c r="L1019" s="48"/>
      <c r="M1019" s="48"/>
      <c r="N1019" s="49"/>
      <c r="O1019" s="62"/>
      <c r="P1019" s="64"/>
      <c r="Q1019" s="66"/>
      <c r="R1019" s="74"/>
      <c r="S1019" s="66"/>
      <c r="T1019" s="66"/>
      <c r="U1019" s="66"/>
      <c r="V1019" s="66"/>
      <c r="W1019" s="66"/>
      <c r="X1019" s="67"/>
      <c r="Y1019" s="67"/>
      <c r="Z1019" s="67"/>
      <c r="AA1019" s="67"/>
      <c r="AB1019" s="67"/>
      <c r="AC1019" s="67"/>
      <c r="AD1019" s="32"/>
      <c r="AE1019" s="32"/>
      <c r="AF1019" s="32"/>
      <c r="AG1019" s="32"/>
      <c r="AH1019" s="32"/>
      <c r="AI1019" s="32"/>
      <c r="AJ1019" s="32"/>
      <c r="AK1019" s="32"/>
      <c r="AL1019" s="32"/>
    </row>
    <row r="1020" customFormat="false" ht="16.85" hidden="false" customHeight="false" outlineLevel="0" collapsed="false">
      <c r="A1020" s="69"/>
      <c r="B1020" s="70" t="s">
        <v>67</v>
      </c>
      <c r="C1020" s="62" t="s">
        <v>87</v>
      </c>
      <c r="D1020" s="70" t="s">
        <v>1080</v>
      </c>
      <c r="E1020" s="43" t="n">
        <v>0.666666666666667</v>
      </c>
      <c r="F1020" s="54" t="n">
        <v>1</v>
      </c>
      <c r="G1020" s="45" t="n">
        <v>4.9</v>
      </c>
      <c r="H1020" s="46" t="s">
        <v>7</v>
      </c>
      <c r="I1020" s="47" t="n">
        <f aca="false">IF(H1020="W",F1020*G1020-F1020,(IF(H1020="L",-F1020)))</f>
        <v>-1</v>
      </c>
      <c r="J1020" s="62"/>
      <c r="K1020" s="23"/>
      <c r="L1020" s="48"/>
      <c r="M1020" s="48"/>
      <c r="N1020" s="49"/>
      <c r="O1020" s="62"/>
      <c r="P1020" s="64"/>
      <c r="Q1020" s="66"/>
      <c r="R1020" s="74"/>
      <c r="S1020" s="66"/>
      <c r="T1020" s="66"/>
      <c r="U1020" s="66"/>
      <c r="V1020" s="66"/>
      <c r="W1020" s="66"/>
      <c r="X1020" s="67"/>
      <c r="Y1020" s="67"/>
      <c r="Z1020" s="67"/>
      <c r="AA1020" s="67"/>
      <c r="AB1020" s="67"/>
      <c r="AC1020" s="67"/>
      <c r="AD1020" s="32"/>
      <c r="AE1020" s="32"/>
      <c r="AF1020" s="32"/>
      <c r="AG1020" s="32"/>
      <c r="AH1020" s="32"/>
      <c r="AI1020" s="32"/>
      <c r="AJ1020" s="32"/>
      <c r="AK1020" s="32"/>
      <c r="AL1020" s="32"/>
    </row>
    <row r="1021" customFormat="false" ht="16.85" hidden="false" customHeight="false" outlineLevel="0" collapsed="false">
      <c r="A1021" s="69" t="n">
        <v>43622</v>
      </c>
      <c r="B1021" s="70" t="s">
        <v>49</v>
      </c>
      <c r="C1021" s="62" t="s">
        <v>170</v>
      </c>
      <c r="D1021" s="70" t="s">
        <v>1081</v>
      </c>
      <c r="E1021" s="43" t="n">
        <v>0.541666666666667</v>
      </c>
      <c r="F1021" s="54" t="n">
        <v>14</v>
      </c>
      <c r="G1021" s="45" t="n">
        <v>2.9</v>
      </c>
      <c r="H1021" s="46" t="s">
        <v>7</v>
      </c>
      <c r="I1021" s="47" t="n">
        <f aca="false">IF(H1021="W",F1021*G1021-F1021,(IF(H1021="L",-F1021)))</f>
        <v>-14</v>
      </c>
      <c r="J1021" s="62"/>
      <c r="K1021" s="23"/>
      <c r="L1021" s="48"/>
      <c r="M1021" s="48"/>
      <c r="N1021" s="49"/>
      <c r="O1021" s="62"/>
      <c r="P1021" s="64"/>
      <c r="Q1021" s="66"/>
      <c r="R1021" s="74"/>
      <c r="S1021" s="66"/>
      <c r="T1021" s="66"/>
      <c r="U1021" s="66"/>
      <c r="V1021" s="66"/>
      <c r="W1021" s="66"/>
      <c r="X1021" s="67"/>
      <c r="Y1021" s="67"/>
      <c r="Z1021" s="67"/>
      <c r="AA1021" s="67"/>
      <c r="AB1021" s="67"/>
      <c r="AC1021" s="67"/>
      <c r="AD1021" s="32"/>
      <c r="AE1021" s="32"/>
      <c r="AF1021" s="32"/>
      <c r="AG1021" s="32"/>
      <c r="AH1021" s="32"/>
      <c r="AI1021" s="32"/>
      <c r="AJ1021" s="32"/>
      <c r="AK1021" s="32"/>
      <c r="AL1021" s="32"/>
    </row>
    <row r="1022" customFormat="false" ht="16.85" hidden="false" customHeight="false" outlineLevel="0" collapsed="false">
      <c r="A1022" s="69"/>
      <c r="B1022" s="70" t="s">
        <v>49</v>
      </c>
      <c r="C1022" s="62" t="s">
        <v>28</v>
      </c>
      <c r="D1022" s="70" t="s">
        <v>1082</v>
      </c>
      <c r="E1022" s="43" t="n">
        <v>0.541666666666667</v>
      </c>
      <c r="F1022" s="54" t="n">
        <v>15</v>
      </c>
      <c r="G1022" s="45" t="n">
        <v>1.57</v>
      </c>
      <c r="H1022" s="46" t="s">
        <v>7</v>
      </c>
      <c r="I1022" s="47" t="n">
        <f aca="false">IF(H1022="W",F1022*G1022-F1022,(IF(H1022="L",-F1022)))</f>
        <v>-15</v>
      </c>
      <c r="J1022" s="62"/>
      <c r="K1022" s="23"/>
      <c r="L1022" s="48"/>
      <c r="M1022" s="48"/>
      <c r="N1022" s="49"/>
      <c r="O1022" s="62"/>
      <c r="P1022" s="64"/>
      <c r="Q1022" s="66"/>
      <c r="R1022" s="74"/>
      <c r="S1022" s="66"/>
      <c r="T1022" s="66"/>
      <c r="U1022" s="66"/>
      <c r="V1022" s="66"/>
      <c r="W1022" s="66"/>
      <c r="X1022" s="67"/>
      <c r="Y1022" s="67"/>
      <c r="Z1022" s="67"/>
      <c r="AA1022" s="67"/>
      <c r="AB1022" s="67"/>
      <c r="AC1022" s="67"/>
      <c r="AD1022" s="32"/>
      <c r="AE1022" s="32"/>
      <c r="AF1022" s="32"/>
      <c r="AG1022" s="32"/>
      <c r="AH1022" s="32"/>
      <c r="AI1022" s="32"/>
      <c r="AJ1022" s="32"/>
      <c r="AK1022" s="32"/>
      <c r="AL1022" s="32"/>
    </row>
    <row r="1023" customFormat="false" ht="16.85" hidden="false" customHeight="false" outlineLevel="0" collapsed="false">
      <c r="A1023" s="69"/>
      <c r="B1023" s="70" t="s">
        <v>49</v>
      </c>
      <c r="C1023" s="62" t="s">
        <v>68</v>
      </c>
      <c r="D1023" s="70" t="s">
        <v>1083</v>
      </c>
      <c r="E1023" s="43" t="n">
        <v>0.541666666666667</v>
      </c>
      <c r="F1023" s="54" t="n">
        <v>30</v>
      </c>
      <c r="G1023" s="45" t="n">
        <v>1.55</v>
      </c>
      <c r="H1023" s="46" t="s">
        <v>7</v>
      </c>
      <c r="I1023" s="47" t="n">
        <f aca="false">IF(H1023="W",F1023*G1023-F1023,(IF(H1023="L",-F1023)))</f>
        <v>-30</v>
      </c>
      <c r="J1023" s="62"/>
      <c r="K1023" s="23" t="s">
        <v>1084</v>
      </c>
      <c r="L1023" s="48"/>
      <c r="M1023" s="48"/>
      <c r="N1023" s="49"/>
      <c r="O1023" s="62"/>
      <c r="P1023" s="64"/>
      <c r="Q1023" s="66"/>
      <c r="R1023" s="74"/>
      <c r="S1023" s="66"/>
      <c r="T1023" s="66"/>
      <c r="U1023" s="66"/>
      <c r="V1023" s="66"/>
      <c r="W1023" s="66"/>
      <c r="X1023" s="67"/>
      <c r="Y1023" s="67"/>
      <c r="Z1023" s="67"/>
      <c r="AA1023" s="67"/>
      <c r="AB1023" s="67"/>
      <c r="AC1023" s="67"/>
      <c r="AD1023" s="32"/>
      <c r="AE1023" s="32"/>
      <c r="AF1023" s="32"/>
      <c r="AG1023" s="32"/>
      <c r="AH1023" s="32"/>
      <c r="AI1023" s="32"/>
      <c r="AJ1023" s="32"/>
      <c r="AK1023" s="32"/>
      <c r="AL1023" s="32"/>
    </row>
    <row r="1024" customFormat="false" ht="16.85" hidden="false" customHeight="false" outlineLevel="0" collapsed="false">
      <c r="A1024" s="69" t="s">
        <v>1085</v>
      </c>
      <c r="B1024" s="70" t="s">
        <v>49</v>
      </c>
      <c r="C1024" s="62" t="s">
        <v>28</v>
      </c>
      <c r="D1024" s="70" t="s">
        <v>1086</v>
      </c>
      <c r="E1024" s="43" t="n">
        <v>0.541666666666667</v>
      </c>
      <c r="F1024" s="54" t="n">
        <v>10</v>
      </c>
      <c r="G1024" s="45" t="n">
        <v>3.5</v>
      </c>
      <c r="H1024" s="46" t="s">
        <v>7</v>
      </c>
      <c r="I1024" s="47" t="n">
        <f aca="false">IF(H1024="W",F1024*G1024-F1024,(IF(H1024="L",-F1024)))</f>
        <v>-10</v>
      </c>
      <c r="J1024" s="62"/>
      <c r="K1024" s="23"/>
      <c r="L1024" s="48"/>
      <c r="M1024" s="48"/>
      <c r="N1024" s="49"/>
      <c r="O1024" s="62"/>
      <c r="P1024" s="64"/>
      <c r="Q1024" s="66"/>
      <c r="R1024" s="74"/>
      <c r="S1024" s="66"/>
      <c r="T1024" s="66"/>
      <c r="U1024" s="66"/>
      <c r="V1024" s="66"/>
      <c r="W1024" s="66"/>
      <c r="X1024" s="67"/>
      <c r="Y1024" s="67"/>
      <c r="Z1024" s="67"/>
      <c r="AA1024" s="67"/>
      <c r="AB1024" s="67"/>
      <c r="AC1024" s="67"/>
      <c r="AD1024" s="32"/>
      <c r="AE1024" s="32"/>
      <c r="AF1024" s="32"/>
      <c r="AG1024" s="32"/>
      <c r="AH1024" s="32"/>
      <c r="AI1024" s="32"/>
      <c r="AJ1024" s="32"/>
      <c r="AK1024" s="32"/>
      <c r="AL1024" s="32"/>
    </row>
    <row r="1025" customFormat="false" ht="16.85" hidden="false" customHeight="false" outlineLevel="0" collapsed="false">
      <c r="A1025" s="69"/>
      <c r="B1025" s="70" t="s">
        <v>49</v>
      </c>
      <c r="C1025" s="62" t="s">
        <v>151</v>
      </c>
      <c r="D1025" s="70" t="s">
        <v>1083</v>
      </c>
      <c r="E1025" s="43" t="n">
        <v>0.541666666666667</v>
      </c>
      <c r="F1025" s="54" t="n">
        <v>10</v>
      </c>
      <c r="G1025" s="45" t="n">
        <v>1.6</v>
      </c>
      <c r="H1025" s="46" t="s">
        <v>7</v>
      </c>
      <c r="I1025" s="47" t="n">
        <f aca="false">IF(H1025="W",F1025*G1025-F1025,(IF(H1025="L",-F1025)))</f>
        <v>-10</v>
      </c>
      <c r="J1025" s="62"/>
      <c r="K1025" s="23" t="s">
        <v>1087</v>
      </c>
      <c r="L1025" s="48"/>
      <c r="M1025" s="48"/>
      <c r="N1025" s="49"/>
      <c r="O1025" s="62"/>
      <c r="P1025" s="64"/>
      <c r="Q1025" s="66"/>
      <c r="R1025" s="74"/>
      <c r="S1025" s="66"/>
      <c r="T1025" s="66"/>
      <c r="U1025" s="66"/>
      <c r="V1025" s="66"/>
      <c r="W1025" s="66"/>
      <c r="X1025" s="67"/>
      <c r="Y1025" s="67"/>
      <c r="Z1025" s="67"/>
      <c r="AA1025" s="67"/>
      <c r="AB1025" s="67"/>
      <c r="AC1025" s="67"/>
      <c r="AD1025" s="32"/>
      <c r="AE1025" s="32"/>
      <c r="AF1025" s="32"/>
      <c r="AG1025" s="32"/>
      <c r="AH1025" s="32"/>
      <c r="AI1025" s="32"/>
      <c r="AJ1025" s="32"/>
      <c r="AK1025" s="32"/>
      <c r="AL1025" s="32"/>
    </row>
    <row r="1026" customFormat="false" ht="16.85" hidden="false" customHeight="false" outlineLevel="0" collapsed="false">
      <c r="A1026" s="69"/>
      <c r="B1026" s="70" t="s">
        <v>46</v>
      </c>
      <c r="C1026" s="62" t="s">
        <v>331</v>
      </c>
      <c r="D1026" s="70" t="s">
        <v>996</v>
      </c>
      <c r="E1026" s="43" t="n">
        <v>0.125</v>
      </c>
      <c r="F1026" s="54" t="n">
        <v>25</v>
      </c>
      <c r="G1026" s="45" t="n">
        <v>2.1</v>
      </c>
      <c r="H1026" s="46" t="s">
        <v>7</v>
      </c>
      <c r="I1026" s="47" t="n">
        <f aca="false">IF(H1026="W",F1026*G1026-F1026,(IF(H1026="L",-F1026)))</f>
        <v>-25</v>
      </c>
      <c r="J1026" s="62"/>
      <c r="K1026" s="23" t="s">
        <v>1088</v>
      </c>
      <c r="L1026" s="48"/>
      <c r="M1026" s="48"/>
      <c r="N1026" s="49"/>
      <c r="O1026" s="62"/>
      <c r="P1026" s="64"/>
      <c r="Q1026" s="66"/>
      <c r="R1026" s="74"/>
      <c r="S1026" s="66"/>
      <c r="T1026" s="66"/>
      <c r="U1026" s="66"/>
      <c r="V1026" s="66"/>
      <c r="W1026" s="66"/>
      <c r="X1026" s="67"/>
      <c r="Y1026" s="67"/>
      <c r="Z1026" s="67"/>
      <c r="AA1026" s="67"/>
      <c r="AB1026" s="67"/>
      <c r="AC1026" s="67"/>
      <c r="AD1026" s="32"/>
      <c r="AE1026" s="32"/>
      <c r="AF1026" s="32"/>
      <c r="AG1026" s="32"/>
      <c r="AH1026" s="32"/>
      <c r="AI1026" s="32"/>
      <c r="AJ1026" s="32"/>
      <c r="AK1026" s="32"/>
      <c r="AL1026" s="32"/>
    </row>
    <row r="1027" customFormat="false" ht="16.85" hidden="false" customHeight="false" outlineLevel="0" collapsed="false">
      <c r="A1027" s="69"/>
      <c r="B1027" s="70" t="s">
        <v>46</v>
      </c>
      <c r="C1027" s="62" t="s">
        <v>170</v>
      </c>
      <c r="D1027" s="70" t="s">
        <v>1001</v>
      </c>
      <c r="E1027" s="43" t="n">
        <v>0.125</v>
      </c>
      <c r="F1027" s="54" t="n">
        <v>13</v>
      </c>
      <c r="G1027" s="45" t="n">
        <v>4</v>
      </c>
      <c r="H1027" s="46" t="s">
        <v>7</v>
      </c>
      <c r="I1027" s="47" t="n">
        <f aca="false">IF(H1027="W",F1027*G1027-F1027,(IF(H1027="L",-F1027)))</f>
        <v>-13</v>
      </c>
      <c r="J1027" s="62"/>
      <c r="K1027" s="23"/>
      <c r="L1027" s="48"/>
      <c r="M1027" s="48"/>
      <c r="N1027" s="49"/>
      <c r="O1027" s="62"/>
      <c r="P1027" s="64"/>
      <c r="Q1027" s="66"/>
      <c r="R1027" s="74"/>
      <c r="S1027" s="66"/>
      <c r="T1027" s="66"/>
      <c r="U1027" s="66"/>
      <c r="V1027" s="66"/>
      <c r="W1027" s="66"/>
      <c r="X1027" s="67"/>
      <c r="Y1027" s="67"/>
      <c r="Z1027" s="67"/>
      <c r="AA1027" s="67"/>
      <c r="AB1027" s="67"/>
      <c r="AC1027" s="67"/>
      <c r="AD1027" s="32"/>
      <c r="AE1027" s="32"/>
      <c r="AF1027" s="32"/>
      <c r="AG1027" s="32"/>
      <c r="AH1027" s="32"/>
      <c r="AI1027" s="32"/>
      <c r="AJ1027" s="32"/>
      <c r="AK1027" s="32"/>
      <c r="AL1027" s="32"/>
    </row>
    <row r="1028" customFormat="false" ht="16.85" hidden="false" customHeight="false" outlineLevel="0" collapsed="false">
      <c r="A1028" s="69" t="s">
        <v>1089</v>
      </c>
      <c r="B1028" s="70" t="s">
        <v>46</v>
      </c>
      <c r="C1028" s="62" t="s">
        <v>28</v>
      </c>
      <c r="D1028" s="70" t="s">
        <v>1090</v>
      </c>
      <c r="E1028" s="43" t="n">
        <v>0.125</v>
      </c>
      <c r="F1028" s="54" t="n">
        <v>16.41</v>
      </c>
      <c r="G1028" s="45" t="n">
        <v>3.2</v>
      </c>
      <c r="H1028" s="46" t="s">
        <v>5</v>
      </c>
      <c r="I1028" s="47" t="n">
        <f aca="false">IF(H1028="W",F1028*G1028-F1028,(IF(H1028="L",-F1028)))</f>
        <v>36.102</v>
      </c>
      <c r="J1028" s="62"/>
      <c r="K1028" s="23"/>
      <c r="L1028" s="48"/>
      <c r="M1028" s="48"/>
      <c r="N1028" s="49"/>
      <c r="O1028" s="62"/>
      <c r="P1028" s="64"/>
      <c r="Q1028" s="66"/>
      <c r="R1028" s="74"/>
      <c r="S1028" s="66"/>
      <c r="T1028" s="66"/>
      <c r="U1028" s="66"/>
      <c r="V1028" s="66"/>
      <c r="W1028" s="66"/>
      <c r="X1028" s="67"/>
      <c r="Y1028" s="67"/>
      <c r="Z1028" s="67"/>
      <c r="AA1028" s="67"/>
      <c r="AB1028" s="67"/>
      <c r="AC1028" s="67"/>
      <c r="AD1028" s="32"/>
      <c r="AE1028" s="32"/>
      <c r="AF1028" s="32"/>
      <c r="AG1028" s="32"/>
      <c r="AH1028" s="32"/>
      <c r="AI1028" s="32"/>
      <c r="AJ1028" s="32"/>
      <c r="AK1028" s="32"/>
      <c r="AL1028" s="32"/>
    </row>
    <row r="1029" customFormat="false" ht="16.85" hidden="false" customHeight="false" outlineLevel="0" collapsed="false">
      <c r="A1029" s="69"/>
      <c r="B1029" s="70" t="s">
        <v>67</v>
      </c>
      <c r="C1029" s="62" t="s">
        <v>170</v>
      </c>
      <c r="D1029" s="70" t="s">
        <v>1091</v>
      </c>
      <c r="E1029" s="43" t="s">
        <v>811</v>
      </c>
      <c r="F1029" s="54" t="n">
        <v>7.85</v>
      </c>
      <c r="G1029" s="45" t="n">
        <v>1.05</v>
      </c>
      <c r="H1029" s="46" t="s">
        <v>5</v>
      </c>
      <c r="I1029" s="47" t="n">
        <f aca="false">IF(H1029="W",F1029*G1029-F1029,(IF(H1029="L",-F1029)))</f>
        <v>0.3925</v>
      </c>
      <c r="J1029" s="62"/>
      <c r="K1029" s="23"/>
      <c r="L1029" s="48"/>
      <c r="M1029" s="48"/>
      <c r="N1029" s="49"/>
      <c r="O1029" s="62"/>
      <c r="P1029" s="64"/>
      <c r="Q1029" s="66"/>
      <c r="R1029" s="74"/>
      <c r="S1029" s="66"/>
      <c r="T1029" s="66"/>
      <c r="U1029" s="66"/>
      <c r="V1029" s="66"/>
      <c r="W1029" s="66"/>
      <c r="X1029" s="67"/>
      <c r="Y1029" s="67"/>
      <c r="Z1029" s="67"/>
      <c r="AA1029" s="67"/>
      <c r="AB1029" s="67"/>
      <c r="AC1029" s="67"/>
      <c r="AD1029" s="32"/>
      <c r="AE1029" s="32"/>
      <c r="AF1029" s="32"/>
      <c r="AG1029" s="32"/>
      <c r="AH1029" s="32"/>
      <c r="AI1029" s="32"/>
      <c r="AJ1029" s="32"/>
      <c r="AK1029" s="32"/>
      <c r="AL1029" s="32"/>
    </row>
    <row r="1030" customFormat="false" ht="16.85" hidden="false" customHeight="false" outlineLevel="0" collapsed="false">
      <c r="A1030" s="69"/>
      <c r="B1030" s="70" t="s">
        <v>67</v>
      </c>
      <c r="C1030" s="62" t="s">
        <v>170</v>
      </c>
      <c r="D1030" s="70" t="s">
        <v>1092</v>
      </c>
      <c r="E1030" s="43" t="n">
        <v>0.90625</v>
      </c>
      <c r="F1030" s="54" t="n">
        <v>41</v>
      </c>
      <c r="G1030" s="45" t="n">
        <v>3.1</v>
      </c>
      <c r="H1030" s="46" t="s">
        <v>7</v>
      </c>
      <c r="I1030" s="47" t="n">
        <f aca="false">IF(H1030="W",F1030*G1030-F1030,(IF(H1030="L",-F1030)))</f>
        <v>-41</v>
      </c>
      <c r="J1030" s="62"/>
      <c r="K1030" s="23"/>
      <c r="L1030" s="48"/>
      <c r="M1030" s="48"/>
      <c r="N1030" s="49"/>
      <c r="O1030" s="62"/>
      <c r="P1030" s="64"/>
      <c r="Q1030" s="66"/>
      <c r="R1030" s="74"/>
      <c r="S1030" s="66"/>
      <c r="T1030" s="66"/>
      <c r="U1030" s="66"/>
      <c r="V1030" s="66"/>
      <c r="W1030" s="66"/>
      <c r="X1030" s="67"/>
      <c r="Y1030" s="67"/>
      <c r="Z1030" s="67"/>
      <c r="AA1030" s="67"/>
      <c r="AB1030" s="67"/>
      <c r="AC1030" s="67"/>
      <c r="AD1030" s="32"/>
      <c r="AE1030" s="32"/>
      <c r="AF1030" s="32"/>
      <c r="AG1030" s="32"/>
      <c r="AH1030" s="32"/>
      <c r="AI1030" s="32"/>
      <c r="AJ1030" s="32"/>
      <c r="AK1030" s="32"/>
      <c r="AL1030" s="32"/>
    </row>
    <row r="1031" customFormat="false" ht="16.85" hidden="false" customHeight="false" outlineLevel="0" collapsed="false">
      <c r="A1031" s="69"/>
      <c r="B1031" s="70" t="s">
        <v>67</v>
      </c>
      <c r="C1031" s="62" t="s">
        <v>87</v>
      </c>
      <c r="D1031" s="70" t="s">
        <v>1093</v>
      </c>
      <c r="E1031" s="43" t="n">
        <v>0.90625</v>
      </c>
      <c r="F1031" s="54" t="n">
        <v>19.7</v>
      </c>
      <c r="G1031" s="45" t="n">
        <v>3.3</v>
      </c>
      <c r="H1031" s="46" t="s">
        <v>5</v>
      </c>
      <c r="I1031" s="47" t="n">
        <f aca="false">IF(H1031="W",F1031*G1031-F1031,(IF(H1031="L",-F1031)))</f>
        <v>45.31</v>
      </c>
      <c r="J1031" s="62"/>
      <c r="K1031" s="23"/>
      <c r="L1031" s="48"/>
      <c r="M1031" s="48"/>
      <c r="N1031" s="49"/>
      <c r="O1031" s="62"/>
      <c r="P1031" s="64"/>
      <c r="Q1031" s="66"/>
      <c r="R1031" s="74"/>
      <c r="S1031" s="66"/>
      <c r="T1031" s="66"/>
      <c r="U1031" s="66"/>
      <c r="V1031" s="66"/>
      <c r="W1031" s="66"/>
      <c r="X1031" s="67"/>
      <c r="Y1031" s="67"/>
      <c r="Z1031" s="67"/>
      <c r="AA1031" s="67"/>
      <c r="AB1031" s="67"/>
      <c r="AC1031" s="67"/>
      <c r="AD1031" s="32"/>
      <c r="AE1031" s="32"/>
      <c r="AF1031" s="32"/>
      <c r="AG1031" s="32"/>
      <c r="AH1031" s="32"/>
      <c r="AI1031" s="32"/>
      <c r="AJ1031" s="32"/>
      <c r="AK1031" s="32"/>
      <c r="AL1031" s="32"/>
    </row>
    <row r="1032" customFormat="false" ht="16.85" hidden="false" customHeight="false" outlineLevel="0" collapsed="false">
      <c r="A1032" s="69" t="s">
        <v>1094</v>
      </c>
      <c r="B1032" s="70" t="s">
        <v>67</v>
      </c>
      <c r="C1032" s="62" t="s">
        <v>28</v>
      </c>
      <c r="D1032" s="70" t="s">
        <v>1095</v>
      </c>
      <c r="E1032" s="43" t="n">
        <v>0.90625</v>
      </c>
      <c r="F1032" s="54" t="n">
        <v>50</v>
      </c>
      <c r="G1032" s="45" t="n">
        <v>2.57</v>
      </c>
      <c r="H1032" s="46" t="s">
        <v>7</v>
      </c>
      <c r="I1032" s="47" t="n">
        <f aca="false">IF(H1032="W",F1032*G1032-F1032,(IF(H1032="L",-F1032)))</f>
        <v>-50</v>
      </c>
      <c r="J1032" s="62"/>
      <c r="K1032" s="23"/>
      <c r="L1032" s="48"/>
      <c r="M1032" s="48"/>
      <c r="N1032" s="49"/>
      <c r="O1032" s="62"/>
      <c r="P1032" s="64"/>
      <c r="Q1032" s="66"/>
      <c r="R1032" s="74"/>
      <c r="S1032" s="66"/>
      <c r="T1032" s="66"/>
      <c r="U1032" s="66"/>
      <c r="V1032" s="66"/>
      <c r="W1032" s="66"/>
      <c r="X1032" s="67"/>
      <c r="Y1032" s="67"/>
      <c r="Z1032" s="67"/>
      <c r="AA1032" s="67"/>
      <c r="AB1032" s="67"/>
      <c r="AC1032" s="67"/>
      <c r="AD1032" s="32"/>
      <c r="AE1032" s="32"/>
      <c r="AF1032" s="32"/>
      <c r="AG1032" s="32"/>
      <c r="AH1032" s="32"/>
      <c r="AI1032" s="32"/>
      <c r="AJ1032" s="32"/>
      <c r="AK1032" s="32"/>
      <c r="AL1032" s="32"/>
    </row>
    <row r="1033" customFormat="false" ht="16.85" hidden="false" customHeight="false" outlineLevel="0" collapsed="false">
      <c r="A1033" s="69"/>
      <c r="B1033" s="70" t="s">
        <v>49</v>
      </c>
      <c r="C1033" s="62" t="s">
        <v>471</v>
      </c>
      <c r="D1033" s="70" t="s">
        <v>1096</v>
      </c>
      <c r="E1033" s="43" t="n">
        <v>0.548611111111111</v>
      </c>
      <c r="F1033" s="54" t="n">
        <v>15</v>
      </c>
      <c r="G1033" s="45" t="n">
        <v>3.3</v>
      </c>
      <c r="H1033" s="46" t="s">
        <v>5</v>
      </c>
      <c r="I1033" s="47" t="n">
        <f aca="false">IF(H1033="W",F1033*G1033-F1033,(IF(H1033="L",-F1033)))</f>
        <v>34.5</v>
      </c>
      <c r="J1033" s="62"/>
      <c r="K1033" s="23"/>
      <c r="L1033" s="48"/>
      <c r="M1033" s="48"/>
      <c r="N1033" s="49"/>
      <c r="O1033" s="62"/>
      <c r="P1033" s="64"/>
      <c r="Q1033" s="66"/>
      <c r="R1033" s="74"/>
      <c r="S1033" s="66"/>
      <c r="T1033" s="66"/>
      <c r="U1033" s="66"/>
      <c r="V1033" s="66"/>
      <c r="W1033" s="66"/>
      <c r="X1033" s="67"/>
      <c r="Y1033" s="67"/>
      <c r="Z1033" s="67"/>
      <c r="AA1033" s="67"/>
      <c r="AB1033" s="67"/>
      <c r="AC1033" s="67"/>
      <c r="AD1033" s="32"/>
      <c r="AE1033" s="32"/>
      <c r="AF1033" s="32"/>
      <c r="AG1033" s="32"/>
      <c r="AH1033" s="32"/>
      <c r="AI1033" s="32"/>
      <c r="AJ1033" s="32"/>
      <c r="AK1033" s="32"/>
      <c r="AL1033" s="32"/>
    </row>
    <row r="1034" customFormat="false" ht="16.85" hidden="false" customHeight="false" outlineLevel="0" collapsed="false">
      <c r="A1034" s="69"/>
      <c r="B1034" s="70" t="s">
        <v>49</v>
      </c>
      <c r="C1034" s="62" t="s">
        <v>170</v>
      </c>
      <c r="D1034" s="70" t="s">
        <v>1097</v>
      </c>
      <c r="E1034" s="43" t="n">
        <v>5.54861111111111</v>
      </c>
      <c r="F1034" s="54" t="n">
        <v>6</v>
      </c>
      <c r="G1034" s="45" t="n">
        <v>1.65</v>
      </c>
      <c r="H1034" s="46" t="s">
        <v>7</v>
      </c>
      <c r="I1034" s="47" t="n">
        <f aca="false">IF(H1034="W",F1034*G1034-F1034,(IF(H1034="L",-F1034)))</f>
        <v>-6</v>
      </c>
      <c r="J1034" s="62"/>
      <c r="K1034" s="23"/>
      <c r="L1034" s="48"/>
      <c r="M1034" s="48"/>
      <c r="N1034" s="49"/>
      <c r="O1034" s="62"/>
      <c r="P1034" s="64"/>
      <c r="Q1034" s="66"/>
      <c r="R1034" s="74"/>
      <c r="S1034" s="66"/>
      <c r="T1034" s="66"/>
      <c r="U1034" s="66"/>
      <c r="V1034" s="66"/>
      <c r="W1034" s="66"/>
      <c r="X1034" s="67"/>
      <c r="Y1034" s="67"/>
      <c r="Z1034" s="67"/>
      <c r="AA1034" s="67"/>
      <c r="AB1034" s="67"/>
      <c r="AC1034" s="67"/>
      <c r="AD1034" s="32"/>
      <c r="AE1034" s="32"/>
      <c r="AF1034" s="32"/>
      <c r="AG1034" s="32"/>
      <c r="AH1034" s="32"/>
      <c r="AI1034" s="32"/>
      <c r="AJ1034" s="32"/>
      <c r="AK1034" s="32"/>
      <c r="AL1034" s="32"/>
    </row>
    <row r="1035" customFormat="false" ht="16.85" hidden="false" customHeight="false" outlineLevel="0" collapsed="false">
      <c r="A1035" s="69"/>
      <c r="B1035" s="70" t="s">
        <v>67</v>
      </c>
      <c r="C1035" s="62" t="s">
        <v>170</v>
      </c>
      <c r="D1035" s="70" t="s">
        <v>1098</v>
      </c>
      <c r="E1035" s="43" t="n">
        <v>0.90625</v>
      </c>
      <c r="F1035" s="54" t="n">
        <v>31</v>
      </c>
      <c r="G1035" s="45" t="n">
        <v>1.81</v>
      </c>
      <c r="H1035" s="46" t="s">
        <v>5</v>
      </c>
      <c r="I1035" s="47" t="n">
        <f aca="false">IF(H1035="W",F1035*G1035-F1035,(IF(H1035="L",-F1035)))</f>
        <v>25.11</v>
      </c>
      <c r="J1035" s="62"/>
      <c r="K1035" s="23"/>
      <c r="L1035" s="48"/>
      <c r="M1035" s="48"/>
      <c r="N1035" s="49"/>
      <c r="O1035" s="62"/>
      <c r="P1035" s="64"/>
      <c r="Q1035" s="66"/>
      <c r="R1035" s="74"/>
      <c r="S1035" s="66"/>
      <c r="T1035" s="66"/>
      <c r="U1035" s="66"/>
      <c r="V1035" s="66"/>
      <c r="W1035" s="66"/>
      <c r="X1035" s="67"/>
      <c r="Y1035" s="67"/>
      <c r="Z1035" s="67"/>
      <c r="AA1035" s="67"/>
      <c r="AB1035" s="67"/>
      <c r="AC1035" s="67"/>
      <c r="AD1035" s="32"/>
      <c r="AE1035" s="32"/>
      <c r="AF1035" s="32"/>
      <c r="AG1035" s="32"/>
      <c r="AH1035" s="32"/>
      <c r="AI1035" s="32"/>
      <c r="AJ1035" s="32"/>
      <c r="AK1035" s="32"/>
      <c r="AL1035" s="32"/>
    </row>
    <row r="1036" customFormat="false" ht="16.85" hidden="false" customHeight="false" outlineLevel="0" collapsed="false">
      <c r="A1036" s="69" t="s">
        <v>1099</v>
      </c>
      <c r="B1036" s="70" t="s">
        <v>67</v>
      </c>
      <c r="C1036" s="62" t="s">
        <v>28</v>
      </c>
      <c r="D1036" s="70" t="s">
        <v>1100</v>
      </c>
      <c r="E1036" s="43" t="n">
        <v>0.90625</v>
      </c>
      <c r="F1036" s="54" t="n">
        <v>25</v>
      </c>
      <c r="G1036" s="45" t="n">
        <v>2.25</v>
      </c>
      <c r="H1036" s="46" t="s">
        <v>7</v>
      </c>
      <c r="I1036" s="47" t="n">
        <f aca="false">IF(H1036="W",F1036*G1036-F1036,(IF(H1036="L",-F1036)))</f>
        <v>-25</v>
      </c>
      <c r="J1036" s="62"/>
      <c r="K1036" s="23"/>
      <c r="L1036" s="48"/>
      <c r="M1036" s="48"/>
      <c r="N1036" s="49"/>
      <c r="O1036" s="62"/>
      <c r="P1036" s="64"/>
      <c r="Q1036" s="66"/>
      <c r="R1036" s="74"/>
      <c r="S1036" s="66"/>
      <c r="T1036" s="66"/>
      <c r="U1036" s="66"/>
      <c r="V1036" s="66"/>
      <c r="W1036" s="66"/>
      <c r="X1036" s="67"/>
      <c r="Y1036" s="67"/>
      <c r="Z1036" s="67"/>
      <c r="AA1036" s="67"/>
      <c r="AB1036" s="67"/>
      <c r="AC1036" s="67"/>
      <c r="AD1036" s="32"/>
      <c r="AE1036" s="32"/>
      <c r="AF1036" s="32"/>
      <c r="AG1036" s="32"/>
      <c r="AH1036" s="32"/>
      <c r="AI1036" s="32"/>
      <c r="AJ1036" s="32"/>
      <c r="AK1036" s="32"/>
      <c r="AL1036" s="32"/>
    </row>
    <row r="1037" customFormat="false" ht="16.85" hidden="false" customHeight="false" outlineLevel="0" collapsed="false">
      <c r="A1037" s="69"/>
      <c r="B1037" s="70" t="s">
        <v>46</v>
      </c>
      <c r="C1037" s="62" t="s">
        <v>331</v>
      </c>
      <c r="D1037" s="70" t="s">
        <v>1101</v>
      </c>
      <c r="E1037" s="43" t="n">
        <v>0.125</v>
      </c>
      <c r="F1037" s="54" t="n">
        <v>25</v>
      </c>
      <c r="G1037" s="45" t="n">
        <v>3.5</v>
      </c>
      <c r="H1037" s="46" t="s">
        <v>6</v>
      </c>
      <c r="I1037" s="47" t="n">
        <f aca="false">IF(H1037="W",F1037*G1037-F1037,(IF(H1037="L",-F1037)))</f>
        <v>0</v>
      </c>
      <c r="J1037" s="62"/>
      <c r="K1037" s="23" t="s">
        <v>124</v>
      </c>
      <c r="L1037" s="48"/>
      <c r="M1037" s="48"/>
      <c r="N1037" s="49"/>
      <c r="O1037" s="62"/>
      <c r="P1037" s="64"/>
      <c r="Q1037" s="66"/>
      <c r="R1037" s="74"/>
      <c r="S1037" s="66"/>
      <c r="T1037" s="66"/>
      <c r="U1037" s="66"/>
      <c r="V1037" s="66"/>
      <c r="W1037" s="66"/>
      <c r="X1037" s="67"/>
      <c r="Y1037" s="67"/>
      <c r="Z1037" s="67"/>
      <c r="AA1037" s="67"/>
      <c r="AB1037" s="67"/>
      <c r="AC1037" s="67"/>
      <c r="AD1037" s="32"/>
      <c r="AE1037" s="32"/>
      <c r="AF1037" s="32"/>
      <c r="AG1037" s="32"/>
      <c r="AH1037" s="32"/>
      <c r="AI1037" s="32"/>
      <c r="AJ1037" s="32"/>
      <c r="AK1037" s="32"/>
      <c r="AL1037" s="32"/>
    </row>
    <row r="1038" customFormat="false" ht="16.85" hidden="false" customHeight="false" outlineLevel="0" collapsed="false">
      <c r="A1038" s="69"/>
      <c r="B1038" s="70" t="s">
        <v>46</v>
      </c>
      <c r="C1038" s="62" t="s">
        <v>170</v>
      </c>
      <c r="D1038" s="70" t="s">
        <v>1090</v>
      </c>
      <c r="E1038" s="43" t="n">
        <v>0.125</v>
      </c>
      <c r="F1038" s="54" t="n">
        <v>40</v>
      </c>
      <c r="G1038" s="45" t="n">
        <v>1.35</v>
      </c>
      <c r="H1038" s="46" t="s">
        <v>5</v>
      </c>
      <c r="I1038" s="47" t="n">
        <f aca="false">IF(H1038="W",F1038*G1038-F1038,(IF(H1038="L",-F1038)))</f>
        <v>14</v>
      </c>
      <c r="J1038" s="62"/>
      <c r="K1038" s="23"/>
      <c r="L1038" s="48"/>
      <c r="M1038" s="48"/>
      <c r="N1038" s="49"/>
      <c r="O1038" s="62"/>
      <c r="P1038" s="64"/>
      <c r="Q1038" s="66"/>
      <c r="R1038" s="74"/>
      <c r="S1038" s="66"/>
      <c r="T1038" s="66"/>
      <c r="U1038" s="66"/>
      <c r="V1038" s="66"/>
      <c r="W1038" s="66"/>
      <c r="X1038" s="67"/>
      <c r="Y1038" s="67"/>
      <c r="Z1038" s="67"/>
      <c r="AA1038" s="67"/>
      <c r="AB1038" s="67"/>
      <c r="AC1038" s="67"/>
      <c r="AD1038" s="32"/>
      <c r="AE1038" s="32"/>
      <c r="AF1038" s="32"/>
      <c r="AG1038" s="32"/>
      <c r="AH1038" s="32"/>
      <c r="AI1038" s="32"/>
      <c r="AJ1038" s="32"/>
      <c r="AK1038" s="32"/>
      <c r="AL1038" s="32"/>
    </row>
    <row r="1039" customFormat="false" ht="16.85" hidden="false" customHeight="false" outlineLevel="0" collapsed="false">
      <c r="A1039" s="69"/>
      <c r="B1039" s="70" t="s">
        <v>46</v>
      </c>
      <c r="C1039" s="62" t="s">
        <v>28</v>
      </c>
      <c r="D1039" s="70" t="s">
        <v>1090</v>
      </c>
      <c r="E1039" s="43" t="n">
        <v>0.125</v>
      </c>
      <c r="F1039" s="54" t="n">
        <v>10</v>
      </c>
      <c r="G1039" s="45" t="n">
        <v>2.4</v>
      </c>
      <c r="H1039" s="46" t="s">
        <v>5</v>
      </c>
      <c r="I1039" s="47" t="n">
        <f aca="false">IF(H1039="W",F1039*G1039-F1039,(IF(H1039="L",-F1039)))</f>
        <v>14</v>
      </c>
      <c r="J1039" s="62"/>
      <c r="K1039" s="23" t="s">
        <v>124</v>
      </c>
      <c r="L1039" s="48"/>
      <c r="M1039" s="48"/>
      <c r="N1039" s="49"/>
      <c r="O1039" s="62"/>
      <c r="P1039" s="64"/>
      <c r="Q1039" s="66"/>
      <c r="R1039" s="74"/>
      <c r="S1039" s="66"/>
      <c r="T1039" s="66"/>
      <c r="U1039" s="66"/>
      <c r="V1039" s="66"/>
      <c r="W1039" s="66"/>
      <c r="X1039" s="67"/>
      <c r="Y1039" s="67"/>
      <c r="Z1039" s="67"/>
      <c r="AA1039" s="67"/>
      <c r="AB1039" s="67"/>
      <c r="AC1039" s="67"/>
      <c r="AD1039" s="32"/>
      <c r="AE1039" s="32"/>
      <c r="AF1039" s="32"/>
      <c r="AG1039" s="32"/>
      <c r="AH1039" s="32"/>
      <c r="AI1039" s="32"/>
      <c r="AJ1039" s="32"/>
      <c r="AK1039" s="32"/>
      <c r="AL1039" s="32"/>
    </row>
    <row r="1040" customFormat="false" ht="16.85" hidden="false" customHeight="false" outlineLevel="0" collapsed="false">
      <c r="A1040" s="69" t="n">
        <v>43623</v>
      </c>
      <c r="B1040" s="70" t="s">
        <v>67</v>
      </c>
      <c r="C1040" s="62" t="s">
        <v>170</v>
      </c>
      <c r="D1040" s="70" t="s">
        <v>1102</v>
      </c>
      <c r="E1040" s="43" t="n">
        <v>0.90625</v>
      </c>
      <c r="F1040" s="54" t="n">
        <v>10</v>
      </c>
      <c r="G1040" s="45" t="n">
        <v>3.4</v>
      </c>
      <c r="H1040" s="46" t="s">
        <v>5</v>
      </c>
      <c r="I1040" s="47" t="n">
        <f aca="false">IF(H1040="W",F1040*G1040-F1040,(IF(H1040="L",-F1040)))</f>
        <v>24</v>
      </c>
      <c r="J1040" s="62"/>
      <c r="K1040" s="23" t="s">
        <v>124</v>
      </c>
      <c r="L1040" s="48"/>
      <c r="M1040" s="48"/>
      <c r="N1040" s="49"/>
      <c r="O1040" s="62"/>
      <c r="P1040" s="64"/>
      <c r="Q1040" s="66"/>
      <c r="R1040" s="74"/>
      <c r="S1040" s="66"/>
      <c r="T1040" s="66"/>
      <c r="U1040" s="66"/>
      <c r="V1040" s="66"/>
      <c r="W1040" s="66"/>
      <c r="X1040" s="67"/>
      <c r="Y1040" s="67"/>
      <c r="Z1040" s="67"/>
      <c r="AA1040" s="67"/>
      <c r="AB1040" s="67"/>
      <c r="AC1040" s="67"/>
      <c r="AD1040" s="32"/>
      <c r="AE1040" s="32"/>
      <c r="AF1040" s="32"/>
      <c r="AG1040" s="32"/>
      <c r="AH1040" s="32"/>
      <c r="AI1040" s="32"/>
      <c r="AJ1040" s="32"/>
      <c r="AK1040" s="32"/>
      <c r="AL1040" s="32"/>
    </row>
    <row r="1041" customFormat="false" ht="16.85" hidden="false" customHeight="false" outlineLevel="0" collapsed="false">
      <c r="A1041" s="69"/>
      <c r="B1041" s="70" t="s">
        <v>67</v>
      </c>
      <c r="C1041" s="62" t="s">
        <v>28</v>
      </c>
      <c r="D1041" s="70" t="s">
        <v>1103</v>
      </c>
      <c r="E1041" s="43" t="n">
        <v>0.90625</v>
      </c>
      <c r="F1041" s="54" t="n">
        <v>25</v>
      </c>
      <c r="G1041" s="45" t="n">
        <v>2.06</v>
      </c>
      <c r="H1041" s="46" t="s">
        <v>7</v>
      </c>
      <c r="I1041" s="47" t="n">
        <f aca="false">IF(H1041="W",F1041*G1041-F1041,(IF(H1041="L",-F1041)))</f>
        <v>-25</v>
      </c>
      <c r="J1041" s="62"/>
      <c r="K1041" s="23"/>
      <c r="L1041" s="48"/>
      <c r="M1041" s="48"/>
      <c r="N1041" s="49"/>
      <c r="O1041" s="62"/>
      <c r="P1041" s="64"/>
      <c r="Q1041" s="66"/>
      <c r="R1041" s="74"/>
      <c r="S1041" s="66"/>
      <c r="T1041" s="66"/>
      <c r="U1041" s="66"/>
      <c r="V1041" s="66"/>
      <c r="W1041" s="66"/>
      <c r="X1041" s="67"/>
      <c r="Y1041" s="67"/>
      <c r="Z1041" s="67"/>
      <c r="AA1041" s="67"/>
      <c r="AB1041" s="67"/>
      <c r="AC1041" s="67"/>
      <c r="AD1041" s="32"/>
      <c r="AE1041" s="32"/>
      <c r="AF1041" s="32"/>
      <c r="AG1041" s="32"/>
      <c r="AH1041" s="32"/>
      <c r="AI1041" s="32"/>
      <c r="AJ1041" s="32"/>
      <c r="AK1041" s="32"/>
      <c r="AL1041" s="32"/>
    </row>
    <row r="1042" customFormat="false" ht="16.85" hidden="false" customHeight="false" outlineLevel="0" collapsed="false">
      <c r="A1042" s="69"/>
      <c r="B1042" s="70" t="s">
        <v>67</v>
      </c>
      <c r="C1042" s="62" t="s">
        <v>216</v>
      </c>
      <c r="D1042" s="70" t="s">
        <v>1104</v>
      </c>
      <c r="E1042" s="43" t="n">
        <v>0.90625</v>
      </c>
      <c r="F1042" s="54" t="n">
        <v>11.89</v>
      </c>
      <c r="G1042" s="45" t="n">
        <v>4.33</v>
      </c>
      <c r="H1042" s="46" t="s">
        <v>7</v>
      </c>
      <c r="I1042" s="47" t="n">
        <f aca="false">IF(H1042="W",F1042*G1042-F1042,(IF(H1042="L",-F1042)))</f>
        <v>-11.89</v>
      </c>
      <c r="J1042" s="62"/>
      <c r="K1042" s="23"/>
      <c r="L1042" s="48"/>
      <c r="M1042" s="48"/>
      <c r="N1042" s="49"/>
      <c r="O1042" s="62"/>
      <c r="P1042" s="64"/>
      <c r="Q1042" s="66"/>
      <c r="R1042" s="74"/>
      <c r="S1042" s="66"/>
      <c r="T1042" s="66"/>
      <c r="U1042" s="66"/>
      <c r="V1042" s="66"/>
      <c r="W1042" s="66"/>
      <c r="X1042" s="67"/>
      <c r="Y1042" s="67"/>
      <c r="Z1042" s="67"/>
      <c r="AA1042" s="67"/>
      <c r="AB1042" s="67"/>
      <c r="AC1042" s="67"/>
      <c r="AD1042" s="32"/>
      <c r="AE1042" s="32"/>
      <c r="AF1042" s="32"/>
      <c r="AG1042" s="32"/>
      <c r="AH1042" s="32"/>
      <c r="AI1042" s="32"/>
      <c r="AJ1042" s="32"/>
      <c r="AK1042" s="32"/>
      <c r="AL1042" s="32"/>
    </row>
    <row r="1043" customFormat="false" ht="16.85" hidden="false" customHeight="false" outlineLevel="0" collapsed="false">
      <c r="A1043" s="69"/>
      <c r="B1043" s="70" t="s">
        <v>67</v>
      </c>
      <c r="C1043" s="62" t="s">
        <v>170</v>
      </c>
      <c r="D1043" s="70" t="s">
        <v>1102</v>
      </c>
      <c r="E1043" s="43" t="n">
        <v>0.90625</v>
      </c>
      <c r="F1043" s="54" t="n">
        <v>5.15</v>
      </c>
      <c r="G1043" s="45" t="n">
        <v>3.4</v>
      </c>
      <c r="H1043" s="46" t="s">
        <v>5</v>
      </c>
      <c r="I1043" s="47" t="n">
        <f aca="false">IF(H1043="W",F1043*G1043-F1043,(IF(H1043="L",-F1043)))</f>
        <v>12.36</v>
      </c>
      <c r="J1043" s="62"/>
      <c r="K1043" s="23"/>
      <c r="L1043" s="48"/>
      <c r="M1043" s="48"/>
      <c r="N1043" s="49"/>
      <c r="O1043" s="62"/>
      <c r="P1043" s="64"/>
      <c r="Q1043" s="66"/>
      <c r="R1043" s="74"/>
      <c r="S1043" s="66"/>
      <c r="T1043" s="66"/>
      <c r="U1043" s="66"/>
      <c r="V1043" s="66"/>
      <c r="W1043" s="66"/>
      <c r="X1043" s="67"/>
      <c r="Y1043" s="67"/>
      <c r="Z1043" s="67"/>
      <c r="AA1043" s="67"/>
      <c r="AB1043" s="67"/>
      <c r="AC1043" s="67"/>
      <c r="AD1043" s="32"/>
      <c r="AE1043" s="32"/>
      <c r="AF1043" s="32"/>
      <c r="AG1043" s="32"/>
      <c r="AH1043" s="32"/>
      <c r="AI1043" s="32"/>
      <c r="AJ1043" s="32"/>
      <c r="AK1043" s="32"/>
      <c r="AL1043" s="32"/>
    </row>
    <row r="1044" customFormat="false" ht="16.85" hidden="false" customHeight="false" outlineLevel="0" collapsed="false">
      <c r="A1044" s="69"/>
      <c r="B1044" s="70" t="s">
        <v>67</v>
      </c>
      <c r="C1044" s="62" t="s">
        <v>471</v>
      </c>
      <c r="D1044" s="70" t="s">
        <v>1105</v>
      </c>
      <c r="E1044" s="43" t="n">
        <v>0.90625</v>
      </c>
      <c r="F1044" s="54" t="n">
        <v>20</v>
      </c>
      <c r="G1044" s="45" t="n">
        <v>1.09</v>
      </c>
      <c r="H1044" s="46" t="s">
        <v>5</v>
      </c>
      <c r="I1044" s="47" t="n">
        <f aca="false">IF(H1044="W",F1044*G1044-F1044,(IF(H1044="L",-F1044)))</f>
        <v>1.8</v>
      </c>
      <c r="J1044" s="62"/>
      <c r="K1044" s="23"/>
      <c r="L1044" s="48"/>
      <c r="M1044" s="48"/>
      <c r="N1044" s="49"/>
      <c r="O1044" s="62"/>
      <c r="P1044" s="64"/>
      <c r="Q1044" s="66"/>
      <c r="R1044" s="74"/>
      <c r="S1044" s="66"/>
      <c r="T1044" s="66"/>
      <c r="U1044" s="66"/>
      <c r="V1044" s="66"/>
      <c r="W1044" s="66"/>
      <c r="X1044" s="67"/>
      <c r="Y1044" s="67"/>
      <c r="Z1044" s="67"/>
      <c r="AA1044" s="67"/>
      <c r="AB1044" s="67"/>
      <c r="AC1044" s="67"/>
      <c r="AD1044" s="32"/>
      <c r="AE1044" s="32"/>
      <c r="AF1044" s="32"/>
      <c r="AG1044" s="32"/>
      <c r="AH1044" s="32"/>
      <c r="AI1044" s="32"/>
      <c r="AJ1044" s="32"/>
      <c r="AK1044" s="32"/>
      <c r="AL1044" s="32"/>
    </row>
    <row r="1045" customFormat="false" ht="16.85" hidden="false" customHeight="false" outlineLevel="0" collapsed="false">
      <c r="A1045" s="69" t="s">
        <v>1106</v>
      </c>
      <c r="B1045" s="70" t="s">
        <v>67</v>
      </c>
      <c r="C1045" s="62" t="s">
        <v>170</v>
      </c>
      <c r="D1045" s="70" t="s">
        <v>1107</v>
      </c>
      <c r="E1045" s="43" t="s">
        <v>1108</v>
      </c>
      <c r="F1045" s="54" t="n">
        <v>10</v>
      </c>
      <c r="G1045" s="45" t="n">
        <v>5.85</v>
      </c>
      <c r="H1045" s="46" t="s">
        <v>6</v>
      </c>
      <c r="I1045" s="47" t="n">
        <f aca="false">IF(H1045="W",F1045*G1045-F1045,(IF(H1045="L",-F1045)))</f>
        <v>0</v>
      </c>
      <c r="J1045" s="62"/>
      <c r="K1045" s="23"/>
      <c r="L1045" s="48" t="s">
        <v>1109</v>
      </c>
      <c r="M1045" s="48" t="s">
        <v>1110</v>
      </c>
      <c r="N1045" s="49"/>
      <c r="O1045" s="62"/>
      <c r="P1045" s="64"/>
      <c r="Q1045" s="66"/>
      <c r="R1045" s="74"/>
      <c r="S1045" s="66"/>
      <c r="T1045" s="66"/>
      <c r="U1045" s="66"/>
      <c r="V1045" s="66"/>
      <c r="W1045" s="66"/>
      <c r="X1045" s="67"/>
      <c r="Y1045" s="67"/>
      <c r="Z1045" s="67"/>
      <c r="AA1045" s="67"/>
      <c r="AB1045" s="67"/>
      <c r="AC1045" s="67"/>
      <c r="AD1045" s="32"/>
      <c r="AE1045" s="32"/>
      <c r="AF1045" s="32"/>
      <c r="AG1045" s="32"/>
      <c r="AH1045" s="32"/>
      <c r="AI1045" s="32"/>
      <c r="AJ1045" s="32"/>
      <c r="AK1045" s="32"/>
      <c r="AL1045" s="32"/>
    </row>
    <row r="1046" customFormat="false" ht="16.85" hidden="false" customHeight="false" outlineLevel="0" collapsed="false">
      <c r="A1046" s="69"/>
      <c r="B1046" s="70" t="s">
        <v>49</v>
      </c>
      <c r="C1046" s="62" t="s">
        <v>28</v>
      </c>
      <c r="D1046" s="70" t="s">
        <v>1111</v>
      </c>
      <c r="E1046" s="43" t="n">
        <v>0.645833333333333</v>
      </c>
      <c r="F1046" s="54" t="n">
        <v>10</v>
      </c>
      <c r="G1046" s="45" t="n">
        <v>2.09</v>
      </c>
      <c r="H1046" s="46" t="s">
        <v>5</v>
      </c>
      <c r="I1046" s="47" t="n">
        <f aca="false">IF(H1046="W",F1046*G1046-F1046,(IF(H1046="L",-F1046)))</f>
        <v>10.9</v>
      </c>
      <c r="J1046" s="62"/>
      <c r="K1046" s="23" t="s">
        <v>1112</v>
      </c>
      <c r="L1046" s="48"/>
      <c r="M1046" s="48"/>
      <c r="N1046" s="49"/>
      <c r="O1046" s="62"/>
      <c r="P1046" s="64"/>
      <c r="Q1046" s="66"/>
      <c r="R1046" s="74"/>
      <c r="S1046" s="66"/>
      <c r="T1046" s="66"/>
      <c r="U1046" s="66"/>
      <c r="V1046" s="66"/>
      <c r="W1046" s="66"/>
      <c r="X1046" s="67"/>
      <c r="Y1046" s="67"/>
      <c r="Z1046" s="67"/>
      <c r="AA1046" s="67"/>
      <c r="AB1046" s="67"/>
      <c r="AC1046" s="67"/>
      <c r="AD1046" s="32"/>
      <c r="AE1046" s="32"/>
      <c r="AF1046" s="32"/>
      <c r="AG1046" s="32"/>
      <c r="AH1046" s="32"/>
      <c r="AI1046" s="32"/>
      <c r="AJ1046" s="32"/>
      <c r="AK1046" s="32"/>
      <c r="AL1046" s="32"/>
    </row>
    <row r="1047" customFormat="false" ht="16.85" hidden="false" customHeight="false" outlineLevel="0" collapsed="false">
      <c r="A1047" s="69"/>
      <c r="B1047" s="70" t="s">
        <v>49</v>
      </c>
      <c r="C1047" s="62" t="s">
        <v>87</v>
      </c>
      <c r="D1047" s="70" t="s">
        <v>1113</v>
      </c>
      <c r="E1047" s="43" t="n">
        <v>0.645833333333333</v>
      </c>
      <c r="F1047" s="54" t="n">
        <v>3.5</v>
      </c>
      <c r="G1047" s="45" t="n">
        <v>5.7</v>
      </c>
      <c r="H1047" s="46" t="s">
        <v>7</v>
      </c>
      <c r="I1047" s="47" t="n">
        <f aca="false">IF(H1047="W",F1047*G1047-F1047,(IF(H1047="L",-F1047)))</f>
        <v>-3.5</v>
      </c>
      <c r="J1047" s="62"/>
      <c r="K1047" s="23"/>
      <c r="L1047" s="48"/>
      <c r="M1047" s="48"/>
      <c r="N1047" s="49"/>
      <c r="O1047" s="62"/>
      <c r="P1047" s="64"/>
      <c r="Q1047" s="66"/>
      <c r="R1047" s="74"/>
      <c r="S1047" s="66"/>
      <c r="T1047" s="66"/>
      <c r="U1047" s="66"/>
      <c r="V1047" s="66"/>
      <c r="W1047" s="66"/>
      <c r="X1047" s="67"/>
      <c r="Y1047" s="67"/>
      <c r="Z1047" s="67"/>
      <c r="AA1047" s="67"/>
      <c r="AB1047" s="67"/>
      <c r="AC1047" s="67"/>
      <c r="AD1047" s="32"/>
      <c r="AE1047" s="32"/>
      <c r="AF1047" s="32"/>
      <c r="AG1047" s="32"/>
      <c r="AH1047" s="32"/>
      <c r="AI1047" s="32"/>
      <c r="AJ1047" s="32"/>
      <c r="AK1047" s="32"/>
      <c r="AL1047" s="32"/>
    </row>
    <row r="1048" customFormat="false" ht="16.85" hidden="false" customHeight="false" outlineLevel="0" collapsed="false">
      <c r="A1048" s="69" t="s">
        <v>1106</v>
      </c>
      <c r="B1048" s="70" t="s">
        <v>67</v>
      </c>
      <c r="C1048" s="62" t="s">
        <v>170</v>
      </c>
      <c r="D1048" s="70" t="s">
        <v>1114</v>
      </c>
      <c r="E1048" s="43" t="s">
        <v>1115</v>
      </c>
      <c r="F1048" s="54" t="n">
        <v>10</v>
      </c>
      <c r="G1048" s="45" t="n">
        <v>6.5</v>
      </c>
      <c r="H1048" s="46" t="s">
        <v>6</v>
      </c>
      <c r="I1048" s="47" t="n">
        <f aca="false">IF(H1048="W",F1048*G1048-F1048,(IF(H1048="L",-F1048)))</f>
        <v>0</v>
      </c>
      <c r="J1048" s="62"/>
      <c r="K1048" s="23"/>
      <c r="L1048" s="48" t="s">
        <v>1116</v>
      </c>
      <c r="M1048" s="48" t="s">
        <v>1110</v>
      </c>
      <c r="N1048" s="49"/>
      <c r="O1048" s="62"/>
      <c r="P1048" s="64"/>
      <c r="Q1048" s="66"/>
      <c r="R1048" s="74"/>
      <c r="S1048" s="66"/>
      <c r="T1048" s="66"/>
      <c r="U1048" s="66"/>
      <c r="V1048" s="66"/>
      <c r="W1048" s="66"/>
      <c r="X1048" s="67"/>
      <c r="Y1048" s="67"/>
      <c r="Z1048" s="67"/>
      <c r="AA1048" s="67"/>
      <c r="AB1048" s="67"/>
      <c r="AC1048" s="67"/>
      <c r="AD1048" s="32"/>
      <c r="AE1048" s="32"/>
      <c r="AF1048" s="32"/>
      <c r="AG1048" s="32"/>
      <c r="AH1048" s="32"/>
      <c r="AI1048" s="32"/>
      <c r="AJ1048" s="32"/>
      <c r="AK1048" s="32"/>
      <c r="AL1048" s="32"/>
    </row>
    <row r="1049" customFormat="false" ht="16.85" hidden="false" customHeight="false" outlineLevel="0" collapsed="false">
      <c r="A1049" s="69" t="s">
        <v>639</v>
      </c>
      <c r="B1049" s="70" t="s">
        <v>570</v>
      </c>
      <c r="C1049" s="62" t="s">
        <v>28</v>
      </c>
      <c r="D1049" s="70" t="s">
        <v>1117</v>
      </c>
      <c r="E1049" s="43" t="s">
        <v>1118</v>
      </c>
      <c r="F1049" s="54" t="n">
        <v>10</v>
      </c>
      <c r="G1049" s="45" t="n">
        <v>3.27</v>
      </c>
      <c r="H1049" s="46" t="s">
        <v>7</v>
      </c>
      <c r="I1049" s="47" t="n">
        <f aca="false">IF(H1049="W",F1049*G1049-F1049,(IF(H1049="L",-F1049)))</f>
        <v>-10</v>
      </c>
      <c r="J1049" s="62"/>
      <c r="K1049" s="23"/>
      <c r="L1049" s="48"/>
      <c r="M1049" s="48"/>
      <c r="N1049" s="49"/>
      <c r="O1049" s="62"/>
      <c r="P1049" s="64"/>
      <c r="Q1049" s="66"/>
      <c r="R1049" s="74"/>
      <c r="S1049" s="66"/>
      <c r="T1049" s="66"/>
      <c r="U1049" s="66"/>
      <c r="V1049" s="66"/>
      <c r="W1049" s="66"/>
      <c r="X1049" s="67"/>
      <c r="Y1049" s="67"/>
      <c r="Z1049" s="67"/>
      <c r="AA1049" s="67"/>
      <c r="AB1049" s="67"/>
      <c r="AC1049" s="67"/>
      <c r="AD1049" s="32"/>
      <c r="AE1049" s="32"/>
      <c r="AF1049" s="32"/>
      <c r="AG1049" s="32"/>
      <c r="AH1049" s="32"/>
      <c r="AI1049" s="32"/>
      <c r="AJ1049" s="32"/>
      <c r="AK1049" s="32"/>
      <c r="AL1049" s="32"/>
    </row>
    <row r="1050" customFormat="false" ht="16.85" hidden="false" customHeight="false" outlineLevel="0" collapsed="false">
      <c r="A1050" s="69"/>
      <c r="B1050" s="70"/>
      <c r="C1050" s="62"/>
      <c r="D1050" s="70"/>
      <c r="E1050" s="43"/>
      <c r="F1050" s="54" t="n">
        <v>0</v>
      </c>
      <c r="G1050" s="45"/>
      <c r="H1050" s="46"/>
      <c r="I1050" s="47" t="n">
        <f aca="false">IF(H1050="W",F1050*G1050-F1050,(IF(H1050="L",-F1050)))</f>
        <v>0</v>
      </c>
      <c r="J1050" s="62"/>
      <c r="K1050" s="23"/>
      <c r="L1050" s="48"/>
      <c r="M1050" s="48"/>
      <c r="N1050" s="49"/>
      <c r="O1050" s="62"/>
      <c r="P1050" s="64"/>
      <c r="Q1050" s="66"/>
      <c r="R1050" s="74"/>
      <c r="S1050" s="66"/>
      <c r="T1050" s="66"/>
      <c r="U1050" s="66"/>
      <c r="V1050" s="66"/>
      <c r="W1050" s="66"/>
      <c r="X1050" s="67"/>
      <c r="Y1050" s="67"/>
      <c r="Z1050" s="67"/>
      <c r="AA1050" s="67"/>
      <c r="AB1050" s="67"/>
      <c r="AC1050" s="67"/>
      <c r="AD1050" s="32"/>
      <c r="AE1050" s="32"/>
      <c r="AF1050" s="32"/>
      <c r="AG1050" s="32"/>
      <c r="AH1050" s="32"/>
      <c r="AI1050" s="32"/>
      <c r="AJ1050" s="32"/>
      <c r="AK1050" s="32"/>
      <c r="AL1050" s="32"/>
    </row>
    <row r="1051" customFormat="false" ht="16.85" hidden="false" customHeight="false" outlineLevel="0" collapsed="false">
      <c r="A1051" s="69" t="n">
        <v>43624</v>
      </c>
      <c r="B1051" s="70" t="s">
        <v>67</v>
      </c>
      <c r="C1051" s="62" t="s">
        <v>170</v>
      </c>
      <c r="D1051" s="70" t="s">
        <v>802</v>
      </c>
      <c r="E1051" s="43" t="n">
        <v>0.791666666666667</v>
      </c>
      <c r="F1051" s="54" t="n">
        <v>20</v>
      </c>
      <c r="G1051" s="45" t="n">
        <v>3.9</v>
      </c>
      <c r="H1051" s="46" t="s">
        <v>5</v>
      </c>
      <c r="I1051" s="47" t="n">
        <f aca="false">IF(H1051="W",F1051*G1051-F1051,(IF(H1051="L",-F1051)))</f>
        <v>58</v>
      </c>
      <c r="J1051" s="62"/>
      <c r="K1051" s="23" t="s">
        <v>1119</v>
      </c>
      <c r="L1051" s="48"/>
      <c r="M1051" s="48"/>
      <c r="N1051" s="49"/>
      <c r="O1051" s="62"/>
      <c r="P1051" s="64"/>
      <c r="Q1051" s="66"/>
      <c r="R1051" s="74"/>
      <c r="S1051" s="66"/>
      <c r="T1051" s="66"/>
      <c r="U1051" s="66"/>
      <c r="V1051" s="66"/>
      <c r="W1051" s="66"/>
      <c r="X1051" s="67"/>
      <c r="Y1051" s="67"/>
      <c r="Z1051" s="67"/>
      <c r="AA1051" s="67"/>
      <c r="AB1051" s="67"/>
      <c r="AC1051" s="67"/>
      <c r="AD1051" s="32"/>
      <c r="AE1051" s="32"/>
      <c r="AF1051" s="32"/>
      <c r="AG1051" s="32"/>
      <c r="AH1051" s="32"/>
      <c r="AI1051" s="32"/>
      <c r="AJ1051" s="32"/>
      <c r="AK1051" s="32"/>
      <c r="AL1051" s="32"/>
    </row>
    <row r="1052" customFormat="false" ht="16.85" hidden="false" customHeight="false" outlineLevel="0" collapsed="false">
      <c r="A1052" s="69"/>
      <c r="B1052" s="70" t="s">
        <v>67</v>
      </c>
      <c r="C1052" s="62" t="s">
        <v>28</v>
      </c>
      <c r="D1052" s="70" t="s">
        <v>1120</v>
      </c>
      <c r="E1052" s="43" t="n">
        <v>0.791666666666667</v>
      </c>
      <c r="F1052" s="54" t="n">
        <v>27.08</v>
      </c>
      <c r="G1052" s="45" t="n">
        <v>2.88</v>
      </c>
      <c r="H1052" s="46" t="s">
        <v>7</v>
      </c>
      <c r="I1052" s="47" t="n">
        <f aca="false">IF(H1052="W",F1052*G1052-F1052,(IF(H1052="L",-F1052)))</f>
        <v>-27.08</v>
      </c>
      <c r="J1052" s="62"/>
      <c r="K1052" s="23"/>
      <c r="L1052" s="48"/>
      <c r="M1052" s="48"/>
      <c r="N1052" s="49"/>
      <c r="O1052" s="62"/>
      <c r="P1052" s="64"/>
      <c r="Q1052" s="66"/>
      <c r="R1052" s="74"/>
      <c r="S1052" s="66"/>
      <c r="T1052" s="66"/>
      <c r="U1052" s="66"/>
      <c r="V1052" s="66"/>
      <c r="W1052" s="66"/>
      <c r="X1052" s="67"/>
      <c r="Y1052" s="67"/>
      <c r="Z1052" s="67"/>
      <c r="AA1052" s="67"/>
      <c r="AB1052" s="67"/>
      <c r="AC1052" s="67"/>
      <c r="AD1052" s="32"/>
      <c r="AE1052" s="32"/>
      <c r="AF1052" s="32"/>
      <c r="AG1052" s="32"/>
      <c r="AH1052" s="32"/>
      <c r="AI1052" s="32"/>
      <c r="AJ1052" s="32"/>
      <c r="AK1052" s="32"/>
      <c r="AL1052" s="32"/>
    </row>
    <row r="1053" customFormat="false" ht="16.85" hidden="false" customHeight="false" outlineLevel="0" collapsed="false">
      <c r="A1053" s="69"/>
      <c r="B1053" s="70" t="s">
        <v>67</v>
      </c>
      <c r="C1053" s="62" t="s">
        <v>471</v>
      </c>
      <c r="D1053" s="70" t="s">
        <v>1121</v>
      </c>
      <c r="E1053" s="43" t="n">
        <v>0.791666666666667</v>
      </c>
      <c r="F1053" s="54" t="n">
        <v>20</v>
      </c>
      <c r="G1053" s="45" t="n">
        <v>1.1</v>
      </c>
      <c r="H1053" s="46" t="s">
        <v>5</v>
      </c>
      <c r="I1053" s="47" t="n">
        <f aca="false">IF(H1053="W",F1053*G1053-F1053,(IF(H1053="L",-F1053)))</f>
        <v>2</v>
      </c>
      <c r="J1053" s="62"/>
      <c r="K1053" s="23"/>
      <c r="L1053" s="48"/>
      <c r="M1053" s="48"/>
      <c r="N1053" s="49"/>
      <c r="O1053" s="62"/>
      <c r="P1053" s="64"/>
      <c r="Q1053" s="66"/>
      <c r="R1053" s="74"/>
      <c r="S1053" s="66"/>
      <c r="T1053" s="66"/>
      <c r="U1053" s="66"/>
      <c r="V1053" s="66"/>
      <c r="W1053" s="66"/>
      <c r="X1053" s="67"/>
      <c r="Y1053" s="67"/>
      <c r="Z1053" s="67"/>
      <c r="AA1053" s="67"/>
      <c r="AB1053" s="67"/>
      <c r="AC1053" s="67"/>
      <c r="AD1053" s="32"/>
      <c r="AE1053" s="32"/>
      <c r="AF1053" s="32"/>
      <c r="AG1053" s="32"/>
      <c r="AH1053" s="32"/>
      <c r="AI1053" s="32"/>
      <c r="AJ1053" s="32"/>
      <c r="AK1053" s="32"/>
      <c r="AL1053" s="32"/>
    </row>
    <row r="1054" customFormat="false" ht="16.85" hidden="false" customHeight="false" outlineLevel="0" collapsed="false">
      <c r="A1054" s="69"/>
      <c r="B1054" s="70" t="s">
        <v>67</v>
      </c>
      <c r="C1054" s="62" t="s">
        <v>471</v>
      </c>
      <c r="D1054" s="70" t="s">
        <v>1122</v>
      </c>
      <c r="E1054" s="43" t="n">
        <v>0.791666666666667</v>
      </c>
      <c r="F1054" s="54" t="n">
        <v>25</v>
      </c>
      <c r="G1054" s="45" t="n">
        <v>3.1</v>
      </c>
      <c r="H1054" s="46" t="s">
        <v>7</v>
      </c>
      <c r="I1054" s="47" t="n">
        <f aca="false">IF(H1054="W",F1054*G1054-F1054,(IF(H1054="L",-F1054)))</f>
        <v>-25</v>
      </c>
      <c r="J1054" s="62"/>
      <c r="K1054" s="23"/>
      <c r="L1054" s="48"/>
      <c r="M1054" s="48"/>
      <c r="N1054" s="49"/>
      <c r="O1054" s="62"/>
      <c r="P1054" s="64"/>
      <c r="Q1054" s="66"/>
      <c r="R1054" s="74"/>
      <c r="S1054" s="66"/>
      <c r="T1054" s="66"/>
      <c r="U1054" s="66"/>
      <c r="V1054" s="66"/>
      <c r="W1054" s="66"/>
      <c r="X1054" s="67"/>
      <c r="Y1054" s="67"/>
      <c r="Z1054" s="67"/>
      <c r="AA1054" s="67"/>
      <c r="AB1054" s="67"/>
      <c r="AC1054" s="67"/>
      <c r="AD1054" s="32"/>
      <c r="AE1054" s="32"/>
      <c r="AF1054" s="32"/>
      <c r="AG1054" s="32"/>
      <c r="AH1054" s="32"/>
      <c r="AI1054" s="32"/>
      <c r="AJ1054" s="32"/>
      <c r="AK1054" s="32"/>
      <c r="AL1054" s="32"/>
    </row>
    <row r="1055" customFormat="false" ht="16.85" hidden="false" customHeight="false" outlineLevel="0" collapsed="false">
      <c r="A1055" s="69"/>
      <c r="B1055" s="70" t="s">
        <v>67</v>
      </c>
      <c r="C1055" s="62" t="s">
        <v>87</v>
      </c>
      <c r="D1055" s="70" t="s">
        <v>1123</v>
      </c>
      <c r="E1055" s="43" t="n">
        <v>0.791666666666667</v>
      </c>
      <c r="F1055" s="54" t="n">
        <v>10</v>
      </c>
      <c r="G1055" s="45" t="n">
        <v>2.3</v>
      </c>
      <c r="H1055" s="46" t="s">
        <v>5</v>
      </c>
      <c r="I1055" s="47" t="n">
        <f aca="false">IF(H1055="W",F1055*G1055-F1055,(IF(H1055="L",-F1055)))</f>
        <v>13</v>
      </c>
      <c r="J1055" s="62"/>
      <c r="K1055" s="23"/>
      <c r="L1055" s="48"/>
      <c r="M1055" s="48"/>
      <c r="N1055" s="49"/>
      <c r="O1055" s="62"/>
      <c r="P1055" s="64"/>
      <c r="Q1055" s="66"/>
      <c r="R1055" s="74"/>
      <c r="S1055" s="66"/>
      <c r="T1055" s="66"/>
      <c r="U1055" s="66"/>
      <c r="V1055" s="66"/>
      <c r="W1055" s="66"/>
      <c r="X1055" s="67"/>
      <c r="Y1055" s="67"/>
      <c r="Z1055" s="67"/>
      <c r="AA1055" s="67"/>
      <c r="AB1055" s="67"/>
      <c r="AC1055" s="67"/>
      <c r="AD1055" s="32"/>
      <c r="AE1055" s="32"/>
      <c r="AF1055" s="32"/>
      <c r="AG1055" s="32"/>
      <c r="AH1055" s="32"/>
      <c r="AI1055" s="32"/>
      <c r="AJ1055" s="32"/>
      <c r="AK1055" s="32"/>
      <c r="AL1055" s="32"/>
    </row>
    <row r="1056" customFormat="false" ht="16.85" hidden="false" customHeight="false" outlineLevel="0" collapsed="false">
      <c r="A1056" s="69"/>
      <c r="B1056" s="70" t="s">
        <v>67</v>
      </c>
      <c r="C1056" s="62" t="s">
        <v>87</v>
      </c>
      <c r="D1056" s="70" t="s">
        <v>1124</v>
      </c>
      <c r="E1056" s="43" t="n">
        <v>0.791666666666667</v>
      </c>
      <c r="F1056" s="54" t="n">
        <v>10</v>
      </c>
      <c r="G1056" s="45" t="n">
        <v>2.7</v>
      </c>
      <c r="H1056" s="46" t="s">
        <v>5</v>
      </c>
      <c r="I1056" s="47" t="n">
        <f aca="false">IF(H1056="W",F1056*G1056-F1056,(IF(H1056="L",-F1056)))</f>
        <v>17</v>
      </c>
      <c r="J1056" s="62"/>
      <c r="K1056" s="23"/>
      <c r="L1056" s="48"/>
      <c r="M1056" s="48"/>
      <c r="N1056" s="49"/>
      <c r="O1056" s="62"/>
      <c r="P1056" s="64"/>
      <c r="Q1056" s="66"/>
      <c r="R1056" s="74"/>
      <c r="S1056" s="66"/>
      <c r="T1056" s="66"/>
      <c r="U1056" s="66"/>
      <c r="V1056" s="66"/>
      <c r="W1056" s="66"/>
      <c r="X1056" s="67"/>
      <c r="Y1056" s="67"/>
      <c r="Z1056" s="67"/>
      <c r="AA1056" s="67"/>
      <c r="AB1056" s="67"/>
      <c r="AC1056" s="67"/>
      <c r="AD1056" s="32"/>
      <c r="AE1056" s="32"/>
      <c r="AF1056" s="32"/>
      <c r="AG1056" s="32"/>
      <c r="AH1056" s="32"/>
      <c r="AI1056" s="32"/>
      <c r="AJ1056" s="32"/>
      <c r="AK1056" s="32"/>
      <c r="AL1056" s="32"/>
    </row>
    <row r="1057" customFormat="false" ht="16.85" hidden="false" customHeight="false" outlineLevel="0" collapsed="false">
      <c r="A1057" s="69"/>
      <c r="B1057" s="70" t="s">
        <v>67</v>
      </c>
      <c r="C1057" s="62" t="s">
        <v>87</v>
      </c>
      <c r="D1057" s="70" t="s">
        <v>1125</v>
      </c>
      <c r="E1057" s="43" t="n">
        <v>0.791666666666667</v>
      </c>
      <c r="F1057" s="54" t="n">
        <v>10</v>
      </c>
      <c r="G1057" s="45" t="n">
        <v>2.6</v>
      </c>
      <c r="H1057" s="46" t="s">
        <v>7</v>
      </c>
      <c r="I1057" s="47" t="n">
        <f aca="false">IF(H1057="W",F1057*G1057-F1057,(IF(H1057="L",-F1057)))</f>
        <v>-10</v>
      </c>
      <c r="J1057" s="62"/>
      <c r="K1057" s="23"/>
      <c r="L1057" s="48"/>
      <c r="M1057" s="48"/>
      <c r="N1057" s="49"/>
      <c r="O1057" s="62"/>
      <c r="P1057" s="64"/>
      <c r="Q1057" s="66"/>
      <c r="R1057" s="74"/>
      <c r="S1057" s="66"/>
      <c r="T1057" s="66"/>
      <c r="U1057" s="66"/>
      <c r="V1057" s="66"/>
      <c r="W1057" s="66"/>
      <c r="X1057" s="67"/>
      <c r="Y1057" s="67"/>
      <c r="Z1057" s="67"/>
      <c r="AA1057" s="67"/>
      <c r="AB1057" s="67"/>
      <c r="AC1057" s="67"/>
      <c r="AD1057" s="32"/>
      <c r="AE1057" s="32"/>
      <c r="AF1057" s="32"/>
      <c r="AG1057" s="32"/>
      <c r="AH1057" s="32"/>
      <c r="AI1057" s="32"/>
      <c r="AJ1057" s="32"/>
      <c r="AK1057" s="32"/>
      <c r="AL1057" s="32"/>
    </row>
    <row r="1058" customFormat="false" ht="16.85" hidden="false" customHeight="false" outlineLevel="0" collapsed="false">
      <c r="A1058" s="69" t="s">
        <v>826</v>
      </c>
      <c r="B1058" s="70" t="s">
        <v>67</v>
      </c>
      <c r="C1058" s="62" t="s">
        <v>28</v>
      </c>
      <c r="D1058" s="70" t="s">
        <v>1126</v>
      </c>
      <c r="E1058" s="43" t="n">
        <v>0.791666666666667</v>
      </c>
      <c r="F1058" s="54" t="n">
        <v>170</v>
      </c>
      <c r="G1058" s="45" t="n">
        <v>2.1</v>
      </c>
      <c r="H1058" s="46" t="s">
        <v>7</v>
      </c>
      <c r="I1058" s="47" t="n">
        <f aca="false">IF(H1058="W",F1058*G1058-F1058,(IF(H1058="L",-F1058)))</f>
        <v>-170</v>
      </c>
      <c r="J1058" s="62"/>
      <c r="K1058" s="23"/>
      <c r="L1058" s="48"/>
      <c r="M1058" s="48"/>
      <c r="N1058" s="49"/>
      <c r="O1058" s="62"/>
      <c r="P1058" s="64"/>
      <c r="Q1058" s="66"/>
      <c r="R1058" s="74"/>
      <c r="S1058" s="66"/>
      <c r="T1058" s="66"/>
      <c r="U1058" s="66"/>
      <c r="V1058" s="66"/>
      <c r="W1058" s="66"/>
      <c r="X1058" s="67"/>
      <c r="Y1058" s="67"/>
      <c r="Z1058" s="67"/>
      <c r="AA1058" s="67"/>
      <c r="AB1058" s="67"/>
      <c r="AC1058" s="67"/>
      <c r="AD1058" s="32"/>
      <c r="AE1058" s="32"/>
      <c r="AF1058" s="32"/>
      <c r="AG1058" s="32"/>
      <c r="AH1058" s="32"/>
      <c r="AI1058" s="32"/>
      <c r="AJ1058" s="32"/>
      <c r="AK1058" s="32"/>
      <c r="AL1058" s="32"/>
    </row>
    <row r="1059" customFormat="false" ht="16.85" hidden="false" customHeight="false" outlineLevel="0" collapsed="false">
      <c r="A1059" s="69" t="s">
        <v>826</v>
      </c>
      <c r="B1059" s="70" t="s">
        <v>67</v>
      </c>
      <c r="C1059" s="62" t="s">
        <v>170</v>
      </c>
      <c r="D1059" s="70" t="s">
        <v>1127</v>
      </c>
      <c r="E1059" s="43" t="n">
        <v>0.791666666666667</v>
      </c>
      <c r="F1059" s="54" t="n">
        <v>171</v>
      </c>
      <c r="G1059" s="45" t="n">
        <v>2.08</v>
      </c>
      <c r="H1059" s="46" t="s">
        <v>7</v>
      </c>
      <c r="I1059" s="47" t="n">
        <f aca="false">IF(H1059="W",F1059*G1059-F1059,(IF(H1059="L",-F1059)))</f>
        <v>-171</v>
      </c>
      <c r="J1059" s="62"/>
      <c r="K1059" s="23"/>
      <c r="L1059" s="48"/>
      <c r="M1059" s="48"/>
      <c r="N1059" s="49"/>
      <c r="O1059" s="62"/>
      <c r="P1059" s="64"/>
      <c r="Q1059" s="66"/>
      <c r="R1059" s="74"/>
      <c r="S1059" s="66"/>
      <c r="T1059" s="66"/>
      <c r="U1059" s="66"/>
      <c r="V1059" s="66"/>
      <c r="W1059" s="66"/>
      <c r="X1059" s="67"/>
      <c r="Y1059" s="67"/>
      <c r="Z1059" s="67"/>
      <c r="AA1059" s="67"/>
      <c r="AB1059" s="67"/>
      <c r="AC1059" s="67"/>
      <c r="AD1059" s="32"/>
      <c r="AE1059" s="32"/>
      <c r="AF1059" s="32"/>
      <c r="AG1059" s="32"/>
      <c r="AH1059" s="32"/>
      <c r="AI1059" s="32"/>
      <c r="AJ1059" s="32"/>
      <c r="AK1059" s="32"/>
      <c r="AL1059" s="32"/>
    </row>
    <row r="1060" customFormat="false" ht="16.85" hidden="false" customHeight="false" outlineLevel="0" collapsed="false">
      <c r="A1060" s="69"/>
      <c r="B1060" s="70" t="s">
        <v>67</v>
      </c>
      <c r="C1060" s="62" t="s">
        <v>170</v>
      </c>
      <c r="D1060" s="70" t="s">
        <v>1127</v>
      </c>
      <c r="E1060" s="43" t="n">
        <v>0.791666666666667</v>
      </c>
      <c r="F1060" s="54" t="n">
        <v>12</v>
      </c>
      <c r="G1060" s="45" t="n">
        <v>2.12</v>
      </c>
      <c r="H1060" s="46" t="s">
        <v>7</v>
      </c>
      <c r="I1060" s="47" t="n">
        <f aca="false">IF(H1060="W",F1060*G1060-F1060,(IF(H1060="L",-F1060)))</f>
        <v>-12</v>
      </c>
      <c r="J1060" s="62"/>
      <c r="K1060" s="23"/>
      <c r="L1060" s="48"/>
      <c r="M1060" s="48"/>
      <c r="N1060" s="49"/>
      <c r="O1060" s="62"/>
      <c r="P1060" s="64"/>
      <c r="Q1060" s="66"/>
      <c r="R1060" s="74"/>
      <c r="S1060" s="66"/>
      <c r="T1060" s="66"/>
      <c r="U1060" s="66"/>
      <c r="V1060" s="66"/>
      <c r="W1060" s="66"/>
      <c r="X1060" s="67"/>
      <c r="Y1060" s="67"/>
      <c r="Z1060" s="67"/>
      <c r="AA1060" s="67"/>
      <c r="AB1060" s="67"/>
      <c r="AC1060" s="67"/>
      <c r="AD1060" s="32"/>
      <c r="AE1060" s="32"/>
      <c r="AF1060" s="32"/>
      <c r="AG1060" s="32"/>
      <c r="AH1060" s="32"/>
      <c r="AI1060" s="32"/>
      <c r="AJ1060" s="32"/>
      <c r="AK1060" s="32"/>
      <c r="AL1060" s="32"/>
    </row>
    <row r="1061" customFormat="false" ht="16.85" hidden="false" customHeight="false" outlineLevel="0" collapsed="false">
      <c r="A1061" s="69"/>
      <c r="B1061" s="70" t="s">
        <v>67</v>
      </c>
      <c r="C1061" s="62" t="s">
        <v>170</v>
      </c>
      <c r="D1061" s="70" t="s">
        <v>1128</v>
      </c>
      <c r="E1061" s="43" t="n">
        <v>0.791666666666667</v>
      </c>
      <c r="F1061" s="54" t="n">
        <v>10</v>
      </c>
      <c r="G1061" s="45" t="n">
        <v>2.55</v>
      </c>
      <c r="H1061" s="46" t="s">
        <v>5</v>
      </c>
      <c r="I1061" s="47" t="n">
        <f aca="false">IF(H1061="W",F1061*G1061-F1061,(IF(H1061="L",-F1061)))</f>
        <v>15.5</v>
      </c>
      <c r="J1061" s="62"/>
      <c r="K1061" s="23"/>
      <c r="L1061" s="48"/>
      <c r="M1061" s="48"/>
      <c r="N1061" s="49"/>
      <c r="O1061" s="62"/>
      <c r="P1061" s="64"/>
      <c r="Q1061" s="66"/>
      <c r="R1061" s="74"/>
      <c r="S1061" s="66"/>
      <c r="T1061" s="66"/>
      <c r="U1061" s="66"/>
      <c r="V1061" s="66"/>
      <c r="W1061" s="66"/>
      <c r="X1061" s="67"/>
      <c r="Y1061" s="67"/>
      <c r="Z1061" s="67"/>
      <c r="AA1061" s="67"/>
      <c r="AB1061" s="67"/>
      <c r="AC1061" s="67"/>
      <c r="AD1061" s="32"/>
      <c r="AE1061" s="32"/>
      <c r="AF1061" s="32"/>
      <c r="AG1061" s="32"/>
      <c r="AH1061" s="32"/>
      <c r="AI1061" s="32"/>
      <c r="AJ1061" s="32"/>
      <c r="AK1061" s="32"/>
      <c r="AL1061" s="32"/>
    </row>
    <row r="1062" customFormat="false" ht="16.85" hidden="false" customHeight="false" outlineLevel="0" collapsed="false">
      <c r="A1062" s="69"/>
      <c r="B1062" s="70" t="s">
        <v>67</v>
      </c>
      <c r="C1062" s="62" t="s">
        <v>170</v>
      </c>
      <c r="D1062" s="70" t="s">
        <v>1129</v>
      </c>
      <c r="E1062" s="43" t="n">
        <v>0.791666666666667</v>
      </c>
      <c r="F1062" s="54" t="n">
        <v>50</v>
      </c>
      <c r="G1062" s="45" t="n">
        <v>1.78</v>
      </c>
      <c r="H1062" s="46" t="s">
        <v>5</v>
      </c>
      <c r="I1062" s="47" t="n">
        <f aca="false">IF(H1062="W",F1062*G1062-F1062,(IF(H1062="L",-F1062)))</f>
        <v>39</v>
      </c>
      <c r="J1062" s="62"/>
      <c r="K1062" s="23"/>
      <c r="L1062" s="48"/>
      <c r="M1062" s="48"/>
      <c r="N1062" s="49"/>
      <c r="O1062" s="62"/>
      <c r="P1062" s="64"/>
      <c r="Q1062" s="66"/>
      <c r="R1062" s="74"/>
      <c r="S1062" s="66"/>
      <c r="T1062" s="66"/>
      <c r="U1062" s="66"/>
      <c r="V1062" s="66"/>
      <c r="W1062" s="66"/>
      <c r="X1062" s="67"/>
      <c r="Y1062" s="67"/>
      <c r="Z1062" s="67"/>
      <c r="AA1062" s="67"/>
      <c r="AB1062" s="67"/>
      <c r="AC1062" s="67"/>
      <c r="AD1062" s="32"/>
      <c r="AE1062" s="32"/>
      <c r="AF1062" s="32"/>
      <c r="AG1062" s="32"/>
      <c r="AH1062" s="32"/>
      <c r="AI1062" s="32"/>
      <c r="AJ1062" s="32"/>
      <c r="AK1062" s="32"/>
      <c r="AL1062" s="32"/>
    </row>
    <row r="1063" customFormat="false" ht="16.85" hidden="false" customHeight="false" outlineLevel="0" collapsed="false">
      <c r="A1063" s="69" t="n">
        <v>43625</v>
      </c>
      <c r="B1063" s="70" t="s">
        <v>49</v>
      </c>
      <c r="C1063" s="62" t="s">
        <v>471</v>
      </c>
      <c r="D1063" s="70" t="s">
        <v>1130</v>
      </c>
      <c r="E1063" s="43" t="n">
        <v>0.670138888888889</v>
      </c>
      <c r="F1063" s="54" t="n">
        <v>10.5</v>
      </c>
      <c r="G1063" s="45" t="n">
        <v>1.91</v>
      </c>
      <c r="H1063" s="46" t="s">
        <v>7</v>
      </c>
      <c r="I1063" s="47" t="n">
        <f aca="false">IF(H1063="W",F1063*G1063-F1063,(IF(H1063="L",-F1063)))</f>
        <v>-10.5</v>
      </c>
      <c r="J1063" s="62"/>
      <c r="K1063" s="23"/>
      <c r="L1063" s="48"/>
      <c r="M1063" s="48"/>
      <c r="N1063" s="49"/>
      <c r="O1063" s="62"/>
      <c r="P1063" s="64"/>
      <c r="Q1063" s="66"/>
      <c r="R1063" s="74"/>
      <c r="S1063" s="66"/>
      <c r="T1063" s="66"/>
      <c r="U1063" s="66"/>
      <c r="V1063" s="66"/>
      <c r="W1063" s="66"/>
      <c r="X1063" s="67"/>
      <c r="Y1063" s="67"/>
      <c r="Z1063" s="67"/>
      <c r="AA1063" s="67"/>
      <c r="AB1063" s="67"/>
      <c r="AC1063" s="67"/>
      <c r="AD1063" s="32"/>
      <c r="AE1063" s="32"/>
      <c r="AF1063" s="32"/>
      <c r="AG1063" s="32"/>
      <c r="AH1063" s="32"/>
      <c r="AI1063" s="32"/>
      <c r="AJ1063" s="32"/>
      <c r="AK1063" s="32"/>
      <c r="AL1063" s="32"/>
    </row>
    <row r="1064" customFormat="false" ht="16.85" hidden="false" customHeight="false" outlineLevel="0" collapsed="false">
      <c r="A1064" s="69"/>
      <c r="B1064" s="70" t="s">
        <v>49</v>
      </c>
      <c r="C1064" s="62" t="s">
        <v>28</v>
      </c>
      <c r="D1064" s="70" t="s">
        <v>1131</v>
      </c>
      <c r="E1064" s="43" t="n">
        <v>0.670138888888889</v>
      </c>
      <c r="F1064" s="54" t="n">
        <v>10</v>
      </c>
      <c r="G1064" s="45" t="n">
        <v>2.92</v>
      </c>
      <c r="H1064" s="46" t="s">
        <v>5</v>
      </c>
      <c r="I1064" s="47" t="n">
        <f aca="false">IF(H1064="W",F1064*G1064-F1064,(IF(H1064="L",-F1064)))</f>
        <v>19.2</v>
      </c>
      <c r="J1064" s="62"/>
      <c r="K1064" s="23" t="s">
        <v>124</v>
      </c>
      <c r="L1064" s="48"/>
      <c r="M1064" s="48"/>
      <c r="N1064" s="49"/>
      <c r="O1064" s="62"/>
      <c r="P1064" s="64"/>
      <c r="Q1064" s="66"/>
      <c r="R1064" s="74"/>
      <c r="S1064" s="66"/>
      <c r="T1064" s="66"/>
      <c r="U1064" s="66"/>
      <c r="V1064" s="66"/>
      <c r="W1064" s="66"/>
      <c r="X1064" s="67"/>
      <c r="Y1064" s="67"/>
      <c r="Z1064" s="67"/>
      <c r="AA1064" s="67"/>
      <c r="AB1064" s="67"/>
      <c r="AC1064" s="67"/>
      <c r="AD1064" s="32"/>
      <c r="AE1064" s="32"/>
      <c r="AF1064" s="32"/>
      <c r="AG1064" s="32"/>
      <c r="AH1064" s="32"/>
      <c r="AI1064" s="32"/>
      <c r="AJ1064" s="32"/>
      <c r="AK1064" s="32"/>
      <c r="AL1064" s="32"/>
    </row>
    <row r="1065" customFormat="false" ht="16.85" hidden="false" customHeight="false" outlineLevel="0" collapsed="false">
      <c r="A1065" s="69"/>
      <c r="B1065" s="70" t="s">
        <v>49</v>
      </c>
      <c r="C1065" s="62" t="s">
        <v>68</v>
      </c>
      <c r="D1065" s="70" t="s">
        <v>1132</v>
      </c>
      <c r="E1065" s="43" t="n">
        <v>0.670138888888889</v>
      </c>
      <c r="F1065" s="54" t="n">
        <v>10</v>
      </c>
      <c r="G1065" s="45" t="n">
        <v>4.95</v>
      </c>
      <c r="H1065" s="46" t="s">
        <v>6</v>
      </c>
      <c r="I1065" s="47" t="n">
        <f aca="false">IF(H1065="W",F1065*G1065-F1065,(IF(H1065="L",-F1065)))</f>
        <v>0</v>
      </c>
      <c r="J1065" s="62"/>
      <c r="K1065" s="23" t="s">
        <v>565</v>
      </c>
      <c r="L1065" s="48"/>
      <c r="M1065" s="48"/>
      <c r="N1065" s="49"/>
      <c r="O1065" s="62"/>
      <c r="P1065" s="64"/>
      <c r="Q1065" s="66"/>
      <c r="R1065" s="74"/>
      <c r="S1065" s="66"/>
      <c r="T1065" s="66"/>
      <c r="U1065" s="66"/>
      <c r="V1065" s="66"/>
      <c r="W1065" s="66"/>
      <c r="X1065" s="67"/>
      <c r="Y1065" s="67"/>
      <c r="Z1065" s="67"/>
      <c r="AA1065" s="67"/>
      <c r="AB1065" s="67"/>
      <c r="AC1065" s="67"/>
      <c r="AD1065" s="32"/>
      <c r="AE1065" s="32"/>
      <c r="AF1065" s="32"/>
      <c r="AG1065" s="32"/>
      <c r="AH1065" s="32"/>
      <c r="AI1065" s="32"/>
      <c r="AJ1065" s="32"/>
      <c r="AK1065" s="32"/>
      <c r="AL1065" s="32"/>
    </row>
    <row r="1066" customFormat="false" ht="16.85" hidden="false" customHeight="false" outlineLevel="0" collapsed="false">
      <c r="A1066" s="69"/>
      <c r="B1066" s="70" t="s">
        <v>49</v>
      </c>
      <c r="C1066" s="62" t="s">
        <v>28</v>
      </c>
      <c r="D1066" s="70" t="s">
        <v>1133</v>
      </c>
      <c r="E1066" s="43" t="n">
        <v>0.670138888888889</v>
      </c>
      <c r="F1066" s="54" t="n">
        <v>40</v>
      </c>
      <c r="G1066" s="45" t="n">
        <v>1.23</v>
      </c>
      <c r="H1066" s="46" t="s">
        <v>5</v>
      </c>
      <c r="I1066" s="47" t="n">
        <f aca="false">IF(H1066="W",F1066*G1066-F1066,(IF(H1066="L",-F1066)))</f>
        <v>9.2</v>
      </c>
      <c r="J1066" s="62"/>
      <c r="K1066" s="23"/>
      <c r="L1066" s="48"/>
      <c r="M1066" s="48"/>
      <c r="N1066" s="49"/>
      <c r="O1066" s="62"/>
      <c r="P1066" s="64"/>
      <c r="Q1066" s="66"/>
      <c r="R1066" s="74"/>
      <c r="S1066" s="66"/>
      <c r="T1066" s="66"/>
      <c r="U1066" s="66"/>
      <c r="V1066" s="66"/>
      <c r="W1066" s="66"/>
      <c r="X1066" s="67"/>
      <c r="Y1066" s="67"/>
      <c r="Z1066" s="67"/>
      <c r="AA1066" s="67"/>
      <c r="AB1066" s="67"/>
      <c r="AC1066" s="67"/>
      <c r="AD1066" s="32"/>
      <c r="AE1066" s="32"/>
      <c r="AF1066" s="32"/>
      <c r="AG1066" s="32"/>
      <c r="AH1066" s="32"/>
      <c r="AI1066" s="32"/>
      <c r="AJ1066" s="32"/>
      <c r="AK1066" s="32"/>
      <c r="AL1066" s="32"/>
    </row>
    <row r="1067" customFormat="false" ht="16.85" hidden="false" customHeight="false" outlineLevel="0" collapsed="false">
      <c r="A1067" s="69"/>
      <c r="B1067" s="70" t="s">
        <v>137</v>
      </c>
      <c r="C1067" s="62" t="s">
        <v>95</v>
      </c>
      <c r="D1067" s="70" t="s">
        <v>179</v>
      </c>
      <c r="E1067" s="43" t="n">
        <v>0.75</v>
      </c>
      <c r="F1067" s="54" t="n">
        <v>20</v>
      </c>
      <c r="G1067" s="45" t="n">
        <v>2.1</v>
      </c>
      <c r="H1067" s="46" t="s">
        <v>5</v>
      </c>
      <c r="I1067" s="47" t="n">
        <f aca="false">IF(H1067="W",F1067*G1067-F1067,(IF(H1067="L",-F1067)))</f>
        <v>22</v>
      </c>
      <c r="J1067" s="62"/>
      <c r="K1067" s="23"/>
      <c r="L1067" s="48"/>
      <c r="M1067" s="48"/>
      <c r="N1067" s="49"/>
      <c r="O1067" s="62"/>
      <c r="P1067" s="64"/>
      <c r="Q1067" s="66"/>
      <c r="R1067" s="74"/>
      <c r="S1067" s="66"/>
      <c r="T1067" s="66"/>
      <c r="U1067" s="66"/>
      <c r="V1067" s="66"/>
      <c r="W1067" s="66"/>
      <c r="X1067" s="67"/>
      <c r="Y1067" s="67"/>
      <c r="Z1067" s="67"/>
      <c r="AA1067" s="67"/>
      <c r="AB1067" s="67"/>
      <c r="AC1067" s="67"/>
      <c r="AD1067" s="32"/>
      <c r="AE1067" s="32"/>
      <c r="AF1067" s="32"/>
      <c r="AG1067" s="32"/>
      <c r="AH1067" s="32"/>
      <c r="AI1067" s="32"/>
      <c r="AJ1067" s="32"/>
      <c r="AK1067" s="32"/>
      <c r="AL1067" s="32"/>
    </row>
    <row r="1068" customFormat="false" ht="16.85" hidden="false" customHeight="false" outlineLevel="0" collapsed="false">
      <c r="A1068" s="69"/>
      <c r="B1068" s="70" t="s">
        <v>137</v>
      </c>
      <c r="C1068" s="62" t="s">
        <v>471</v>
      </c>
      <c r="D1068" s="70" t="s">
        <v>57</v>
      </c>
      <c r="E1068" s="43" t="n">
        <v>0.75</v>
      </c>
      <c r="F1068" s="54" t="n">
        <v>22.7</v>
      </c>
      <c r="G1068" s="45" t="n">
        <v>1.85</v>
      </c>
      <c r="H1068" s="46" t="s">
        <v>7</v>
      </c>
      <c r="I1068" s="47" t="n">
        <f aca="false">IF(H1068="W",F1068*G1068-F1068,(IF(H1068="L",-F1068)))</f>
        <v>-22.7</v>
      </c>
      <c r="J1068" s="62"/>
      <c r="K1068" s="23"/>
      <c r="L1068" s="48"/>
      <c r="M1068" s="48"/>
      <c r="N1068" s="49"/>
      <c r="O1068" s="62"/>
      <c r="P1068" s="64"/>
      <c r="Q1068" s="66"/>
      <c r="R1068" s="74"/>
      <c r="S1068" s="66"/>
      <c r="T1068" s="66"/>
      <c r="U1068" s="66"/>
      <c r="V1068" s="66"/>
      <c r="W1068" s="66"/>
      <c r="X1068" s="67"/>
      <c r="Y1068" s="67"/>
      <c r="Z1068" s="67"/>
      <c r="AA1068" s="67"/>
      <c r="AB1068" s="67"/>
      <c r="AC1068" s="67"/>
      <c r="AD1068" s="32"/>
      <c r="AE1068" s="32"/>
      <c r="AF1068" s="32"/>
      <c r="AG1068" s="32"/>
      <c r="AH1068" s="32"/>
      <c r="AI1068" s="32"/>
      <c r="AJ1068" s="32"/>
      <c r="AK1068" s="32"/>
      <c r="AL1068" s="32"/>
    </row>
    <row r="1069" customFormat="false" ht="16.85" hidden="false" customHeight="false" outlineLevel="0" collapsed="false">
      <c r="A1069" s="69"/>
      <c r="B1069" s="70" t="s">
        <v>67</v>
      </c>
      <c r="C1069" s="62" t="s">
        <v>28</v>
      </c>
      <c r="D1069" s="70" t="s">
        <v>362</v>
      </c>
      <c r="E1069" s="43" t="n">
        <v>0.90625</v>
      </c>
      <c r="F1069" s="54" t="n">
        <v>25</v>
      </c>
      <c r="G1069" s="45" t="n">
        <v>2.39</v>
      </c>
      <c r="H1069" s="46" t="s">
        <v>5</v>
      </c>
      <c r="I1069" s="47" t="n">
        <f aca="false">IF(H1069="W",F1069*G1069-F1069,(IF(H1069="L",-F1069)))</f>
        <v>34.75</v>
      </c>
      <c r="J1069" s="62"/>
      <c r="K1069" s="23"/>
      <c r="L1069" s="48"/>
      <c r="M1069" s="48"/>
      <c r="N1069" s="49"/>
      <c r="O1069" s="62"/>
      <c r="P1069" s="64"/>
      <c r="Q1069" s="66"/>
      <c r="R1069" s="74"/>
      <c r="S1069" s="66"/>
      <c r="T1069" s="66"/>
      <c r="U1069" s="66"/>
      <c r="V1069" s="66"/>
      <c r="W1069" s="66"/>
      <c r="X1069" s="67"/>
      <c r="Y1069" s="67"/>
      <c r="Z1069" s="67"/>
      <c r="AA1069" s="67"/>
      <c r="AB1069" s="67"/>
      <c r="AC1069" s="67"/>
      <c r="AD1069" s="32"/>
      <c r="AE1069" s="32"/>
      <c r="AF1069" s="32"/>
      <c r="AG1069" s="32"/>
      <c r="AH1069" s="32"/>
      <c r="AI1069" s="32"/>
      <c r="AJ1069" s="32"/>
      <c r="AK1069" s="32"/>
      <c r="AL1069" s="32"/>
    </row>
    <row r="1070" customFormat="false" ht="16.85" hidden="false" customHeight="false" outlineLevel="0" collapsed="false">
      <c r="A1070" s="69"/>
      <c r="B1070" s="70" t="s">
        <v>67</v>
      </c>
      <c r="C1070" s="62" t="s">
        <v>24</v>
      </c>
      <c r="D1070" s="70" t="s">
        <v>1134</v>
      </c>
      <c r="E1070" s="43" t="n">
        <v>0.90625</v>
      </c>
      <c r="F1070" s="54" t="n">
        <v>17.43</v>
      </c>
      <c r="G1070" s="45" t="n">
        <v>3.4</v>
      </c>
      <c r="H1070" s="46" t="s">
        <v>7</v>
      </c>
      <c r="I1070" s="47" t="n">
        <f aca="false">IF(H1070="W",F1070*G1070-F1070,(IF(H1070="L",-F1070)))</f>
        <v>-17.43</v>
      </c>
      <c r="J1070" s="62"/>
      <c r="K1070" s="23"/>
      <c r="L1070" s="48"/>
      <c r="M1070" s="48"/>
      <c r="N1070" s="49"/>
      <c r="O1070" s="62"/>
      <c r="P1070" s="64"/>
      <c r="Q1070" s="66"/>
      <c r="R1070" s="74"/>
      <c r="S1070" s="66"/>
      <c r="T1070" s="66"/>
      <c r="U1070" s="66"/>
      <c r="V1070" s="66"/>
      <c r="W1070" s="66"/>
      <c r="X1070" s="67"/>
      <c r="Y1070" s="67"/>
      <c r="Z1070" s="67"/>
      <c r="AA1070" s="67"/>
      <c r="AB1070" s="67"/>
      <c r="AC1070" s="67"/>
      <c r="AD1070" s="32"/>
      <c r="AE1070" s="32"/>
      <c r="AF1070" s="32"/>
      <c r="AG1070" s="32"/>
      <c r="AH1070" s="32"/>
      <c r="AI1070" s="32"/>
      <c r="AJ1070" s="32"/>
      <c r="AK1070" s="32"/>
      <c r="AL1070" s="32"/>
    </row>
    <row r="1071" customFormat="false" ht="16.85" hidden="false" customHeight="false" outlineLevel="0" collapsed="false">
      <c r="A1071" s="69"/>
      <c r="B1071" s="70" t="s">
        <v>67</v>
      </c>
      <c r="C1071" s="62" t="s">
        <v>170</v>
      </c>
      <c r="D1071" s="70" t="s">
        <v>1092</v>
      </c>
      <c r="E1071" s="43" t="n">
        <v>0.90625</v>
      </c>
      <c r="F1071" s="54" t="n">
        <v>17.58</v>
      </c>
      <c r="G1071" s="45" t="n">
        <v>3.37</v>
      </c>
      <c r="H1071" s="46" t="s">
        <v>7</v>
      </c>
      <c r="I1071" s="47" t="n">
        <f aca="false">IF(H1071="W",F1071*G1071-F1071,(IF(H1071="L",-F1071)))</f>
        <v>-17.58</v>
      </c>
      <c r="J1071" s="62"/>
      <c r="K1071" s="23"/>
      <c r="L1071" s="48"/>
      <c r="M1071" s="48"/>
      <c r="N1071" s="49"/>
      <c r="O1071" s="62"/>
      <c r="P1071" s="64"/>
      <c r="Q1071" s="66"/>
      <c r="R1071" s="74"/>
      <c r="S1071" s="66"/>
      <c r="T1071" s="66"/>
      <c r="U1071" s="66"/>
      <c r="V1071" s="66"/>
      <c r="W1071" s="66"/>
      <c r="X1071" s="67"/>
      <c r="Y1071" s="67"/>
      <c r="Z1071" s="67"/>
      <c r="AA1071" s="67"/>
      <c r="AB1071" s="67"/>
      <c r="AC1071" s="67"/>
      <c r="AD1071" s="32"/>
      <c r="AE1071" s="32"/>
      <c r="AF1071" s="32"/>
      <c r="AG1071" s="32"/>
      <c r="AH1071" s="32"/>
      <c r="AI1071" s="32"/>
      <c r="AJ1071" s="32"/>
      <c r="AK1071" s="32"/>
      <c r="AL1071" s="32"/>
    </row>
    <row r="1072" customFormat="false" ht="16.85" hidden="false" customHeight="false" outlineLevel="0" collapsed="false">
      <c r="A1072" s="69"/>
      <c r="B1072" s="70" t="s">
        <v>847</v>
      </c>
      <c r="C1072" s="62" t="s">
        <v>68</v>
      </c>
      <c r="D1072" s="70" t="s">
        <v>1035</v>
      </c>
      <c r="E1072" s="43" t="n">
        <v>0.877777777777778</v>
      </c>
      <c r="F1072" s="54" t="n">
        <v>1.25</v>
      </c>
      <c r="G1072" s="45" t="n">
        <v>2</v>
      </c>
      <c r="H1072" s="46" t="s">
        <v>7</v>
      </c>
      <c r="I1072" s="47" t="n">
        <f aca="false">IF(H1072="W",F1072*G1072-F1072,(IF(H1072="L",-F1072)))</f>
        <v>-1.25</v>
      </c>
      <c r="J1072" s="62"/>
      <c r="K1072" s="23"/>
      <c r="L1072" s="48"/>
      <c r="M1072" s="48"/>
      <c r="N1072" s="49"/>
      <c r="O1072" s="62"/>
      <c r="P1072" s="64"/>
      <c r="Q1072" s="66"/>
      <c r="R1072" s="74"/>
      <c r="S1072" s="66"/>
      <c r="T1072" s="66"/>
      <c r="U1072" s="66"/>
      <c r="V1072" s="66"/>
      <c r="W1072" s="66"/>
      <c r="X1072" s="67"/>
      <c r="Y1072" s="67"/>
      <c r="Z1072" s="67"/>
      <c r="AA1072" s="67"/>
      <c r="AB1072" s="67"/>
      <c r="AC1072" s="67"/>
      <c r="AD1072" s="32"/>
      <c r="AE1072" s="32"/>
      <c r="AF1072" s="32"/>
      <c r="AG1072" s="32"/>
      <c r="AH1072" s="32"/>
      <c r="AI1072" s="32"/>
      <c r="AJ1072" s="32"/>
      <c r="AK1072" s="32"/>
      <c r="AL1072" s="32"/>
    </row>
    <row r="1073" customFormat="false" ht="16.85" hidden="false" customHeight="false" outlineLevel="0" collapsed="false">
      <c r="A1073" s="69"/>
      <c r="B1073" s="70" t="s">
        <v>67</v>
      </c>
      <c r="C1073" s="62" t="s">
        <v>216</v>
      </c>
      <c r="D1073" s="70" t="s">
        <v>1135</v>
      </c>
      <c r="E1073" s="43" t="n">
        <v>0.90625</v>
      </c>
      <c r="F1073" s="54" t="n">
        <v>11.9</v>
      </c>
      <c r="G1073" s="45" t="n">
        <v>1.12</v>
      </c>
      <c r="H1073" s="46" t="s">
        <v>5</v>
      </c>
      <c r="I1073" s="47" t="n">
        <f aca="false">IF(H1073="W",F1073*G1073-F1073,(IF(H1073="L",-F1073)))</f>
        <v>1.428</v>
      </c>
      <c r="J1073" s="62"/>
      <c r="K1073" s="23"/>
      <c r="L1073" s="48"/>
      <c r="M1073" s="48"/>
      <c r="N1073" s="49"/>
      <c r="O1073" s="62"/>
      <c r="P1073" s="64"/>
      <c r="Q1073" s="66"/>
      <c r="R1073" s="74"/>
      <c r="S1073" s="66"/>
      <c r="T1073" s="66"/>
      <c r="U1073" s="66"/>
      <c r="V1073" s="66"/>
      <c r="W1073" s="66"/>
      <c r="X1073" s="67"/>
      <c r="Y1073" s="67"/>
      <c r="Z1073" s="67"/>
      <c r="AA1073" s="67"/>
      <c r="AB1073" s="67"/>
      <c r="AC1073" s="67"/>
      <c r="AD1073" s="32"/>
      <c r="AE1073" s="32"/>
      <c r="AF1073" s="32"/>
      <c r="AG1073" s="32"/>
      <c r="AH1073" s="32"/>
      <c r="AI1073" s="32"/>
      <c r="AJ1073" s="32"/>
      <c r="AK1073" s="32"/>
      <c r="AL1073" s="32"/>
    </row>
    <row r="1074" customFormat="false" ht="16.85" hidden="false" customHeight="false" outlineLevel="0" collapsed="false">
      <c r="A1074" s="69"/>
      <c r="B1074" s="70" t="s">
        <v>67</v>
      </c>
      <c r="C1074" s="62" t="s">
        <v>471</v>
      </c>
      <c r="D1074" s="70" t="s">
        <v>1136</v>
      </c>
      <c r="E1074" s="43" t="n">
        <v>0.833333333333333</v>
      </c>
      <c r="F1074" s="54" t="n">
        <v>43</v>
      </c>
      <c r="G1074" s="45" t="n">
        <v>1.74</v>
      </c>
      <c r="H1074" s="46" t="s">
        <v>5</v>
      </c>
      <c r="I1074" s="47" t="n">
        <f aca="false">IF(H1074="W",F1074*G1074-F1074,(IF(H1074="L",-F1074)))</f>
        <v>31.82</v>
      </c>
      <c r="J1074" s="62"/>
      <c r="K1074" s="23"/>
      <c r="L1074" s="48"/>
      <c r="M1074" s="48"/>
      <c r="N1074" s="49"/>
      <c r="O1074" s="62"/>
      <c r="P1074" s="64"/>
      <c r="Q1074" s="66"/>
      <c r="R1074" s="74"/>
      <c r="S1074" s="66"/>
      <c r="T1074" s="66"/>
      <c r="U1074" s="66"/>
      <c r="V1074" s="66"/>
      <c r="W1074" s="66"/>
      <c r="X1074" s="67"/>
      <c r="Y1074" s="67"/>
      <c r="Z1074" s="67"/>
      <c r="AA1074" s="67"/>
      <c r="AB1074" s="67"/>
      <c r="AC1074" s="67"/>
      <c r="AD1074" s="32"/>
      <c r="AE1074" s="32"/>
      <c r="AF1074" s="32"/>
      <c r="AG1074" s="32"/>
      <c r="AH1074" s="32"/>
      <c r="AI1074" s="32"/>
      <c r="AJ1074" s="32"/>
      <c r="AK1074" s="32"/>
      <c r="AL1074" s="32"/>
    </row>
    <row r="1075" customFormat="false" ht="16.85" hidden="false" customHeight="false" outlineLevel="0" collapsed="false">
      <c r="A1075" s="69"/>
      <c r="B1075" s="70" t="s">
        <v>67</v>
      </c>
      <c r="C1075" s="62" t="s">
        <v>28</v>
      </c>
      <c r="D1075" s="70" t="s">
        <v>1137</v>
      </c>
      <c r="E1075" s="43" t="n">
        <v>0.833333333333333</v>
      </c>
      <c r="F1075" s="54" t="n">
        <v>30</v>
      </c>
      <c r="G1075" s="45" t="n">
        <v>2.5</v>
      </c>
      <c r="H1075" s="46" t="s">
        <v>7</v>
      </c>
      <c r="I1075" s="47" t="n">
        <f aca="false">IF(H1075="W",F1075*G1075-F1075,(IF(H1075="L",-F1075)))</f>
        <v>-30</v>
      </c>
      <c r="J1075" s="62"/>
      <c r="K1075" s="23"/>
      <c r="L1075" s="48"/>
      <c r="M1075" s="48"/>
      <c r="N1075" s="49"/>
      <c r="O1075" s="62"/>
      <c r="P1075" s="64"/>
      <c r="Q1075" s="66"/>
      <c r="R1075" s="74"/>
      <c r="S1075" s="66"/>
      <c r="T1075" s="66"/>
      <c r="U1075" s="66"/>
      <c r="V1075" s="66"/>
      <c r="W1075" s="66"/>
      <c r="X1075" s="67"/>
      <c r="Y1075" s="67"/>
      <c r="Z1075" s="67"/>
      <c r="AA1075" s="67"/>
      <c r="AB1075" s="67"/>
      <c r="AC1075" s="67"/>
      <c r="AD1075" s="32"/>
      <c r="AE1075" s="32"/>
      <c r="AF1075" s="32"/>
      <c r="AG1075" s="32"/>
      <c r="AH1075" s="32"/>
      <c r="AI1075" s="32"/>
      <c r="AJ1075" s="32"/>
      <c r="AK1075" s="32"/>
      <c r="AL1075" s="32"/>
    </row>
    <row r="1076" customFormat="false" ht="16.85" hidden="false" customHeight="false" outlineLevel="0" collapsed="false">
      <c r="A1076" s="69"/>
      <c r="B1076" s="70" t="s">
        <v>67</v>
      </c>
      <c r="C1076" s="62" t="s">
        <v>216</v>
      </c>
      <c r="D1076" s="70" t="s">
        <v>1138</v>
      </c>
      <c r="E1076" s="43" t="n">
        <v>0.90625</v>
      </c>
      <c r="F1076" s="54" t="n">
        <v>30</v>
      </c>
      <c r="G1076" s="45" t="n">
        <v>1.9</v>
      </c>
      <c r="H1076" s="46" t="s">
        <v>5</v>
      </c>
      <c r="I1076" s="47" t="n">
        <f aca="false">IF(H1076="W",F1076*G1076-F1076,(IF(H1076="L",-F1076)))</f>
        <v>27</v>
      </c>
      <c r="J1076" s="62"/>
      <c r="K1076" s="23"/>
      <c r="L1076" s="48"/>
      <c r="M1076" s="48"/>
      <c r="N1076" s="49"/>
      <c r="O1076" s="62"/>
      <c r="P1076" s="64"/>
      <c r="Q1076" s="66"/>
      <c r="R1076" s="74"/>
      <c r="S1076" s="66"/>
      <c r="T1076" s="66"/>
      <c r="U1076" s="66"/>
      <c r="V1076" s="66"/>
      <c r="W1076" s="66"/>
      <c r="X1076" s="67"/>
      <c r="Y1076" s="67"/>
      <c r="Z1076" s="67"/>
      <c r="AA1076" s="67"/>
      <c r="AB1076" s="67"/>
      <c r="AC1076" s="67"/>
      <c r="AD1076" s="32"/>
      <c r="AE1076" s="32"/>
      <c r="AF1076" s="32"/>
      <c r="AG1076" s="32"/>
      <c r="AH1076" s="32"/>
      <c r="AI1076" s="32"/>
      <c r="AJ1076" s="32"/>
      <c r="AK1076" s="32"/>
      <c r="AL1076" s="32"/>
    </row>
    <row r="1077" customFormat="false" ht="16.85" hidden="false" customHeight="false" outlineLevel="0" collapsed="false">
      <c r="A1077" s="69"/>
      <c r="B1077" s="70" t="s">
        <v>67</v>
      </c>
      <c r="C1077" s="62" t="s">
        <v>28</v>
      </c>
      <c r="D1077" s="70" t="s">
        <v>1139</v>
      </c>
      <c r="E1077" s="43" t="n">
        <v>0.90625</v>
      </c>
      <c r="F1077" s="54" t="n">
        <v>25</v>
      </c>
      <c r="G1077" s="45" t="n">
        <v>2.38</v>
      </c>
      <c r="H1077" s="46" t="s">
        <v>7</v>
      </c>
      <c r="I1077" s="47" t="n">
        <f aca="false">IF(H1077="W",F1077*G1077-F1077,(IF(H1077="L",-F1077)))</f>
        <v>-25</v>
      </c>
      <c r="J1077" s="62"/>
      <c r="K1077" s="23"/>
      <c r="L1077" s="48"/>
      <c r="M1077" s="48"/>
      <c r="N1077" s="49"/>
      <c r="O1077" s="62"/>
      <c r="P1077" s="64"/>
      <c r="Q1077" s="66"/>
      <c r="R1077" s="74"/>
      <c r="S1077" s="66"/>
      <c r="T1077" s="66"/>
      <c r="U1077" s="66"/>
      <c r="V1077" s="66"/>
      <c r="W1077" s="66"/>
      <c r="X1077" s="67"/>
      <c r="Y1077" s="67"/>
      <c r="Z1077" s="67"/>
      <c r="AA1077" s="67"/>
      <c r="AB1077" s="67"/>
      <c r="AC1077" s="67"/>
      <c r="AD1077" s="32"/>
      <c r="AE1077" s="32"/>
      <c r="AF1077" s="32"/>
      <c r="AG1077" s="32"/>
      <c r="AH1077" s="32"/>
      <c r="AI1077" s="32"/>
      <c r="AJ1077" s="32"/>
      <c r="AK1077" s="32"/>
      <c r="AL1077" s="32"/>
    </row>
    <row r="1078" customFormat="false" ht="16.85" hidden="false" customHeight="false" outlineLevel="0" collapsed="false">
      <c r="A1078" s="69"/>
      <c r="B1078" s="70" t="s">
        <v>67</v>
      </c>
      <c r="C1078" s="62" t="s">
        <v>471</v>
      </c>
      <c r="D1078" s="70" t="s">
        <v>1140</v>
      </c>
      <c r="E1078" s="43" t="n">
        <v>0.90625</v>
      </c>
      <c r="F1078" s="54" t="n">
        <v>8.1</v>
      </c>
      <c r="G1078" s="45" t="n">
        <v>1.1</v>
      </c>
      <c r="H1078" s="46" t="s">
        <v>5</v>
      </c>
      <c r="I1078" s="47" t="n">
        <f aca="false">IF(H1078="W",F1078*G1078-F1078,(IF(H1078="L",-F1078)))</f>
        <v>0.810000000000001</v>
      </c>
      <c r="J1078" s="62"/>
      <c r="K1078" s="23"/>
      <c r="L1078" s="48"/>
      <c r="M1078" s="48"/>
      <c r="N1078" s="49"/>
      <c r="O1078" s="62"/>
      <c r="P1078" s="64"/>
      <c r="Q1078" s="66"/>
      <c r="R1078" s="74"/>
      <c r="S1078" s="66"/>
      <c r="T1078" s="66"/>
      <c r="U1078" s="66"/>
      <c r="V1078" s="66"/>
      <c r="W1078" s="66"/>
      <c r="X1078" s="67"/>
      <c r="Y1078" s="67"/>
      <c r="Z1078" s="67"/>
      <c r="AA1078" s="67"/>
      <c r="AB1078" s="67"/>
      <c r="AC1078" s="67"/>
      <c r="AD1078" s="32"/>
      <c r="AE1078" s="32"/>
      <c r="AF1078" s="32"/>
      <c r="AG1078" s="32"/>
      <c r="AH1078" s="32"/>
      <c r="AI1078" s="32"/>
      <c r="AJ1078" s="32"/>
      <c r="AK1078" s="32"/>
      <c r="AL1078" s="32"/>
    </row>
    <row r="1079" customFormat="false" ht="16.85" hidden="false" customHeight="false" outlineLevel="0" collapsed="false">
      <c r="A1079" s="69" t="n">
        <v>43626</v>
      </c>
      <c r="B1079" s="70" t="s">
        <v>439</v>
      </c>
      <c r="C1079" s="62" t="s">
        <v>1141</v>
      </c>
      <c r="D1079" s="70" t="s">
        <v>1142</v>
      </c>
      <c r="E1079" s="43" t="n">
        <v>0.663888888888889</v>
      </c>
      <c r="F1079" s="54" t="n">
        <v>100</v>
      </c>
      <c r="G1079" s="45" t="n">
        <v>2</v>
      </c>
      <c r="H1079" s="46" t="s">
        <v>5</v>
      </c>
      <c r="I1079" s="47" t="n">
        <f aca="false">IF(H1079="W",F1079*G1079-F1079,(IF(H1079="L",-F1079)))</f>
        <v>100</v>
      </c>
      <c r="J1079" s="62"/>
      <c r="K1079" s="75" t="s">
        <v>1143</v>
      </c>
      <c r="L1079" s="48" t="s">
        <v>1144</v>
      </c>
      <c r="M1079" s="48" t="s">
        <v>9</v>
      </c>
      <c r="N1079" s="49" t="n">
        <f aca="false">SUM(I1079:I1151)</f>
        <v>185.9931</v>
      </c>
      <c r="O1079" s="62"/>
      <c r="P1079" s="64"/>
      <c r="Q1079" s="66"/>
      <c r="R1079" s="74"/>
      <c r="S1079" s="66"/>
      <c r="T1079" s="66"/>
      <c r="U1079" s="66"/>
      <c r="V1079" s="66"/>
      <c r="W1079" s="66"/>
      <c r="X1079" s="67"/>
      <c r="Y1079" s="67"/>
      <c r="Z1079" s="67"/>
      <c r="AA1079" s="67"/>
      <c r="AB1079" s="67"/>
      <c r="AC1079" s="67"/>
      <c r="AD1079" s="32"/>
      <c r="AE1079" s="32"/>
      <c r="AF1079" s="32"/>
      <c r="AG1079" s="32"/>
      <c r="AH1079" s="32"/>
      <c r="AI1079" s="32"/>
      <c r="AJ1079" s="32"/>
      <c r="AK1079" s="32"/>
      <c r="AL1079" s="32"/>
    </row>
    <row r="1080" customFormat="false" ht="16.85" hidden="false" customHeight="false" outlineLevel="0" collapsed="false">
      <c r="A1080" s="69" t="s">
        <v>1145</v>
      </c>
      <c r="B1080" s="70" t="s">
        <v>67</v>
      </c>
      <c r="C1080" s="62" t="s">
        <v>1141</v>
      </c>
      <c r="D1080" s="70" t="s">
        <v>1146</v>
      </c>
      <c r="E1080" s="43" t="n">
        <v>0.90625</v>
      </c>
      <c r="F1080" s="54" t="n">
        <v>33.8</v>
      </c>
      <c r="G1080" s="45" t="n">
        <v>2.5</v>
      </c>
      <c r="H1080" s="46" t="s">
        <v>7</v>
      </c>
      <c r="I1080" s="47" t="n">
        <f aca="false">IF(H1080="W",F1080*G1080-F1080,(IF(H1080="L",-F1080)))</f>
        <v>-33.8</v>
      </c>
      <c r="J1080" s="62"/>
      <c r="K1080" s="23" t="s">
        <v>663</v>
      </c>
      <c r="L1080" s="48"/>
      <c r="M1080" s="48"/>
      <c r="N1080" s="49"/>
      <c r="O1080" s="62"/>
      <c r="P1080" s="64"/>
      <c r="Q1080" s="66"/>
      <c r="R1080" s="74"/>
      <c r="S1080" s="66"/>
      <c r="T1080" s="66"/>
      <c r="U1080" s="66"/>
      <c r="V1080" s="66"/>
      <c r="W1080" s="66"/>
      <c r="X1080" s="67"/>
      <c r="Y1080" s="67"/>
      <c r="Z1080" s="67"/>
      <c r="AA1080" s="67"/>
      <c r="AB1080" s="67"/>
      <c r="AC1080" s="67"/>
      <c r="AD1080" s="32"/>
      <c r="AE1080" s="32"/>
      <c r="AF1080" s="32"/>
      <c r="AG1080" s="32"/>
      <c r="AH1080" s="32"/>
      <c r="AI1080" s="32"/>
      <c r="AJ1080" s="32"/>
      <c r="AK1080" s="32"/>
      <c r="AL1080" s="32"/>
    </row>
    <row r="1081" customFormat="false" ht="16.85" hidden="false" customHeight="false" outlineLevel="0" collapsed="false">
      <c r="A1081" s="69"/>
      <c r="B1081" s="70" t="s">
        <v>67</v>
      </c>
      <c r="C1081" s="62" t="s">
        <v>28</v>
      </c>
      <c r="D1081" s="70" t="s">
        <v>1147</v>
      </c>
      <c r="E1081" s="43" t="n">
        <v>0.90625</v>
      </c>
      <c r="F1081" s="54" t="n">
        <v>25</v>
      </c>
      <c r="G1081" s="45" t="n">
        <v>3.38</v>
      </c>
      <c r="H1081" s="46" t="s">
        <v>5</v>
      </c>
      <c r="I1081" s="47" t="n">
        <f aca="false">IF(H1081="W",F1081*G1081-F1081,(IF(H1081="L",-F1081)))</f>
        <v>59.5</v>
      </c>
      <c r="J1081" s="62"/>
      <c r="K1081" s="23" t="s">
        <v>1148</v>
      </c>
      <c r="L1081" s="48"/>
      <c r="M1081" s="48"/>
      <c r="N1081" s="49"/>
      <c r="O1081" s="62"/>
      <c r="P1081" s="64"/>
      <c r="Q1081" s="66"/>
      <c r="R1081" s="74"/>
      <c r="S1081" s="66"/>
      <c r="T1081" s="66"/>
      <c r="U1081" s="66"/>
      <c r="V1081" s="66"/>
      <c r="W1081" s="66"/>
      <c r="X1081" s="67"/>
      <c r="Y1081" s="67"/>
      <c r="Z1081" s="67"/>
      <c r="AA1081" s="67"/>
      <c r="AB1081" s="67"/>
      <c r="AC1081" s="67"/>
      <c r="AD1081" s="32"/>
      <c r="AE1081" s="32"/>
      <c r="AF1081" s="32"/>
      <c r="AG1081" s="32"/>
      <c r="AH1081" s="32"/>
      <c r="AI1081" s="32"/>
      <c r="AJ1081" s="32"/>
      <c r="AK1081" s="32"/>
      <c r="AL1081" s="32"/>
    </row>
    <row r="1082" customFormat="false" ht="16.85" hidden="false" customHeight="false" outlineLevel="0" collapsed="false">
      <c r="A1082" s="69"/>
      <c r="B1082" s="70" t="s">
        <v>67</v>
      </c>
      <c r="C1082" s="62" t="s">
        <v>170</v>
      </c>
      <c r="D1082" s="70" t="s">
        <v>1149</v>
      </c>
      <c r="E1082" s="43" t="n">
        <v>0.90625</v>
      </c>
      <c r="F1082" s="54" t="n">
        <v>26.41</v>
      </c>
      <c r="G1082" s="45" t="n">
        <v>3.2</v>
      </c>
      <c r="H1082" s="46" t="s">
        <v>7</v>
      </c>
      <c r="I1082" s="47" t="n">
        <f aca="false">IF(H1082="W",F1082*G1082-F1082,(IF(H1082="L",-F1082)))</f>
        <v>-26.41</v>
      </c>
      <c r="J1082" s="62"/>
      <c r="K1082" s="23" t="s">
        <v>1150</v>
      </c>
      <c r="L1082" s="48"/>
      <c r="M1082" s="48"/>
      <c r="N1082" s="49"/>
      <c r="O1082" s="62"/>
      <c r="P1082" s="64"/>
      <c r="Q1082" s="66"/>
      <c r="R1082" s="74"/>
      <c r="S1082" s="66"/>
      <c r="T1082" s="66"/>
      <c r="U1082" s="66"/>
      <c r="V1082" s="66"/>
      <c r="W1082" s="66"/>
      <c r="X1082" s="67"/>
      <c r="Y1082" s="67"/>
      <c r="Z1082" s="67"/>
      <c r="AA1082" s="67"/>
      <c r="AB1082" s="67"/>
      <c r="AC1082" s="67"/>
      <c r="AD1082" s="32"/>
      <c r="AE1082" s="32"/>
      <c r="AF1082" s="32"/>
      <c r="AG1082" s="32"/>
      <c r="AH1082" s="32"/>
      <c r="AI1082" s="32"/>
      <c r="AJ1082" s="32"/>
      <c r="AK1082" s="32"/>
      <c r="AL1082" s="32"/>
    </row>
    <row r="1083" customFormat="false" ht="16.85" hidden="false" customHeight="false" outlineLevel="0" collapsed="false">
      <c r="A1083" s="69"/>
      <c r="B1083" s="70" t="s">
        <v>67</v>
      </c>
      <c r="C1083" s="62" t="s">
        <v>216</v>
      </c>
      <c r="D1083" s="70" t="s">
        <v>1151</v>
      </c>
      <c r="E1083" s="43" t="n">
        <v>0.90625</v>
      </c>
      <c r="F1083" s="54" t="n">
        <v>20</v>
      </c>
      <c r="G1083" s="45" t="n">
        <v>1.1</v>
      </c>
      <c r="H1083" s="46" t="s">
        <v>5</v>
      </c>
      <c r="I1083" s="47" t="n">
        <f aca="false">IF(H1083="W",F1083*G1083-F1083,(IF(H1083="L",-F1083)))</f>
        <v>2</v>
      </c>
      <c r="J1083" s="62"/>
      <c r="K1083" s="23" t="s">
        <v>1000</v>
      </c>
      <c r="L1083" s="48"/>
      <c r="M1083" s="48"/>
      <c r="N1083" s="49"/>
      <c r="O1083" s="62"/>
      <c r="P1083" s="64"/>
      <c r="Q1083" s="66"/>
      <c r="R1083" s="74"/>
      <c r="S1083" s="66"/>
      <c r="T1083" s="66"/>
      <c r="U1083" s="66"/>
      <c r="V1083" s="66"/>
      <c r="W1083" s="66"/>
      <c r="X1083" s="67"/>
      <c r="Y1083" s="67"/>
      <c r="Z1083" s="67"/>
      <c r="AA1083" s="67"/>
      <c r="AB1083" s="67"/>
      <c r="AC1083" s="67"/>
      <c r="AD1083" s="32"/>
      <c r="AE1083" s="32"/>
      <c r="AF1083" s="32"/>
      <c r="AG1083" s="32"/>
      <c r="AH1083" s="32"/>
      <c r="AI1083" s="32"/>
      <c r="AJ1083" s="32"/>
      <c r="AK1083" s="32"/>
      <c r="AL1083" s="32"/>
    </row>
    <row r="1084" customFormat="false" ht="16.85" hidden="false" customHeight="false" outlineLevel="0" collapsed="false">
      <c r="A1084" s="69"/>
      <c r="B1084" s="70" t="s">
        <v>67</v>
      </c>
      <c r="C1084" s="62" t="s">
        <v>28</v>
      </c>
      <c r="D1084" s="70" t="s">
        <v>1147</v>
      </c>
      <c r="E1084" s="43" t="n">
        <v>0.90625</v>
      </c>
      <c r="F1084" s="54" t="n">
        <v>25</v>
      </c>
      <c r="G1084" s="45" t="n">
        <v>3.33</v>
      </c>
      <c r="H1084" s="46" t="s">
        <v>5</v>
      </c>
      <c r="I1084" s="47" t="n">
        <f aca="false">IF(H1084="W",F1084*G1084-F1084,(IF(H1084="L",-F1084)))</f>
        <v>58.25</v>
      </c>
      <c r="J1084" s="62"/>
      <c r="K1084" s="23"/>
      <c r="L1084" s="48"/>
      <c r="M1084" s="48"/>
      <c r="N1084" s="49"/>
      <c r="O1084" s="62"/>
      <c r="P1084" s="64"/>
      <c r="Q1084" s="66"/>
      <c r="R1084" s="74"/>
      <c r="S1084" s="66"/>
      <c r="T1084" s="66"/>
      <c r="U1084" s="66"/>
      <c r="V1084" s="66"/>
      <c r="W1084" s="66"/>
      <c r="X1084" s="67"/>
      <c r="Y1084" s="67"/>
      <c r="Z1084" s="67"/>
      <c r="AA1084" s="67"/>
      <c r="AB1084" s="67"/>
      <c r="AC1084" s="67"/>
      <c r="AD1084" s="32"/>
      <c r="AE1084" s="32"/>
      <c r="AF1084" s="32"/>
      <c r="AG1084" s="32"/>
      <c r="AH1084" s="32"/>
      <c r="AI1084" s="32"/>
      <c r="AJ1084" s="32"/>
      <c r="AK1084" s="32"/>
      <c r="AL1084" s="32"/>
    </row>
    <row r="1085" customFormat="false" ht="16.85" hidden="false" customHeight="false" outlineLevel="0" collapsed="false">
      <c r="A1085" s="69" t="s">
        <v>1152</v>
      </c>
      <c r="B1085" s="70" t="s">
        <v>67</v>
      </c>
      <c r="C1085" s="62" t="s">
        <v>1141</v>
      </c>
      <c r="D1085" s="70" t="s">
        <v>1146</v>
      </c>
      <c r="E1085" s="43" t="n">
        <v>0.90625</v>
      </c>
      <c r="F1085" s="54" t="n">
        <v>35</v>
      </c>
      <c r="G1085" s="45" t="n">
        <v>2.5</v>
      </c>
      <c r="H1085" s="46" t="s">
        <v>7</v>
      </c>
      <c r="I1085" s="47" t="n">
        <f aca="false">IF(H1085="W",F1085*G1085-F1085,(IF(H1085="L",-F1085)))</f>
        <v>-35</v>
      </c>
      <c r="J1085" s="62"/>
      <c r="K1085" s="23"/>
      <c r="L1085" s="48"/>
      <c r="M1085" s="48"/>
      <c r="N1085" s="49"/>
      <c r="O1085" s="62"/>
      <c r="P1085" s="64"/>
      <c r="Q1085" s="66"/>
      <c r="R1085" s="74"/>
      <c r="S1085" s="66"/>
      <c r="T1085" s="66"/>
      <c r="U1085" s="66"/>
      <c r="V1085" s="66"/>
      <c r="W1085" s="66"/>
      <c r="X1085" s="67"/>
      <c r="Y1085" s="67"/>
      <c r="Z1085" s="67"/>
      <c r="AA1085" s="67"/>
      <c r="AB1085" s="67"/>
      <c r="AC1085" s="67"/>
      <c r="AD1085" s="32"/>
      <c r="AE1085" s="32"/>
      <c r="AF1085" s="32"/>
      <c r="AG1085" s="32"/>
      <c r="AH1085" s="32"/>
      <c r="AI1085" s="32"/>
      <c r="AJ1085" s="32"/>
      <c r="AK1085" s="32"/>
      <c r="AL1085" s="32"/>
    </row>
    <row r="1086" customFormat="false" ht="16.85" hidden="false" customHeight="false" outlineLevel="0" collapsed="false">
      <c r="A1086" s="69"/>
      <c r="B1086" s="70" t="s">
        <v>67</v>
      </c>
      <c r="C1086" s="62" t="s">
        <v>170</v>
      </c>
      <c r="D1086" s="70" t="s">
        <v>1149</v>
      </c>
      <c r="E1086" s="43" t="n">
        <v>0.90625</v>
      </c>
      <c r="F1086" s="54" t="n">
        <v>27</v>
      </c>
      <c r="G1086" s="45" t="n">
        <v>3.2</v>
      </c>
      <c r="H1086" s="46" t="s">
        <v>7</v>
      </c>
      <c r="I1086" s="47" t="n">
        <f aca="false">IF(H1086="W",F1086*G1086-F1086,(IF(H1086="L",-F1086)))</f>
        <v>-27</v>
      </c>
      <c r="J1086" s="62"/>
      <c r="K1086" s="23"/>
      <c r="L1086" s="48"/>
      <c r="M1086" s="48"/>
      <c r="N1086" s="49"/>
      <c r="O1086" s="62"/>
      <c r="P1086" s="64"/>
      <c r="Q1086" s="66"/>
      <c r="R1086" s="74"/>
      <c r="S1086" s="66"/>
      <c r="T1086" s="66"/>
      <c r="U1086" s="66"/>
      <c r="V1086" s="66"/>
      <c r="W1086" s="66"/>
      <c r="X1086" s="67"/>
      <c r="Y1086" s="67"/>
      <c r="Z1086" s="67"/>
      <c r="AA1086" s="67"/>
      <c r="AB1086" s="67"/>
      <c r="AC1086" s="67"/>
      <c r="AD1086" s="32"/>
      <c r="AE1086" s="32"/>
      <c r="AF1086" s="32"/>
      <c r="AG1086" s="32"/>
      <c r="AH1086" s="32"/>
      <c r="AI1086" s="32"/>
      <c r="AJ1086" s="32"/>
      <c r="AK1086" s="32"/>
      <c r="AL1086" s="32"/>
    </row>
    <row r="1087" customFormat="false" ht="16.85" hidden="false" customHeight="false" outlineLevel="0" collapsed="false">
      <c r="A1087" s="69" t="s">
        <v>1153</v>
      </c>
      <c r="B1087" s="70" t="s">
        <v>67</v>
      </c>
      <c r="C1087" s="62" t="s">
        <v>1141</v>
      </c>
      <c r="D1087" s="70" t="s">
        <v>1154</v>
      </c>
      <c r="E1087" s="43" t="n">
        <v>0.90625</v>
      </c>
      <c r="F1087" s="54" t="n">
        <v>50</v>
      </c>
      <c r="G1087" s="45" t="n">
        <v>2.05</v>
      </c>
      <c r="H1087" s="46" t="s">
        <v>7</v>
      </c>
      <c r="I1087" s="47" t="n">
        <f aca="false">IF(H1087="W",F1087*G1087-F1087,(IF(H1087="L",-F1087)))</f>
        <v>-50</v>
      </c>
      <c r="J1087" s="62"/>
      <c r="K1087" s="23"/>
      <c r="L1087" s="48"/>
      <c r="M1087" s="48"/>
      <c r="N1087" s="49"/>
      <c r="O1087" s="62"/>
      <c r="P1087" s="64"/>
      <c r="Q1087" s="66"/>
      <c r="R1087" s="74"/>
      <c r="S1087" s="66"/>
      <c r="T1087" s="66"/>
      <c r="U1087" s="66"/>
      <c r="V1087" s="66"/>
      <c r="W1087" s="66"/>
      <c r="X1087" s="67"/>
      <c r="Y1087" s="67"/>
      <c r="Z1087" s="67"/>
      <c r="AA1087" s="67"/>
      <c r="AB1087" s="67"/>
      <c r="AC1087" s="67"/>
      <c r="AD1087" s="32"/>
      <c r="AE1087" s="32"/>
      <c r="AF1087" s="32"/>
      <c r="AG1087" s="32"/>
      <c r="AH1087" s="32"/>
      <c r="AI1087" s="32"/>
      <c r="AJ1087" s="32"/>
      <c r="AK1087" s="32"/>
      <c r="AL1087" s="32"/>
    </row>
    <row r="1088" customFormat="false" ht="16.85" hidden="false" customHeight="false" outlineLevel="0" collapsed="false">
      <c r="A1088" s="69" t="s">
        <v>1155</v>
      </c>
      <c r="B1088" s="70" t="s">
        <v>67</v>
      </c>
      <c r="C1088" s="62" t="s">
        <v>28</v>
      </c>
      <c r="D1088" s="70" t="s">
        <v>1156</v>
      </c>
      <c r="E1088" s="43" t="n">
        <v>0.90625</v>
      </c>
      <c r="F1088" s="54" t="n">
        <v>25</v>
      </c>
      <c r="G1088" s="45" t="n">
        <v>1.96</v>
      </c>
      <c r="H1088" s="46" t="s">
        <v>5</v>
      </c>
      <c r="I1088" s="47" t="n">
        <f aca="false">IF(H1088="W",F1088*G1088-F1088,(IF(H1088="L",-F1088)))</f>
        <v>24</v>
      </c>
      <c r="J1088" s="62"/>
      <c r="K1088" s="23"/>
      <c r="L1088" s="48"/>
      <c r="M1088" s="48"/>
      <c r="N1088" s="49"/>
      <c r="O1088" s="62"/>
      <c r="P1088" s="64"/>
      <c r="Q1088" s="66"/>
      <c r="R1088" s="74"/>
      <c r="S1088" s="66"/>
      <c r="T1088" s="66"/>
      <c r="U1088" s="66"/>
      <c r="V1088" s="66"/>
      <c r="W1088" s="66"/>
      <c r="X1088" s="67"/>
      <c r="Y1088" s="67"/>
      <c r="Z1088" s="67"/>
      <c r="AA1088" s="67"/>
      <c r="AB1088" s="67"/>
      <c r="AC1088" s="67"/>
      <c r="AD1088" s="32"/>
      <c r="AE1088" s="32"/>
      <c r="AF1088" s="32"/>
      <c r="AG1088" s="32"/>
      <c r="AH1088" s="32"/>
      <c r="AI1088" s="32"/>
      <c r="AJ1088" s="32"/>
      <c r="AK1088" s="32"/>
      <c r="AL1088" s="32"/>
    </row>
    <row r="1089" customFormat="false" ht="16.85" hidden="false" customHeight="false" outlineLevel="0" collapsed="false">
      <c r="A1089" s="69"/>
      <c r="B1089" s="70" t="s">
        <v>67</v>
      </c>
      <c r="C1089" s="62" t="s">
        <v>170</v>
      </c>
      <c r="D1089" s="70" t="s">
        <v>1156</v>
      </c>
      <c r="E1089" s="43" t="n">
        <v>0.90625</v>
      </c>
      <c r="F1089" s="54" t="n">
        <v>25</v>
      </c>
      <c r="G1089" s="45" t="n">
        <v>1.98</v>
      </c>
      <c r="H1089" s="46" t="s">
        <v>5</v>
      </c>
      <c r="I1089" s="47" t="n">
        <f aca="false">IF(H1089="W",F1089*G1089-F1089,(IF(H1089="L",-F1089)))</f>
        <v>24.5</v>
      </c>
      <c r="J1089" s="62"/>
      <c r="K1089" s="23"/>
      <c r="L1089" s="48"/>
      <c r="M1089" s="48"/>
      <c r="N1089" s="49"/>
      <c r="O1089" s="62"/>
      <c r="P1089" s="64"/>
      <c r="Q1089" s="66"/>
      <c r="R1089" s="74"/>
      <c r="S1089" s="66"/>
      <c r="T1089" s="66"/>
      <c r="U1089" s="66"/>
      <c r="V1089" s="66"/>
      <c r="W1089" s="66"/>
      <c r="X1089" s="67"/>
      <c r="Y1089" s="67"/>
      <c r="Z1089" s="67"/>
      <c r="AA1089" s="67"/>
      <c r="AB1089" s="67"/>
      <c r="AC1089" s="67"/>
      <c r="AD1089" s="32"/>
      <c r="AE1089" s="32"/>
      <c r="AF1089" s="32"/>
      <c r="AG1089" s="32"/>
      <c r="AH1089" s="32"/>
      <c r="AI1089" s="32"/>
      <c r="AJ1089" s="32"/>
      <c r="AK1089" s="32"/>
      <c r="AL1089" s="32"/>
    </row>
    <row r="1090" customFormat="false" ht="16.85" hidden="false" customHeight="false" outlineLevel="0" collapsed="false">
      <c r="A1090" s="69"/>
      <c r="B1090" s="70" t="s">
        <v>67</v>
      </c>
      <c r="C1090" s="62" t="s">
        <v>28</v>
      </c>
      <c r="D1090" s="70" t="s">
        <v>1156</v>
      </c>
      <c r="E1090" s="43" t="n">
        <v>0.90625</v>
      </c>
      <c r="F1090" s="54" t="n">
        <v>1</v>
      </c>
      <c r="G1090" s="45" t="n">
        <v>2.01</v>
      </c>
      <c r="H1090" s="46" t="s">
        <v>5</v>
      </c>
      <c r="I1090" s="47" t="n">
        <f aca="false">IF(H1090="W",F1090*G1090-F1090,(IF(H1090="L",-F1090)))</f>
        <v>1.01</v>
      </c>
      <c r="J1090" s="62"/>
      <c r="K1090" s="23"/>
      <c r="L1090" s="48"/>
      <c r="M1090" s="48"/>
      <c r="N1090" s="49"/>
      <c r="O1090" s="62"/>
      <c r="P1090" s="64"/>
      <c r="Q1090" s="66"/>
      <c r="R1090" s="74"/>
      <c r="S1090" s="66"/>
      <c r="T1090" s="66"/>
      <c r="U1090" s="66"/>
      <c r="V1090" s="66"/>
      <c r="W1090" s="66"/>
      <c r="X1090" s="67"/>
      <c r="Y1090" s="67"/>
      <c r="Z1090" s="67"/>
      <c r="AA1090" s="67"/>
      <c r="AB1090" s="67"/>
      <c r="AC1090" s="67"/>
      <c r="AD1090" s="32"/>
      <c r="AE1090" s="32"/>
      <c r="AF1090" s="32"/>
      <c r="AG1090" s="32"/>
      <c r="AH1090" s="32"/>
      <c r="AI1090" s="32"/>
      <c r="AJ1090" s="32"/>
      <c r="AK1090" s="32"/>
      <c r="AL1090" s="32"/>
    </row>
    <row r="1091" customFormat="false" ht="16.85" hidden="false" customHeight="false" outlineLevel="0" collapsed="false">
      <c r="A1091" s="69" t="s">
        <v>1157</v>
      </c>
      <c r="B1091" s="70" t="s">
        <v>67</v>
      </c>
      <c r="C1091" s="62" t="s">
        <v>28</v>
      </c>
      <c r="D1091" s="70" t="s">
        <v>1156</v>
      </c>
      <c r="E1091" s="43" t="n">
        <v>0.90625</v>
      </c>
      <c r="F1091" s="54" t="n">
        <v>0.5</v>
      </c>
      <c r="G1091" s="45" t="n">
        <v>2.1</v>
      </c>
      <c r="H1091" s="46" t="s">
        <v>5</v>
      </c>
      <c r="I1091" s="47" t="n">
        <f aca="false">IF(H1091="W",F1091*G1091-F1091,(IF(H1091="L",-F1091)))</f>
        <v>0.55</v>
      </c>
      <c r="J1091" s="62"/>
      <c r="K1091" s="23"/>
      <c r="L1091" s="48"/>
      <c r="M1091" s="48"/>
      <c r="N1091" s="49"/>
      <c r="O1091" s="62"/>
      <c r="P1091" s="64"/>
      <c r="Q1091" s="66"/>
      <c r="R1091" s="74"/>
      <c r="S1091" s="66"/>
      <c r="T1091" s="66"/>
      <c r="U1091" s="66"/>
      <c r="V1091" s="66"/>
      <c r="W1091" s="66"/>
      <c r="X1091" s="67"/>
      <c r="Y1091" s="67"/>
      <c r="Z1091" s="67"/>
      <c r="AA1091" s="67"/>
      <c r="AB1091" s="67"/>
      <c r="AC1091" s="67"/>
      <c r="AD1091" s="32"/>
      <c r="AE1091" s="32"/>
      <c r="AF1091" s="32"/>
      <c r="AG1091" s="32"/>
      <c r="AH1091" s="32"/>
      <c r="AI1091" s="32"/>
      <c r="AJ1091" s="32"/>
      <c r="AK1091" s="32"/>
      <c r="AL1091" s="32"/>
    </row>
    <row r="1092" customFormat="false" ht="16.85" hidden="false" customHeight="false" outlineLevel="0" collapsed="false">
      <c r="A1092" s="69" t="s">
        <v>673</v>
      </c>
      <c r="B1092" s="70" t="s">
        <v>1158</v>
      </c>
      <c r="C1092" s="62" t="s">
        <v>28</v>
      </c>
      <c r="D1092" s="70" t="s">
        <v>1159</v>
      </c>
      <c r="E1092" s="43" t="n">
        <v>0.166666666666667</v>
      </c>
      <c r="F1092" s="54" t="n">
        <v>5</v>
      </c>
      <c r="G1092" s="45" t="n">
        <v>2.02</v>
      </c>
      <c r="H1092" s="46" t="s">
        <v>7</v>
      </c>
      <c r="I1092" s="47" t="n">
        <f aca="false">IF(H1092="W",F1092*G1092-F1092,(IF(H1092="L",-F1092)))</f>
        <v>-5</v>
      </c>
      <c r="J1092" s="62"/>
      <c r="K1092" s="23"/>
      <c r="L1092" s="48"/>
      <c r="M1092" s="48"/>
      <c r="N1092" s="49"/>
      <c r="O1092" s="62"/>
      <c r="P1092" s="64"/>
      <c r="Q1092" s="66"/>
      <c r="R1092" s="74"/>
      <c r="S1092" s="66"/>
      <c r="T1092" s="66"/>
      <c r="U1092" s="66"/>
      <c r="V1092" s="66"/>
      <c r="W1092" s="66"/>
      <c r="X1092" s="67"/>
      <c r="Y1092" s="67"/>
      <c r="Z1092" s="67"/>
      <c r="AA1092" s="67"/>
      <c r="AB1092" s="67"/>
      <c r="AC1092" s="67"/>
      <c r="AD1092" s="32"/>
      <c r="AE1092" s="32"/>
      <c r="AF1092" s="32"/>
      <c r="AG1092" s="32"/>
      <c r="AH1092" s="32"/>
      <c r="AI1092" s="32"/>
      <c r="AJ1092" s="32"/>
      <c r="AK1092" s="32"/>
      <c r="AL1092" s="32"/>
    </row>
    <row r="1093" customFormat="false" ht="16.85" hidden="false" customHeight="false" outlineLevel="0" collapsed="false">
      <c r="A1093" s="69" t="s">
        <v>1160</v>
      </c>
      <c r="B1093" s="70" t="s">
        <v>1158</v>
      </c>
      <c r="C1093" s="62" t="s">
        <v>1141</v>
      </c>
      <c r="D1093" s="70" t="s">
        <v>1161</v>
      </c>
      <c r="E1093" s="43" t="n">
        <v>0.166666666666667</v>
      </c>
      <c r="F1093" s="54" t="n">
        <v>6.5</v>
      </c>
      <c r="G1093" s="45" t="n">
        <v>1.9</v>
      </c>
      <c r="H1093" s="46" t="s">
        <v>5</v>
      </c>
      <c r="I1093" s="47" t="n">
        <f aca="false">IF(H1093="W",F1093*G1093-F1093,(IF(H1093="L",-F1093)))</f>
        <v>5.85</v>
      </c>
      <c r="J1093" s="62"/>
      <c r="K1093" s="23"/>
      <c r="L1093" s="48"/>
      <c r="M1093" s="48"/>
      <c r="N1093" s="49"/>
      <c r="O1093" s="62"/>
      <c r="P1093" s="64"/>
      <c r="Q1093" s="66"/>
      <c r="R1093" s="74"/>
      <c r="S1093" s="66"/>
      <c r="T1093" s="66"/>
      <c r="U1093" s="66"/>
      <c r="V1093" s="66"/>
      <c r="W1093" s="66"/>
      <c r="X1093" s="67"/>
      <c r="Y1093" s="67"/>
      <c r="Z1093" s="67"/>
      <c r="AA1093" s="67"/>
      <c r="AB1093" s="67"/>
      <c r="AC1093" s="67"/>
      <c r="AD1093" s="32"/>
      <c r="AE1093" s="32"/>
      <c r="AF1093" s="32"/>
      <c r="AG1093" s="32"/>
      <c r="AH1093" s="32"/>
      <c r="AI1093" s="32"/>
      <c r="AJ1093" s="32"/>
      <c r="AK1093" s="32"/>
      <c r="AL1093" s="32"/>
    </row>
    <row r="1094" customFormat="false" ht="16.85" hidden="false" customHeight="false" outlineLevel="0" collapsed="false">
      <c r="A1094" s="69" t="n">
        <v>43627</v>
      </c>
      <c r="B1094" s="70" t="s">
        <v>67</v>
      </c>
      <c r="C1094" s="62" t="s">
        <v>1162</v>
      </c>
      <c r="D1094" s="70" t="s">
        <v>802</v>
      </c>
      <c r="E1094" s="43" t="n">
        <v>0.90625</v>
      </c>
      <c r="F1094" s="54" t="n">
        <v>10</v>
      </c>
      <c r="G1094" s="45" t="n">
        <v>1.2</v>
      </c>
      <c r="H1094" s="46" t="s">
        <v>5</v>
      </c>
      <c r="I1094" s="47" t="n">
        <f aca="false">IF(H1094="W",F1094*G1094-F1094,(IF(H1094="L",-F1094)))</f>
        <v>2</v>
      </c>
      <c r="J1094" s="62"/>
      <c r="K1094" s="23" t="s">
        <v>1163</v>
      </c>
      <c r="L1094" s="48"/>
      <c r="M1094" s="48"/>
      <c r="N1094" s="49"/>
      <c r="O1094" s="62"/>
      <c r="P1094" s="64"/>
      <c r="Q1094" s="66"/>
      <c r="R1094" s="74"/>
      <c r="S1094" s="66"/>
      <c r="T1094" s="66"/>
      <c r="U1094" s="66"/>
      <c r="V1094" s="66"/>
      <c r="W1094" s="66"/>
      <c r="X1094" s="67"/>
      <c r="Y1094" s="67"/>
      <c r="Z1094" s="67"/>
      <c r="AA1094" s="67"/>
      <c r="AB1094" s="67"/>
      <c r="AC1094" s="67"/>
      <c r="AD1094" s="32"/>
      <c r="AE1094" s="32"/>
      <c r="AF1094" s="32"/>
      <c r="AG1094" s="32"/>
      <c r="AH1094" s="32"/>
      <c r="AI1094" s="32"/>
      <c r="AJ1094" s="32"/>
      <c r="AK1094" s="32"/>
      <c r="AL1094" s="32"/>
    </row>
    <row r="1095" customFormat="false" ht="16.85" hidden="false" customHeight="false" outlineLevel="0" collapsed="false">
      <c r="A1095" s="69" t="s">
        <v>1164</v>
      </c>
      <c r="B1095" s="70" t="s">
        <v>67</v>
      </c>
      <c r="C1095" s="62" t="s">
        <v>1141</v>
      </c>
      <c r="D1095" s="70" t="s">
        <v>1165</v>
      </c>
      <c r="E1095" s="43" t="n">
        <v>0.90625</v>
      </c>
      <c r="F1095" s="54" t="n">
        <v>54</v>
      </c>
      <c r="G1095" s="45" t="n">
        <v>1.83</v>
      </c>
      <c r="H1095" s="46" t="s">
        <v>7</v>
      </c>
      <c r="I1095" s="47" t="n">
        <f aca="false">IF(H1095="W",F1095*G1095-F1095,(IF(H1095="L",-F1095)))</f>
        <v>-54</v>
      </c>
      <c r="J1095" s="62"/>
      <c r="K1095" s="23" t="s">
        <v>1166</v>
      </c>
      <c r="L1095" s="48"/>
      <c r="M1095" s="48"/>
      <c r="N1095" s="49"/>
      <c r="O1095" s="62"/>
      <c r="P1095" s="64"/>
      <c r="Q1095" s="66"/>
      <c r="R1095" s="74"/>
      <c r="S1095" s="66"/>
      <c r="T1095" s="66"/>
      <c r="U1095" s="66"/>
      <c r="V1095" s="66"/>
      <c r="W1095" s="66"/>
      <c r="X1095" s="67"/>
      <c r="Y1095" s="67"/>
      <c r="Z1095" s="67"/>
      <c r="AA1095" s="67"/>
      <c r="AB1095" s="67"/>
      <c r="AC1095" s="67"/>
      <c r="AD1095" s="32"/>
      <c r="AE1095" s="32"/>
      <c r="AF1095" s="32"/>
      <c r="AG1095" s="32"/>
      <c r="AH1095" s="32"/>
      <c r="AI1095" s="32"/>
      <c r="AJ1095" s="32"/>
      <c r="AK1095" s="32"/>
      <c r="AL1095" s="32"/>
    </row>
    <row r="1096" customFormat="false" ht="16.85" hidden="false" customHeight="false" outlineLevel="0" collapsed="false">
      <c r="A1096" s="69"/>
      <c r="B1096" s="70" t="s">
        <v>67</v>
      </c>
      <c r="C1096" s="62" t="s">
        <v>216</v>
      </c>
      <c r="D1096" s="70" t="s">
        <v>1167</v>
      </c>
      <c r="E1096" s="43" t="n">
        <v>0.90625</v>
      </c>
      <c r="F1096" s="54" t="n">
        <v>18.75</v>
      </c>
      <c r="G1096" s="45" t="n">
        <v>4.33</v>
      </c>
      <c r="H1096" s="46" t="s">
        <v>7</v>
      </c>
      <c r="I1096" s="47" t="n">
        <f aca="false">IF(H1096="W",F1096*G1096-F1096,(IF(H1096="L",-F1096)))</f>
        <v>-18.75</v>
      </c>
      <c r="J1096" s="62"/>
      <c r="K1096" s="23"/>
      <c r="L1096" s="48"/>
      <c r="M1096" s="48"/>
      <c r="N1096" s="49"/>
      <c r="O1096" s="62"/>
      <c r="P1096" s="64"/>
      <c r="Q1096" s="66"/>
      <c r="R1096" s="74"/>
      <c r="S1096" s="66"/>
      <c r="T1096" s="66"/>
      <c r="U1096" s="66"/>
      <c r="V1096" s="66"/>
      <c r="W1096" s="66"/>
      <c r="X1096" s="67"/>
      <c r="Y1096" s="67"/>
      <c r="Z1096" s="67"/>
      <c r="AA1096" s="67"/>
      <c r="AB1096" s="67"/>
      <c r="AC1096" s="67"/>
      <c r="AD1096" s="32"/>
      <c r="AE1096" s="32"/>
      <c r="AF1096" s="32"/>
      <c r="AG1096" s="32"/>
      <c r="AH1096" s="32"/>
      <c r="AI1096" s="32"/>
      <c r="AJ1096" s="32"/>
      <c r="AK1096" s="32"/>
      <c r="AL1096" s="32"/>
    </row>
    <row r="1097" customFormat="false" ht="16.85" hidden="false" customHeight="false" outlineLevel="0" collapsed="false">
      <c r="A1097" s="69"/>
      <c r="B1097" s="70" t="s">
        <v>67</v>
      </c>
      <c r="C1097" s="62" t="s">
        <v>28</v>
      </c>
      <c r="D1097" s="70" t="s">
        <v>1168</v>
      </c>
      <c r="E1097" s="43" t="n">
        <v>0.90625</v>
      </c>
      <c r="F1097" s="54" t="n">
        <v>8</v>
      </c>
      <c r="G1097" s="45" t="n">
        <v>9.65</v>
      </c>
      <c r="H1097" s="46" t="s">
        <v>5</v>
      </c>
      <c r="I1097" s="47" t="n">
        <f aca="false">IF(H1097="W",F1097*G1097-F1097,(IF(H1097="L",-F1097)))</f>
        <v>69.2</v>
      </c>
      <c r="J1097" s="62"/>
      <c r="K1097" s="23"/>
      <c r="L1097" s="48"/>
      <c r="M1097" s="48"/>
      <c r="N1097" s="49"/>
      <c r="O1097" s="62"/>
      <c r="P1097" s="64"/>
      <c r="Q1097" s="66"/>
      <c r="R1097" s="74"/>
      <c r="S1097" s="66"/>
      <c r="T1097" s="66"/>
      <c r="U1097" s="66"/>
      <c r="V1097" s="66"/>
      <c r="W1097" s="66"/>
      <c r="X1097" s="67"/>
      <c r="Y1097" s="67"/>
      <c r="Z1097" s="67"/>
      <c r="AA1097" s="67"/>
      <c r="AB1097" s="67"/>
      <c r="AC1097" s="67"/>
      <c r="AD1097" s="32"/>
      <c r="AE1097" s="32"/>
      <c r="AF1097" s="32"/>
      <c r="AG1097" s="32"/>
      <c r="AH1097" s="32"/>
      <c r="AI1097" s="32"/>
      <c r="AJ1097" s="32"/>
      <c r="AK1097" s="32"/>
      <c r="AL1097" s="32"/>
    </row>
    <row r="1098" customFormat="false" ht="16.85" hidden="false" customHeight="false" outlineLevel="0" collapsed="false">
      <c r="A1098" s="69"/>
      <c r="B1098" s="70" t="s">
        <v>67</v>
      </c>
      <c r="C1098" s="62" t="s">
        <v>28</v>
      </c>
      <c r="D1098" s="70" t="s">
        <v>1169</v>
      </c>
      <c r="E1098" s="43" t="n">
        <v>0.90625</v>
      </c>
      <c r="F1098" s="54" t="n">
        <v>25</v>
      </c>
      <c r="G1098" s="45" t="n">
        <v>3.3</v>
      </c>
      <c r="H1098" s="46" t="s">
        <v>5</v>
      </c>
      <c r="I1098" s="47" t="n">
        <f aca="false">IF(H1098="W",F1098*G1098-F1098,(IF(H1098="L",-F1098)))</f>
        <v>57.5</v>
      </c>
      <c r="J1098" s="62"/>
      <c r="K1098" s="23"/>
      <c r="L1098" s="48"/>
      <c r="M1098" s="48"/>
      <c r="N1098" s="49"/>
      <c r="O1098" s="62"/>
      <c r="P1098" s="64"/>
      <c r="Q1098" s="66"/>
      <c r="R1098" s="74"/>
      <c r="S1098" s="66"/>
      <c r="T1098" s="66"/>
      <c r="U1098" s="66"/>
      <c r="V1098" s="66"/>
      <c r="W1098" s="66"/>
      <c r="X1098" s="67"/>
      <c r="Y1098" s="67"/>
      <c r="Z1098" s="67"/>
      <c r="AA1098" s="67"/>
      <c r="AB1098" s="67"/>
      <c r="AC1098" s="67"/>
      <c r="AD1098" s="32"/>
      <c r="AE1098" s="32"/>
      <c r="AF1098" s="32"/>
      <c r="AG1098" s="32"/>
      <c r="AH1098" s="32"/>
      <c r="AI1098" s="32"/>
      <c r="AJ1098" s="32"/>
      <c r="AK1098" s="32"/>
      <c r="AL1098" s="32"/>
    </row>
    <row r="1099" customFormat="false" ht="16.85" hidden="false" customHeight="false" outlineLevel="0" collapsed="false">
      <c r="A1099" s="69" t="s">
        <v>1170</v>
      </c>
      <c r="B1099" s="70" t="s">
        <v>67</v>
      </c>
      <c r="C1099" s="62" t="s">
        <v>1141</v>
      </c>
      <c r="D1099" s="70" t="s">
        <v>1171</v>
      </c>
      <c r="E1099" s="43" t="n">
        <v>0.90625</v>
      </c>
      <c r="F1099" s="54" t="n">
        <v>33.05</v>
      </c>
      <c r="G1099" s="45" t="n">
        <v>2.45</v>
      </c>
      <c r="H1099" s="46" t="s">
        <v>7</v>
      </c>
      <c r="I1099" s="47" t="n">
        <f aca="false">IF(H1099="W",F1099*G1099-F1099,(IF(H1099="L",-F1099)))</f>
        <v>-33.05</v>
      </c>
      <c r="J1099" s="62"/>
      <c r="K1099" s="23"/>
      <c r="L1099" s="48"/>
      <c r="M1099" s="48"/>
      <c r="N1099" s="49"/>
      <c r="O1099" s="62"/>
      <c r="P1099" s="64"/>
      <c r="Q1099" s="66"/>
      <c r="R1099" s="74"/>
      <c r="S1099" s="66"/>
      <c r="T1099" s="66"/>
      <c r="U1099" s="66"/>
      <c r="V1099" s="66"/>
      <c r="W1099" s="66"/>
      <c r="X1099" s="67"/>
      <c r="Y1099" s="67"/>
      <c r="Z1099" s="67"/>
      <c r="AA1099" s="67"/>
      <c r="AB1099" s="67"/>
      <c r="AC1099" s="67"/>
      <c r="AD1099" s="32"/>
      <c r="AE1099" s="32"/>
      <c r="AF1099" s="32"/>
      <c r="AG1099" s="32"/>
      <c r="AH1099" s="32"/>
      <c r="AI1099" s="32"/>
      <c r="AJ1099" s="32"/>
      <c r="AK1099" s="32"/>
      <c r="AL1099" s="32"/>
    </row>
    <row r="1100" customFormat="false" ht="16.85" hidden="false" customHeight="false" outlineLevel="0" collapsed="false">
      <c r="A1100" s="69"/>
      <c r="B1100" s="70" t="s">
        <v>67</v>
      </c>
      <c r="C1100" s="62" t="s">
        <v>170</v>
      </c>
      <c r="D1100" s="70" t="s">
        <v>1171</v>
      </c>
      <c r="E1100" s="43" t="n">
        <v>0.90625</v>
      </c>
      <c r="F1100" s="54" t="n">
        <v>0.93</v>
      </c>
      <c r="G1100" s="45" t="n">
        <v>2.45</v>
      </c>
      <c r="H1100" s="46" t="s">
        <v>7</v>
      </c>
      <c r="I1100" s="47" t="n">
        <f aca="false">IF(H1100="W",F1100*G1100-F1100,(IF(H1100="L",-F1100)))</f>
        <v>-0.93</v>
      </c>
      <c r="J1100" s="62"/>
      <c r="K1100" s="23"/>
      <c r="L1100" s="48"/>
      <c r="M1100" s="48"/>
      <c r="N1100" s="49"/>
      <c r="O1100" s="62"/>
      <c r="P1100" s="64"/>
      <c r="Q1100" s="66"/>
      <c r="R1100" s="74"/>
      <c r="S1100" s="66"/>
      <c r="T1100" s="66"/>
      <c r="U1100" s="66"/>
      <c r="V1100" s="66"/>
      <c r="W1100" s="66"/>
      <c r="X1100" s="67"/>
      <c r="Y1100" s="67"/>
      <c r="Z1100" s="67"/>
      <c r="AA1100" s="67"/>
      <c r="AB1100" s="67"/>
      <c r="AC1100" s="67"/>
      <c r="AD1100" s="32"/>
      <c r="AE1100" s="32"/>
      <c r="AF1100" s="32"/>
      <c r="AG1100" s="32"/>
      <c r="AH1100" s="32"/>
      <c r="AI1100" s="32"/>
      <c r="AJ1100" s="32"/>
      <c r="AK1100" s="32"/>
      <c r="AL1100" s="32"/>
    </row>
    <row r="1101" customFormat="false" ht="16.85" hidden="false" customHeight="false" outlineLevel="0" collapsed="false">
      <c r="A1101" s="69"/>
      <c r="B1101" s="70" t="s">
        <v>67</v>
      </c>
      <c r="C1101" s="62" t="s">
        <v>216</v>
      </c>
      <c r="D1101" s="70" t="s">
        <v>1172</v>
      </c>
      <c r="E1101" s="43" t="n">
        <v>0.90625</v>
      </c>
      <c r="F1101" s="54" t="n">
        <v>20</v>
      </c>
      <c r="G1101" s="45" t="n">
        <v>1.1</v>
      </c>
      <c r="H1101" s="46" t="s">
        <v>5</v>
      </c>
      <c r="I1101" s="47" t="n">
        <f aca="false">IF(H1101="W",F1101*G1101-F1101,(IF(H1101="L",-F1101)))</f>
        <v>2</v>
      </c>
      <c r="J1101" s="62"/>
      <c r="K1101" s="23"/>
      <c r="L1101" s="48"/>
      <c r="M1101" s="48"/>
      <c r="N1101" s="49"/>
      <c r="O1101" s="62"/>
      <c r="P1101" s="64"/>
      <c r="Q1101" s="66"/>
      <c r="R1101" s="74"/>
      <c r="S1101" s="66"/>
      <c r="T1101" s="66"/>
      <c r="U1101" s="66"/>
      <c r="V1101" s="66"/>
      <c r="W1101" s="66"/>
      <c r="X1101" s="67"/>
      <c r="Y1101" s="67"/>
      <c r="Z1101" s="67"/>
      <c r="AA1101" s="67"/>
      <c r="AB1101" s="67"/>
      <c r="AC1101" s="67"/>
      <c r="AD1101" s="32"/>
      <c r="AE1101" s="32"/>
      <c r="AF1101" s="32"/>
      <c r="AG1101" s="32"/>
      <c r="AH1101" s="32"/>
      <c r="AI1101" s="32"/>
      <c r="AJ1101" s="32"/>
      <c r="AK1101" s="32"/>
      <c r="AL1101" s="32"/>
    </row>
    <row r="1102" customFormat="false" ht="16.85" hidden="false" customHeight="false" outlineLevel="0" collapsed="false">
      <c r="A1102" s="69"/>
      <c r="B1102" s="70" t="s">
        <v>67</v>
      </c>
      <c r="C1102" s="62" t="s">
        <v>24</v>
      </c>
      <c r="D1102" s="70" t="s">
        <v>1173</v>
      </c>
      <c r="E1102" s="43" t="n">
        <v>0.90625</v>
      </c>
      <c r="F1102" s="54" t="n">
        <v>25.3</v>
      </c>
      <c r="G1102" s="45" t="n">
        <v>3.29</v>
      </c>
      <c r="H1102" s="46" t="s">
        <v>7</v>
      </c>
      <c r="I1102" s="47" t="n">
        <f aca="false">IF(H1102="W",F1102*G1102-F1102,(IF(H1102="L",-F1102)))</f>
        <v>-25.3</v>
      </c>
      <c r="J1102" s="62"/>
      <c r="K1102" s="23"/>
      <c r="L1102" s="48"/>
      <c r="M1102" s="48"/>
      <c r="N1102" s="49"/>
      <c r="O1102" s="62"/>
      <c r="P1102" s="64"/>
      <c r="Q1102" s="66"/>
      <c r="R1102" s="74"/>
      <c r="S1102" s="66"/>
      <c r="T1102" s="66"/>
      <c r="U1102" s="66"/>
      <c r="V1102" s="66"/>
      <c r="W1102" s="66"/>
      <c r="X1102" s="67"/>
      <c r="Y1102" s="67"/>
      <c r="Z1102" s="67"/>
      <c r="AA1102" s="67"/>
      <c r="AB1102" s="67"/>
      <c r="AC1102" s="67"/>
      <c r="AD1102" s="32"/>
      <c r="AE1102" s="32"/>
      <c r="AF1102" s="32"/>
      <c r="AG1102" s="32"/>
      <c r="AH1102" s="32"/>
      <c r="AI1102" s="32"/>
      <c r="AJ1102" s="32"/>
      <c r="AK1102" s="32"/>
      <c r="AL1102" s="32"/>
    </row>
    <row r="1103" customFormat="false" ht="16.85" hidden="false" customHeight="false" outlineLevel="0" collapsed="false">
      <c r="A1103" s="69"/>
      <c r="B1103" s="70" t="s">
        <v>67</v>
      </c>
      <c r="C1103" s="62" t="s">
        <v>28</v>
      </c>
      <c r="D1103" s="70" t="s">
        <v>802</v>
      </c>
      <c r="E1103" s="43" t="n">
        <v>0.90625</v>
      </c>
      <c r="F1103" s="54" t="n">
        <v>166</v>
      </c>
      <c r="G1103" s="45" t="n">
        <v>1.19</v>
      </c>
      <c r="H1103" s="46" t="s">
        <v>5</v>
      </c>
      <c r="I1103" s="47" t="n">
        <f aca="false">IF(H1103="W",F1103*G1103-F1103,(IF(H1103="L",-F1103)))</f>
        <v>31.54</v>
      </c>
      <c r="J1103" s="62"/>
      <c r="K1103" s="23"/>
      <c r="L1103" s="48"/>
      <c r="M1103" s="48"/>
      <c r="N1103" s="49"/>
      <c r="O1103" s="62"/>
      <c r="P1103" s="64"/>
      <c r="Q1103" s="66"/>
      <c r="R1103" s="74"/>
      <c r="S1103" s="66"/>
      <c r="T1103" s="66"/>
      <c r="U1103" s="66"/>
      <c r="V1103" s="66"/>
      <c r="W1103" s="66"/>
      <c r="X1103" s="67"/>
      <c r="Y1103" s="67"/>
      <c r="Z1103" s="67"/>
      <c r="AA1103" s="67"/>
      <c r="AB1103" s="67"/>
      <c r="AC1103" s="67"/>
      <c r="AD1103" s="32"/>
      <c r="AE1103" s="32"/>
      <c r="AF1103" s="32"/>
      <c r="AG1103" s="32"/>
      <c r="AH1103" s="32"/>
      <c r="AI1103" s="32"/>
      <c r="AJ1103" s="32"/>
      <c r="AK1103" s="32"/>
      <c r="AL1103" s="32"/>
    </row>
    <row r="1104" customFormat="false" ht="16.85" hidden="false" customHeight="false" outlineLevel="0" collapsed="false">
      <c r="A1104" s="69"/>
      <c r="B1104" s="70" t="s">
        <v>67</v>
      </c>
      <c r="C1104" s="62" t="s">
        <v>151</v>
      </c>
      <c r="D1104" s="70" t="s">
        <v>1174</v>
      </c>
      <c r="E1104" s="43" t="n">
        <v>0.90625</v>
      </c>
      <c r="F1104" s="54" t="n">
        <v>5</v>
      </c>
      <c r="G1104" s="45" t="n">
        <v>7.8</v>
      </c>
      <c r="H1104" s="46" t="s">
        <v>6</v>
      </c>
      <c r="I1104" s="47" t="n">
        <f aca="false">IF(H1104="W",F1104*G1104-F1104,(IF(H1104="L",-F1104)))</f>
        <v>0</v>
      </c>
      <c r="J1104" s="62"/>
      <c r="K1104" s="23" t="s">
        <v>124</v>
      </c>
      <c r="L1104" s="48"/>
      <c r="M1104" s="48"/>
      <c r="N1104" s="49"/>
      <c r="O1104" s="62"/>
      <c r="P1104" s="64"/>
      <c r="Q1104" s="66"/>
      <c r="R1104" s="74"/>
      <c r="S1104" s="66"/>
      <c r="T1104" s="66"/>
      <c r="U1104" s="66"/>
      <c r="V1104" s="66"/>
      <c r="W1104" s="66"/>
      <c r="X1104" s="67"/>
      <c r="Y1104" s="67"/>
      <c r="Z1104" s="67"/>
      <c r="AA1104" s="67"/>
      <c r="AB1104" s="67"/>
      <c r="AC1104" s="67"/>
      <c r="AD1104" s="32"/>
      <c r="AE1104" s="32"/>
      <c r="AF1104" s="32"/>
      <c r="AG1104" s="32"/>
      <c r="AH1104" s="32"/>
      <c r="AI1104" s="32"/>
      <c r="AJ1104" s="32"/>
      <c r="AK1104" s="32"/>
      <c r="AL1104" s="32"/>
    </row>
    <row r="1105" customFormat="false" ht="16.85" hidden="false" customHeight="false" outlineLevel="0" collapsed="false">
      <c r="A1105" s="69"/>
      <c r="B1105" s="70" t="s">
        <v>696</v>
      </c>
      <c r="C1105" s="62" t="s">
        <v>170</v>
      </c>
      <c r="D1105" s="70" t="s">
        <v>1174</v>
      </c>
      <c r="E1105" s="43" t="n">
        <v>0.90625</v>
      </c>
      <c r="F1105" s="54" t="n">
        <v>20</v>
      </c>
      <c r="G1105" s="45" t="n">
        <v>7.75</v>
      </c>
      <c r="H1105" s="46" t="s">
        <v>6</v>
      </c>
      <c r="I1105" s="47" t="n">
        <f aca="false">IF(H1105="W",F1105*G1105-F1105,(IF(H1105="L",-F1105)))</f>
        <v>0</v>
      </c>
      <c r="J1105" s="62"/>
      <c r="K1105" s="23" t="s">
        <v>124</v>
      </c>
      <c r="L1105" s="48"/>
      <c r="M1105" s="48"/>
      <c r="N1105" s="49"/>
      <c r="O1105" s="62"/>
      <c r="P1105" s="64"/>
      <c r="Q1105" s="66"/>
      <c r="R1105" s="74"/>
      <c r="S1105" s="66"/>
      <c r="T1105" s="66"/>
      <c r="U1105" s="66"/>
      <c r="V1105" s="66"/>
      <c r="W1105" s="66"/>
      <c r="X1105" s="67"/>
      <c r="Y1105" s="67"/>
      <c r="Z1105" s="67"/>
      <c r="AA1105" s="67"/>
      <c r="AB1105" s="67"/>
      <c r="AC1105" s="67"/>
      <c r="AD1105" s="32"/>
      <c r="AE1105" s="32"/>
      <c r="AF1105" s="32"/>
      <c r="AG1105" s="32"/>
      <c r="AH1105" s="32"/>
      <c r="AI1105" s="32"/>
      <c r="AJ1105" s="32"/>
      <c r="AK1105" s="32"/>
      <c r="AL1105" s="32"/>
    </row>
    <row r="1106" customFormat="false" ht="16.85" hidden="false" customHeight="false" outlineLevel="0" collapsed="false">
      <c r="A1106" s="69"/>
      <c r="B1106" s="70" t="s">
        <v>67</v>
      </c>
      <c r="C1106" s="62" t="s">
        <v>216</v>
      </c>
      <c r="D1106" s="70" t="s">
        <v>1175</v>
      </c>
      <c r="E1106" s="43" t="n">
        <v>0.90625</v>
      </c>
      <c r="F1106" s="54" t="n">
        <v>2.5</v>
      </c>
      <c r="G1106" s="45" t="n">
        <v>26</v>
      </c>
      <c r="H1106" s="46" t="s">
        <v>7</v>
      </c>
      <c r="I1106" s="47" t="n">
        <f aca="false">IF(H1106="W",F1106*G1106-F1106,(IF(H1106="L",-F1106)))</f>
        <v>-2.5</v>
      </c>
      <c r="J1106" s="62"/>
      <c r="K1106" s="23"/>
      <c r="L1106" s="48"/>
      <c r="M1106" s="48"/>
      <c r="N1106" s="49"/>
      <c r="O1106" s="62"/>
      <c r="P1106" s="64"/>
      <c r="Q1106" s="66"/>
      <c r="R1106" s="74"/>
      <c r="S1106" s="66"/>
      <c r="T1106" s="66"/>
      <c r="U1106" s="66"/>
      <c r="V1106" s="66"/>
      <c r="W1106" s="66"/>
      <c r="X1106" s="67"/>
      <c r="Y1106" s="67"/>
      <c r="Z1106" s="67"/>
      <c r="AA1106" s="67"/>
      <c r="AB1106" s="67"/>
      <c r="AC1106" s="67"/>
      <c r="AD1106" s="32"/>
      <c r="AE1106" s="32"/>
      <c r="AF1106" s="32"/>
      <c r="AG1106" s="32"/>
      <c r="AH1106" s="32"/>
      <c r="AI1106" s="32"/>
      <c r="AJ1106" s="32"/>
      <c r="AK1106" s="32"/>
      <c r="AL1106" s="32"/>
    </row>
    <row r="1107" customFormat="false" ht="16.85" hidden="false" customHeight="false" outlineLevel="0" collapsed="false">
      <c r="A1107" s="69"/>
      <c r="B1107" s="70" t="s">
        <v>67</v>
      </c>
      <c r="C1107" s="62" t="s">
        <v>95</v>
      </c>
      <c r="D1107" s="70" t="s">
        <v>1175</v>
      </c>
      <c r="E1107" s="43" t="n">
        <v>0.90625</v>
      </c>
      <c r="F1107" s="54" t="n">
        <v>5</v>
      </c>
      <c r="G1107" s="45" t="n">
        <v>21</v>
      </c>
      <c r="H1107" s="46" t="s">
        <v>6</v>
      </c>
      <c r="I1107" s="47" t="n">
        <f aca="false">IF(H1107="W",F1107*G1107-F1107,(IF(H1107="L",-F1107)))</f>
        <v>0</v>
      </c>
      <c r="J1107" s="62"/>
      <c r="K1107" s="23" t="s">
        <v>124</v>
      </c>
      <c r="L1107" s="48"/>
      <c r="M1107" s="48"/>
      <c r="N1107" s="49"/>
      <c r="O1107" s="62"/>
      <c r="P1107" s="64"/>
      <c r="Q1107" s="66"/>
      <c r="R1107" s="74"/>
      <c r="S1107" s="66"/>
      <c r="T1107" s="66"/>
      <c r="U1107" s="66"/>
      <c r="V1107" s="66"/>
      <c r="W1107" s="66"/>
      <c r="X1107" s="67"/>
      <c r="Y1107" s="67"/>
      <c r="Z1107" s="67"/>
      <c r="AA1107" s="67"/>
      <c r="AB1107" s="67"/>
      <c r="AC1107" s="67"/>
      <c r="AD1107" s="32"/>
      <c r="AE1107" s="32"/>
      <c r="AF1107" s="32"/>
      <c r="AG1107" s="32"/>
      <c r="AH1107" s="32"/>
      <c r="AI1107" s="32"/>
      <c r="AJ1107" s="32"/>
      <c r="AK1107" s="32"/>
      <c r="AL1107" s="32"/>
    </row>
    <row r="1108" customFormat="false" ht="16.85" hidden="false" customHeight="false" outlineLevel="0" collapsed="false">
      <c r="A1108" s="69"/>
      <c r="B1108" s="70" t="s">
        <v>67</v>
      </c>
      <c r="C1108" s="62" t="s">
        <v>63</v>
      </c>
      <c r="D1108" s="70" t="s">
        <v>1175</v>
      </c>
      <c r="E1108" s="43" t="n">
        <v>0.90625</v>
      </c>
      <c r="F1108" s="54" t="n">
        <v>0.5</v>
      </c>
      <c r="G1108" s="45" t="n">
        <v>29</v>
      </c>
      <c r="H1108" s="46" t="s">
        <v>7</v>
      </c>
      <c r="I1108" s="47" t="n">
        <f aca="false">IF(H1108="W",F1108*G1108-F1108,(IF(H1108="L",-F1108)))</f>
        <v>-0.5</v>
      </c>
      <c r="J1108" s="62"/>
      <c r="K1108" s="23"/>
      <c r="L1108" s="48"/>
      <c r="M1108" s="48"/>
      <c r="N1108" s="49"/>
      <c r="O1108" s="62"/>
      <c r="P1108" s="64"/>
      <c r="Q1108" s="66"/>
      <c r="R1108" s="74"/>
      <c r="S1108" s="66"/>
      <c r="T1108" s="66"/>
      <c r="U1108" s="66"/>
      <c r="V1108" s="66"/>
      <c r="W1108" s="66"/>
      <c r="X1108" s="67"/>
      <c r="Y1108" s="67"/>
      <c r="Z1108" s="67"/>
      <c r="AA1108" s="67"/>
      <c r="AB1108" s="67"/>
      <c r="AC1108" s="67"/>
      <c r="AD1108" s="32"/>
      <c r="AE1108" s="32"/>
      <c r="AF1108" s="32"/>
      <c r="AG1108" s="32"/>
      <c r="AH1108" s="32"/>
      <c r="AI1108" s="32"/>
      <c r="AJ1108" s="32"/>
      <c r="AK1108" s="32"/>
      <c r="AL1108" s="32"/>
    </row>
    <row r="1109" customFormat="false" ht="16.85" hidden="false" customHeight="false" outlineLevel="0" collapsed="false">
      <c r="A1109" s="69"/>
      <c r="B1109" s="70" t="s">
        <v>67</v>
      </c>
      <c r="C1109" s="62" t="s">
        <v>216</v>
      </c>
      <c r="D1109" s="70" t="s">
        <v>1176</v>
      </c>
      <c r="E1109" s="43" t="n">
        <v>0.708333333333333</v>
      </c>
      <c r="F1109" s="54" t="n">
        <v>25</v>
      </c>
      <c r="G1109" s="45" t="n">
        <v>1.4</v>
      </c>
      <c r="H1109" s="46" t="s">
        <v>5</v>
      </c>
      <c r="I1109" s="47" t="n">
        <f aca="false">IF(H1109="W",F1109*G1109-F1109,(IF(H1109="L",-F1109)))</f>
        <v>10</v>
      </c>
      <c r="J1109" s="62"/>
      <c r="K1109" s="23"/>
      <c r="L1109" s="48"/>
      <c r="M1109" s="48"/>
      <c r="N1109" s="49"/>
      <c r="O1109" s="62"/>
      <c r="P1109" s="64"/>
      <c r="Q1109" s="66"/>
      <c r="R1109" s="74"/>
      <c r="S1109" s="66"/>
      <c r="T1109" s="66"/>
      <c r="U1109" s="66"/>
      <c r="V1109" s="66"/>
      <c r="W1109" s="66"/>
      <c r="X1109" s="67"/>
      <c r="Y1109" s="67"/>
      <c r="Z1109" s="67"/>
      <c r="AA1109" s="67"/>
      <c r="AB1109" s="67"/>
      <c r="AC1109" s="67"/>
      <c r="AD1109" s="32"/>
      <c r="AE1109" s="32"/>
      <c r="AF1109" s="32"/>
      <c r="AG1109" s="32"/>
      <c r="AH1109" s="32"/>
      <c r="AI1109" s="32"/>
      <c r="AJ1109" s="32"/>
      <c r="AK1109" s="32"/>
      <c r="AL1109" s="32"/>
    </row>
    <row r="1110" customFormat="false" ht="16.85" hidden="false" customHeight="false" outlineLevel="0" collapsed="false">
      <c r="A1110" s="69"/>
      <c r="B1110" s="70" t="s">
        <v>67</v>
      </c>
      <c r="C1110" s="62" t="s">
        <v>28</v>
      </c>
      <c r="D1110" s="70" t="s">
        <v>1177</v>
      </c>
      <c r="E1110" s="43" t="n">
        <v>0.708333333333333</v>
      </c>
      <c r="F1110" s="54" t="n">
        <v>10</v>
      </c>
      <c r="G1110" s="45" t="n">
        <v>4.5</v>
      </c>
      <c r="H1110" s="46" t="s">
        <v>6</v>
      </c>
      <c r="I1110" s="47" t="n">
        <f aca="false">IF(H1110="W",F1110*G1110-F1110,(IF(H1110="L",-F1110)))</f>
        <v>0</v>
      </c>
      <c r="J1110" s="62"/>
      <c r="K1110" s="23" t="s">
        <v>124</v>
      </c>
      <c r="L1110" s="48"/>
      <c r="M1110" s="48"/>
      <c r="N1110" s="49"/>
      <c r="O1110" s="62"/>
      <c r="P1110" s="64"/>
      <c r="Q1110" s="66"/>
      <c r="R1110" s="74"/>
      <c r="S1110" s="66"/>
      <c r="T1110" s="66"/>
      <c r="U1110" s="66"/>
      <c r="V1110" s="66"/>
      <c r="W1110" s="66"/>
      <c r="X1110" s="67"/>
      <c r="Y1110" s="67"/>
      <c r="Z1110" s="67"/>
      <c r="AA1110" s="67"/>
      <c r="AB1110" s="67"/>
      <c r="AC1110" s="67"/>
      <c r="AD1110" s="32"/>
      <c r="AE1110" s="32"/>
      <c r="AF1110" s="32"/>
      <c r="AG1110" s="32"/>
      <c r="AH1110" s="32"/>
      <c r="AI1110" s="32"/>
      <c r="AJ1110" s="32"/>
      <c r="AK1110" s="32"/>
      <c r="AL1110" s="32"/>
    </row>
    <row r="1111" customFormat="false" ht="16.85" hidden="false" customHeight="false" outlineLevel="0" collapsed="false">
      <c r="A1111" s="69"/>
      <c r="B1111" s="70" t="s">
        <v>67</v>
      </c>
      <c r="C1111" s="62" t="s">
        <v>28</v>
      </c>
      <c r="D1111" s="70" t="s">
        <v>1178</v>
      </c>
      <c r="E1111" s="43" t="n">
        <v>0.90625</v>
      </c>
      <c r="F1111" s="54" t="n">
        <v>25</v>
      </c>
      <c r="G1111" s="45" t="n">
        <v>1.64</v>
      </c>
      <c r="H1111" s="46" t="s">
        <v>5</v>
      </c>
      <c r="I1111" s="47" t="n">
        <f aca="false">IF(H1111="W",F1111*G1111-F1111,(IF(H1111="L",-F1111)))</f>
        <v>16</v>
      </c>
      <c r="J1111" s="62"/>
      <c r="K1111" s="23"/>
      <c r="L1111" s="48"/>
      <c r="M1111" s="48"/>
      <c r="N1111" s="49"/>
      <c r="O1111" s="62"/>
      <c r="P1111" s="64"/>
      <c r="Q1111" s="66"/>
      <c r="R1111" s="74"/>
      <c r="S1111" s="66"/>
      <c r="T1111" s="66"/>
      <c r="U1111" s="66"/>
      <c r="V1111" s="66"/>
      <c r="W1111" s="66"/>
      <c r="X1111" s="67"/>
      <c r="Y1111" s="67"/>
      <c r="Z1111" s="67"/>
      <c r="AA1111" s="67"/>
      <c r="AB1111" s="67"/>
      <c r="AC1111" s="67"/>
      <c r="AD1111" s="32"/>
      <c r="AE1111" s="32"/>
      <c r="AF1111" s="32"/>
      <c r="AG1111" s="32"/>
      <c r="AH1111" s="32"/>
      <c r="AI1111" s="32"/>
      <c r="AJ1111" s="32"/>
      <c r="AK1111" s="32"/>
      <c r="AL1111" s="32"/>
    </row>
    <row r="1112" customFormat="false" ht="16.85" hidden="false" customHeight="false" outlineLevel="0" collapsed="false">
      <c r="A1112" s="69"/>
      <c r="B1112" s="70" t="s">
        <v>67</v>
      </c>
      <c r="C1112" s="62" t="s">
        <v>170</v>
      </c>
      <c r="D1112" s="70" t="s">
        <v>1179</v>
      </c>
      <c r="E1112" s="43" t="n">
        <v>0.90625</v>
      </c>
      <c r="F1112" s="54" t="n">
        <v>15</v>
      </c>
      <c r="G1112" s="45" t="n">
        <v>2.7</v>
      </c>
      <c r="H1112" s="46" t="s">
        <v>7</v>
      </c>
      <c r="I1112" s="47" t="n">
        <f aca="false">IF(H1112="W",F1112*G1112-F1112,(IF(H1112="L",-F1112)))</f>
        <v>-15</v>
      </c>
      <c r="J1112" s="62"/>
      <c r="K1112" s="23"/>
      <c r="L1112" s="48"/>
      <c r="M1112" s="48"/>
      <c r="N1112" s="49"/>
      <c r="O1112" s="62"/>
      <c r="P1112" s="64"/>
      <c r="Q1112" s="66"/>
      <c r="R1112" s="74"/>
      <c r="S1112" s="66"/>
      <c r="T1112" s="66"/>
      <c r="U1112" s="66"/>
      <c r="V1112" s="66"/>
      <c r="W1112" s="66"/>
      <c r="X1112" s="67"/>
      <c r="Y1112" s="67"/>
      <c r="Z1112" s="67"/>
      <c r="AA1112" s="67"/>
      <c r="AB1112" s="67"/>
      <c r="AC1112" s="67"/>
      <c r="AD1112" s="32"/>
      <c r="AE1112" s="32"/>
      <c r="AF1112" s="32"/>
      <c r="AG1112" s="32"/>
      <c r="AH1112" s="32"/>
      <c r="AI1112" s="32"/>
      <c r="AJ1112" s="32"/>
      <c r="AK1112" s="32"/>
      <c r="AL1112" s="32"/>
    </row>
    <row r="1113" customFormat="false" ht="16.85" hidden="false" customHeight="false" outlineLevel="0" collapsed="false">
      <c r="A1113" s="69"/>
      <c r="B1113" s="70" t="s">
        <v>67</v>
      </c>
      <c r="C1113" s="62" t="s">
        <v>170</v>
      </c>
      <c r="D1113" s="70" t="s">
        <v>1168</v>
      </c>
      <c r="E1113" s="43" t="n">
        <v>0.90625</v>
      </c>
      <c r="F1113" s="54" t="n">
        <v>15</v>
      </c>
      <c r="G1113" s="45" t="n">
        <v>1.47</v>
      </c>
      <c r="H1113" s="46" t="s">
        <v>5</v>
      </c>
      <c r="I1113" s="47" t="n">
        <f aca="false">IF(H1113="W",F1113*G1113-F1113,(IF(H1113="L",-F1113)))</f>
        <v>7.05</v>
      </c>
      <c r="J1113" s="62"/>
      <c r="K1113" s="23"/>
      <c r="L1113" s="48"/>
      <c r="M1113" s="48"/>
      <c r="N1113" s="49"/>
      <c r="O1113" s="62"/>
      <c r="P1113" s="64"/>
      <c r="Q1113" s="66"/>
      <c r="R1113" s="74"/>
      <c r="S1113" s="66"/>
      <c r="T1113" s="66"/>
      <c r="U1113" s="66"/>
      <c r="V1113" s="66"/>
      <c r="W1113" s="66"/>
      <c r="X1113" s="67"/>
      <c r="Y1113" s="67"/>
      <c r="Z1113" s="67"/>
      <c r="AA1113" s="67"/>
      <c r="AB1113" s="67"/>
      <c r="AC1113" s="67"/>
      <c r="AD1113" s="32"/>
      <c r="AE1113" s="32"/>
      <c r="AF1113" s="32"/>
      <c r="AG1113" s="32"/>
      <c r="AH1113" s="32"/>
      <c r="AI1113" s="32"/>
      <c r="AJ1113" s="32"/>
      <c r="AK1113" s="32"/>
      <c r="AL1113" s="32"/>
    </row>
    <row r="1114" customFormat="false" ht="16.85" hidden="false" customHeight="false" outlineLevel="0" collapsed="false">
      <c r="A1114" s="69"/>
      <c r="B1114" s="70" t="s">
        <v>67</v>
      </c>
      <c r="C1114" s="62" t="s">
        <v>216</v>
      </c>
      <c r="D1114" s="70" t="s">
        <v>1167</v>
      </c>
      <c r="E1114" s="43" t="n">
        <v>0.90625</v>
      </c>
      <c r="F1114" s="54" t="n">
        <v>2.5</v>
      </c>
      <c r="G1114" s="45" t="n">
        <v>9</v>
      </c>
      <c r="H1114" s="46" t="s">
        <v>7</v>
      </c>
      <c r="I1114" s="47" t="n">
        <f aca="false">IF(H1114="W",F1114*G1114-F1114,(IF(H1114="L",-F1114)))</f>
        <v>-2.5</v>
      </c>
      <c r="J1114" s="62"/>
      <c r="K1114" s="23"/>
      <c r="L1114" s="48"/>
      <c r="M1114" s="48"/>
      <c r="N1114" s="49"/>
      <c r="O1114" s="62"/>
      <c r="P1114" s="64"/>
      <c r="Q1114" s="66"/>
      <c r="R1114" s="74"/>
      <c r="S1114" s="66"/>
      <c r="T1114" s="66"/>
      <c r="U1114" s="66"/>
      <c r="V1114" s="66"/>
      <c r="W1114" s="66"/>
      <c r="X1114" s="67"/>
      <c r="Y1114" s="67"/>
      <c r="Z1114" s="67"/>
      <c r="AA1114" s="67"/>
      <c r="AB1114" s="67"/>
      <c r="AC1114" s="67"/>
      <c r="AD1114" s="32"/>
      <c r="AE1114" s="32"/>
      <c r="AF1114" s="32"/>
      <c r="AG1114" s="32"/>
      <c r="AH1114" s="32"/>
      <c r="AI1114" s="32"/>
      <c r="AJ1114" s="32"/>
      <c r="AK1114" s="32"/>
      <c r="AL1114" s="32"/>
    </row>
    <row r="1115" customFormat="false" ht="16.85" hidden="false" customHeight="false" outlineLevel="0" collapsed="false">
      <c r="A1115" s="69" t="n">
        <v>43628</v>
      </c>
      <c r="B1115" s="70" t="s">
        <v>67</v>
      </c>
      <c r="C1115" s="62" t="s">
        <v>28</v>
      </c>
      <c r="D1115" s="70" t="s">
        <v>1180</v>
      </c>
      <c r="E1115" s="43" t="n">
        <v>0.916666666666667</v>
      </c>
      <c r="F1115" s="54" t="n">
        <v>25</v>
      </c>
      <c r="G1115" s="45" t="n">
        <v>2.23</v>
      </c>
      <c r="H1115" s="46" t="s">
        <v>5</v>
      </c>
      <c r="I1115" s="47" t="n">
        <f aca="false">IF(H1115="W",F1115*G1115-F1115,(IF(H1115="L",-F1115)))</f>
        <v>30.75</v>
      </c>
      <c r="J1115" s="62"/>
      <c r="K1115" s="23"/>
      <c r="L1115" s="48"/>
      <c r="M1115" s="48"/>
      <c r="N1115" s="49"/>
      <c r="O1115" s="62"/>
      <c r="P1115" s="64"/>
      <c r="Q1115" s="66"/>
      <c r="R1115" s="74"/>
      <c r="S1115" s="66"/>
      <c r="T1115" s="66"/>
      <c r="U1115" s="66"/>
      <c r="V1115" s="66"/>
      <c r="W1115" s="66"/>
      <c r="X1115" s="67"/>
      <c r="Y1115" s="67"/>
      <c r="Z1115" s="67"/>
      <c r="AA1115" s="67"/>
      <c r="AB1115" s="67"/>
      <c r="AC1115" s="67"/>
      <c r="AD1115" s="32"/>
      <c r="AE1115" s="32"/>
      <c r="AF1115" s="32"/>
      <c r="AG1115" s="32"/>
      <c r="AH1115" s="32"/>
      <c r="AI1115" s="32"/>
      <c r="AJ1115" s="32"/>
      <c r="AK1115" s="32"/>
      <c r="AL1115" s="32"/>
    </row>
    <row r="1116" customFormat="false" ht="16.85" hidden="false" customHeight="false" outlineLevel="0" collapsed="false">
      <c r="A1116" s="69"/>
      <c r="B1116" s="70" t="s">
        <v>67</v>
      </c>
      <c r="C1116" s="62" t="s">
        <v>24</v>
      </c>
      <c r="D1116" s="70" t="s">
        <v>1181</v>
      </c>
      <c r="E1116" s="43" t="n">
        <v>0.916666666666667</v>
      </c>
      <c r="F1116" s="54" t="n">
        <v>13.06</v>
      </c>
      <c r="G1116" s="45" t="n">
        <v>4.27</v>
      </c>
      <c r="H1116" s="46" t="s">
        <v>7</v>
      </c>
      <c r="I1116" s="47" t="n">
        <f aca="false">IF(H1116="W",F1116*G1116-F1116,(IF(H1116="L",-F1116)))</f>
        <v>-13.06</v>
      </c>
      <c r="J1116" s="62"/>
      <c r="K1116" s="23"/>
      <c r="L1116" s="48"/>
      <c r="M1116" s="48"/>
      <c r="N1116" s="49"/>
      <c r="O1116" s="62"/>
      <c r="P1116" s="64"/>
      <c r="Q1116" s="66"/>
      <c r="R1116" s="74"/>
      <c r="S1116" s="66"/>
      <c r="T1116" s="66"/>
      <c r="U1116" s="66"/>
      <c r="V1116" s="66"/>
      <c r="W1116" s="66"/>
      <c r="X1116" s="67"/>
      <c r="Y1116" s="67"/>
      <c r="Z1116" s="67"/>
      <c r="AA1116" s="67"/>
      <c r="AB1116" s="67"/>
      <c r="AC1116" s="67"/>
      <c r="AD1116" s="32"/>
      <c r="AE1116" s="32"/>
      <c r="AF1116" s="32"/>
      <c r="AG1116" s="32"/>
      <c r="AH1116" s="32"/>
      <c r="AI1116" s="32"/>
      <c r="AJ1116" s="32"/>
      <c r="AK1116" s="32"/>
      <c r="AL1116" s="32"/>
    </row>
    <row r="1117" customFormat="false" ht="16.85" hidden="false" customHeight="false" outlineLevel="0" collapsed="false">
      <c r="A1117" s="69"/>
      <c r="B1117" s="70" t="s">
        <v>67</v>
      </c>
      <c r="C1117" s="62" t="s">
        <v>87</v>
      </c>
      <c r="D1117" s="70" t="s">
        <v>1182</v>
      </c>
      <c r="E1117" s="43" t="n">
        <v>0.916666666666667</v>
      </c>
      <c r="F1117" s="54" t="n">
        <v>10</v>
      </c>
      <c r="G1117" s="45" t="n">
        <v>2.9</v>
      </c>
      <c r="H1117" s="46" t="s">
        <v>6</v>
      </c>
      <c r="I1117" s="47" t="n">
        <f aca="false">IF(H1117="W",F1117*G1117-F1117,(IF(H1117="L",-F1117)))</f>
        <v>0</v>
      </c>
      <c r="J1117" s="62"/>
      <c r="K1117" s="23" t="s">
        <v>124</v>
      </c>
      <c r="L1117" s="48"/>
      <c r="M1117" s="48"/>
      <c r="N1117" s="49"/>
      <c r="O1117" s="62"/>
      <c r="P1117" s="64"/>
      <c r="Q1117" s="66"/>
      <c r="R1117" s="74"/>
      <c r="S1117" s="66"/>
      <c r="T1117" s="66"/>
      <c r="U1117" s="66"/>
      <c r="V1117" s="66"/>
      <c r="W1117" s="66"/>
      <c r="X1117" s="67"/>
      <c r="Y1117" s="67"/>
      <c r="Z1117" s="67"/>
      <c r="AA1117" s="67"/>
      <c r="AB1117" s="67"/>
      <c r="AC1117" s="67"/>
      <c r="AD1117" s="32"/>
      <c r="AE1117" s="32"/>
      <c r="AF1117" s="32"/>
      <c r="AG1117" s="32"/>
      <c r="AH1117" s="32"/>
      <c r="AI1117" s="32"/>
      <c r="AJ1117" s="32"/>
      <c r="AK1117" s="32"/>
      <c r="AL1117" s="32"/>
    </row>
    <row r="1118" customFormat="false" ht="16.85" hidden="false" customHeight="false" outlineLevel="0" collapsed="false">
      <c r="A1118" s="69"/>
      <c r="B1118" s="70" t="s">
        <v>67</v>
      </c>
      <c r="C1118" s="62" t="s">
        <v>170</v>
      </c>
      <c r="D1118" s="70" t="s">
        <v>1182</v>
      </c>
      <c r="E1118" s="43" t="n">
        <v>0.916666666666667</v>
      </c>
      <c r="F1118" s="54" t="n">
        <v>9.22</v>
      </c>
      <c r="G1118" s="45" t="n">
        <v>2.9</v>
      </c>
      <c r="H1118" s="46" t="s">
        <v>7</v>
      </c>
      <c r="I1118" s="47" t="n">
        <f aca="false">IF(H1118="W",F1118*G1118-F1118,(IF(H1118="L",-F1118)))</f>
        <v>-9.22</v>
      </c>
      <c r="J1118" s="62"/>
      <c r="K1118" s="23"/>
      <c r="L1118" s="48"/>
      <c r="M1118" s="48"/>
      <c r="N1118" s="49"/>
      <c r="O1118" s="62"/>
      <c r="P1118" s="64"/>
      <c r="Q1118" s="66"/>
      <c r="R1118" s="74"/>
      <c r="S1118" s="66"/>
      <c r="T1118" s="66"/>
      <c r="U1118" s="66"/>
      <c r="V1118" s="66"/>
      <c r="W1118" s="66"/>
      <c r="X1118" s="67"/>
      <c r="Y1118" s="67"/>
      <c r="Z1118" s="67"/>
      <c r="AA1118" s="67"/>
      <c r="AB1118" s="67"/>
      <c r="AC1118" s="67"/>
      <c r="AD1118" s="32"/>
      <c r="AE1118" s="32"/>
      <c r="AF1118" s="32"/>
      <c r="AG1118" s="32"/>
      <c r="AH1118" s="32"/>
      <c r="AI1118" s="32"/>
      <c r="AJ1118" s="32"/>
      <c r="AK1118" s="32"/>
      <c r="AL1118" s="32"/>
    </row>
    <row r="1119" customFormat="false" ht="16.85" hidden="false" customHeight="false" outlineLevel="0" collapsed="false">
      <c r="A1119" s="69"/>
      <c r="B1119" s="70" t="s">
        <v>67</v>
      </c>
      <c r="C1119" s="62" t="s">
        <v>216</v>
      </c>
      <c r="D1119" s="70" t="s">
        <v>1183</v>
      </c>
      <c r="E1119" s="43" t="n">
        <v>0.916666666666667</v>
      </c>
      <c r="F1119" s="54" t="n">
        <v>20</v>
      </c>
      <c r="G1119" s="45" t="n">
        <v>1.12</v>
      </c>
      <c r="H1119" s="46" t="s">
        <v>5</v>
      </c>
      <c r="I1119" s="47" t="n">
        <f aca="false">IF(H1119="W",F1119*G1119-F1119,(IF(H1119="L",-F1119)))</f>
        <v>2.4</v>
      </c>
      <c r="J1119" s="62"/>
      <c r="K1119" s="23"/>
      <c r="L1119" s="48"/>
      <c r="M1119" s="48"/>
      <c r="N1119" s="49"/>
      <c r="O1119" s="62"/>
      <c r="P1119" s="64"/>
      <c r="Q1119" s="66"/>
      <c r="R1119" s="74"/>
      <c r="S1119" s="66"/>
      <c r="T1119" s="66"/>
      <c r="U1119" s="66"/>
      <c r="V1119" s="66"/>
      <c r="W1119" s="66"/>
      <c r="X1119" s="67"/>
      <c r="Y1119" s="67"/>
      <c r="Z1119" s="67"/>
      <c r="AA1119" s="67"/>
      <c r="AB1119" s="67"/>
      <c r="AC1119" s="67"/>
      <c r="AD1119" s="32"/>
      <c r="AE1119" s="32"/>
      <c r="AF1119" s="32"/>
      <c r="AG1119" s="32"/>
      <c r="AH1119" s="32"/>
      <c r="AI1119" s="32"/>
      <c r="AJ1119" s="32"/>
      <c r="AK1119" s="32"/>
      <c r="AL1119" s="32"/>
    </row>
    <row r="1120" customFormat="false" ht="16.85" hidden="false" customHeight="false" outlineLevel="0" collapsed="false">
      <c r="A1120" s="69" t="s">
        <v>1106</v>
      </c>
      <c r="B1120" s="70" t="s">
        <v>67</v>
      </c>
      <c r="C1120" s="62" t="s">
        <v>170</v>
      </c>
      <c r="D1120" s="70" t="s">
        <v>1114</v>
      </c>
      <c r="E1120" s="43" t="s">
        <v>1184</v>
      </c>
      <c r="F1120" s="54" t="n">
        <v>10</v>
      </c>
      <c r="G1120" s="45" t="n">
        <v>8.9</v>
      </c>
      <c r="H1120" s="46" t="s">
        <v>6</v>
      </c>
      <c r="I1120" s="47" t="n">
        <f aca="false">IF(H1120="W",F1120*G1120-F1120,(IF(H1120="L",-F1120)))</f>
        <v>0</v>
      </c>
      <c r="J1120" s="62"/>
      <c r="K1120" s="23" t="s">
        <v>124</v>
      </c>
      <c r="L1120" s="48"/>
      <c r="M1120" s="48"/>
      <c r="N1120" s="49"/>
      <c r="O1120" s="62"/>
      <c r="P1120" s="64"/>
      <c r="Q1120" s="66"/>
      <c r="R1120" s="74"/>
      <c r="S1120" s="66"/>
      <c r="T1120" s="66"/>
      <c r="U1120" s="66"/>
      <c r="V1120" s="66"/>
      <c r="W1120" s="66"/>
      <c r="X1120" s="67"/>
      <c r="Y1120" s="67"/>
      <c r="Z1120" s="67"/>
      <c r="AA1120" s="67"/>
      <c r="AB1120" s="67"/>
      <c r="AC1120" s="67"/>
      <c r="AD1120" s="32"/>
      <c r="AE1120" s="32"/>
      <c r="AF1120" s="32"/>
      <c r="AG1120" s="32"/>
      <c r="AH1120" s="32"/>
      <c r="AI1120" s="32"/>
      <c r="AJ1120" s="32"/>
      <c r="AK1120" s="32"/>
      <c r="AL1120" s="32"/>
    </row>
    <row r="1121" customFormat="false" ht="16.85" hidden="false" customHeight="false" outlineLevel="0" collapsed="false">
      <c r="A1121" s="69"/>
      <c r="B1121" s="70" t="s">
        <v>67</v>
      </c>
      <c r="C1121" s="62" t="s">
        <v>68</v>
      </c>
      <c r="D1121" s="70" t="s">
        <v>1185</v>
      </c>
      <c r="E1121" s="43" t="n">
        <v>0.520833333333333</v>
      </c>
      <c r="F1121" s="54" t="n">
        <v>10</v>
      </c>
      <c r="G1121" s="45" t="n">
        <v>4.3</v>
      </c>
      <c r="H1121" s="46" t="s">
        <v>6</v>
      </c>
      <c r="I1121" s="47" t="n">
        <f aca="false">IF(H1121="W",F1121*G1121-F1121,(IF(H1121="L",-F1121)))</f>
        <v>0</v>
      </c>
      <c r="J1121" s="62"/>
      <c r="K1121" s="23" t="s">
        <v>124</v>
      </c>
      <c r="L1121" s="48"/>
      <c r="M1121" s="48"/>
      <c r="N1121" s="49"/>
      <c r="O1121" s="62"/>
      <c r="P1121" s="64"/>
      <c r="Q1121" s="66"/>
      <c r="R1121" s="74"/>
      <c r="S1121" s="66"/>
      <c r="T1121" s="66"/>
      <c r="U1121" s="66"/>
      <c r="V1121" s="66"/>
      <c r="W1121" s="66"/>
      <c r="X1121" s="67"/>
      <c r="Y1121" s="67"/>
      <c r="Z1121" s="67"/>
      <c r="AA1121" s="67"/>
      <c r="AB1121" s="67"/>
      <c r="AC1121" s="67"/>
      <c r="AD1121" s="32"/>
      <c r="AE1121" s="32"/>
      <c r="AF1121" s="32"/>
      <c r="AG1121" s="32"/>
      <c r="AH1121" s="32"/>
      <c r="AI1121" s="32"/>
      <c r="AJ1121" s="32"/>
      <c r="AK1121" s="32"/>
      <c r="AL1121" s="32"/>
    </row>
    <row r="1122" customFormat="false" ht="16.85" hidden="false" customHeight="false" outlineLevel="0" collapsed="false">
      <c r="A1122" s="69"/>
      <c r="B1122" s="70" t="s">
        <v>67</v>
      </c>
      <c r="C1122" s="62" t="s">
        <v>87</v>
      </c>
      <c r="D1122" s="70" t="s">
        <v>1186</v>
      </c>
      <c r="E1122" s="43" t="n">
        <v>0.520833333333333</v>
      </c>
      <c r="F1122" s="54" t="n">
        <v>23.5</v>
      </c>
      <c r="G1122" s="45" t="n">
        <v>1.85</v>
      </c>
      <c r="H1122" s="46" t="s">
        <v>7</v>
      </c>
      <c r="I1122" s="47" t="n">
        <f aca="false">IF(H1122="W",F1122*G1122-F1122,(IF(H1122="L",-F1122)))</f>
        <v>-23.5</v>
      </c>
      <c r="J1122" s="62"/>
      <c r="K1122" s="23"/>
      <c r="L1122" s="48"/>
      <c r="M1122" s="48"/>
      <c r="N1122" s="49"/>
      <c r="O1122" s="62"/>
      <c r="P1122" s="64"/>
      <c r="Q1122" s="66"/>
      <c r="R1122" s="74"/>
      <c r="S1122" s="66"/>
      <c r="T1122" s="66"/>
      <c r="U1122" s="66"/>
      <c r="V1122" s="66"/>
      <c r="W1122" s="66"/>
      <c r="X1122" s="67"/>
      <c r="Y1122" s="67"/>
      <c r="Z1122" s="67"/>
      <c r="AA1122" s="67"/>
      <c r="AB1122" s="67"/>
      <c r="AC1122" s="67"/>
      <c r="AD1122" s="32"/>
      <c r="AE1122" s="32"/>
      <c r="AF1122" s="32"/>
      <c r="AG1122" s="32"/>
      <c r="AH1122" s="32"/>
      <c r="AI1122" s="32"/>
      <c r="AJ1122" s="32"/>
      <c r="AK1122" s="32"/>
      <c r="AL1122" s="32"/>
    </row>
    <row r="1123" customFormat="false" ht="16.85" hidden="false" customHeight="false" outlineLevel="0" collapsed="false">
      <c r="A1123" s="69"/>
      <c r="B1123" s="70" t="s">
        <v>67</v>
      </c>
      <c r="C1123" s="62" t="s">
        <v>87</v>
      </c>
      <c r="D1123" s="70" t="s">
        <v>1187</v>
      </c>
      <c r="E1123" s="43" t="n">
        <v>0.520833333333333</v>
      </c>
      <c r="F1123" s="54" t="n">
        <v>5</v>
      </c>
      <c r="G1123" s="45" t="n">
        <v>3.7</v>
      </c>
      <c r="H1123" s="46" t="s">
        <v>5</v>
      </c>
      <c r="I1123" s="47" t="n">
        <f aca="false">IF(H1123="W",F1123*G1123-F1123,(IF(H1123="L",-F1123)))</f>
        <v>13.5</v>
      </c>
      <c r="J1123" s="62"/>
      <c r="K1123" s="23" t="s">
        <v>1188</v>
      </c>
      <c r="L1123" s="48"/>
      <c r="M1123" s="48"/>
      <c r="N1123" s="49"/>
      <c r="O1123" s="62"/>
      <c r="P1123" s="64"/>
      <c r="Q1123" s="66"/>
      <c r="R1123" s="74"/>
      <c r="S1123" s="66"/>
      <c r="T1123" s="66"/>
      <c r="U1123" s="66"/>
      <c r="V1123" s="66"/>
      <c r="W1123" s="66"/>
      <c r="X1123" s="67"/>
      <c r="Y1123" s="67"/>
      <c r="Z1123" s="67"/>
      <c r="AA1123" s="67"/>
      <c r="AB1123" s="67"/>
      <c r="AC1123" s="67"/>
      <c r="AD1123" s="32"/>
      <c r="AE1123" s="32"/>
      <c r="AF1123" s="32"/>
      <c r="AG1123" s="32"/>
      <c r="AH1123" s="32"/>
      <c r="AI1123" s="32"/>
      <c r="AJ1123" s="32"/>
      <c r="AK1123" s="32"/>
      <c r="AL1123" s="32"/>
    </row>
    <row r="1124" customFormat="false" ht="16.85" hidden="false" customHeight="false" outlineLevel="0" collapsed="false">
      <c r="A1124" s="69"/>
      <c r="B1124" s="70" t="s">
        <v>67</v>
      </c>
      <c r="C1124" s="62" t="s">
        <v>170</v>
      </c>
      <c r="D1124" s="70" t="s">
        <v>1187</v>
      </c>
      <c r="E1124" s="43" t="n">
        <v>0.520833333333333</v>
      </c>
      <c r="F1124" s="54" t="n">
        <v>6</v>
      </c>
      <c r="G1124" s="45" t="n">
        <v>4.4</v>
      </c>
      <c r="H1124" s="46" t="s">
        <v>5</v>
      </c>
      <c r="I1124" s="47" t="n">
        <f aca="false">IF(H1124="W",F1124*G1124-F1124,(IF(H1124="L",-F1124)))</f>
        <v>20.4</v>
      </c>
      <c r="J1124" s="62"/>
      <c r="K1124" s="23"/>
      <c r="L1124" s="48" t="s">
        <v>1189</v>
      </c>
      <c r="M1124" s="48" t="s">
        <v>1162</v>
      </c>
      <c r="N1124" s="49"/>
      <c r="O1124" s="62"/>
      <c r="P1124" s="64"/>
      <c r="Q1124" s="66"/>
      <c r="R1124" s="74"/>
      <c r="S1124" s="66"/>
      <c r="T1124" s="66"/>
      <c r="U1124" s="66"/>
      <c r="V1124" s="66"/>
      <c r="W1124" s="66"/>
      <c r="X1124" s="67"/>
      <c r="Y1124" s="67"/>
      <c r="Z1124" s="67"/>
      <c r="AA1124" s="67"/>
      <c r="AB1124" s="67"/>
      <c r="AC1124" s="67"/>
      <c r="AD1124" s="32"/>
      <c r="AE1124" s="32"/>
      <c r="AF1124" s="32"/>
      <c r="AG1124" s="32"/>
      <c r="AH1124" s="32"/>
      <c r="AI1124" s="32"/>
      <c r="AJ1124" s="32"/>
      <c r="AK1124" s="32"/>
      <c r="AL1124" s="32"/>
    </row>
    <row r="1125" customFormat="false" ht="16.85" hidden="false" customHeight="false" outlineLevel="0" collapsed="false">
      <c r="A1125" s="69"/>
      <c r="B1125" s="70" t="s">
        <v>67</v>
      </c>
      <c r="C1125" s="62" t="s">
        <v>28</v>
      </c>
      <c r="D1125" s="70" t="s">
        <v>1190</v>
      </c>
      <c r="E1125" s="43" t="n">
        <v>0.875</v>
      </c>
      <c r="F1125" s="54" t="n">
        <v>10</v>
      </c>
      <c r="G1125" s="45" t="n">
        <v>3.2</v>
      </c>
      <c r="H1125" s="46" t="s">
        <v>5</v>
      </c>
      <c r="I1125" s="47" t="n">
        <f aca="false">IF(H1125="W",F1125*G1125-F1125,(IF(H1125="L",-F1125)))</f>
        <v>22</v>
      </c>
      <c r="J1125" s="62"/>
      <c r="K1125" s="23" t="s">
        <v>1191</v>
      </c>
      <c r="L1125" s="48"/>
      <c r="M1125" s="48"/>
      <c r="N1125" s="49"/>
      <c r="O1125" s="62"/>
      <c r="P1125" s="64"/>
      <c r="Q1125" s="66"/>
      <c r="R1125" s="74"/>
      <c r="S1125" s="66"/>
      <c r="T1125" s="66"/>
      <c r="U1125" s="66"/>
      <c r="V1125" s="66"/>
      <c r="W1125" s="66"/>
      <c r="X1125" s="67"/>
      <c r="Y1125" s="67"/>
      <c r="Z1125" s="67"/>
      <c r="AA1125" s="67"/>
      <c r="AB1125" s="67"/>
      <c r="AC1125" s="67"/>
      <c r="AD1125" s="32"/>
      <c r="AE1125" s="32"/>
      <c r="AF1125" s="32"/>
      <c r="AG1125" s="32"/>
      <c r="AH1125" s="32"/>
      <c r="AI1125" s="32"/>
      <c r="AJ1125" s="32"/>
      <c r="AK1125" s="32"/>
      <c r="AL1125" s="32"/>
    </row>
    <row r="1126" customFormat="false" ht="16.85" hidden="false" customHeight="false" outlineLevel="0" collapsed="false">
      <c r="A1126" s="69"/>
      <c r="B1126" s="70" t="s">
        <v>696</v>
      </c>
      <c r="C1126" s="62" t="s">
        <v>87</v>
      </c>
      <c r="D1126" s="70" t="s">
        <v>1192</v>
      </c>
      <c r="E1126" s="43" t="n">
        <v>0.875</v>
      </c>
      <c r="F1126" s="54" t="n">
        <v>12</v>
      </c>
      <c r="G1126" s="45" t="n">
        <v>1.84</v>
      </c>
      <c r="H1126" s="46" t="s">
        <v>7</v>
      </c>
      <c r="I1126" s="47" t="n">
        <f aca="false">IF(H1126="W",F1126*G1126-F1126,(IF(H1126="L",-F1126)))</f>
        <v>-12</v>
      </c>
      <c r="J1126" s="62"/>
      <c r="K1126" s="23"/>
      <c r="L1126" s="48"/>
      <c r="M1126" s="48"/>
      <c r="N1126" s="49"/>
      <c r="O1126" s="62"/>
      <c r="P1126" s="64"/>
      <c r="Q1126" s="66"/>
      <c r="R1126" s="74"/>
      <c r="S1126" s="66"/>
      <c r="T1126" s="66"/>
      <c r="U1126" s="66"/>
      <c r="V1126" s="66"/>
      <c r="W1126" s="66"/>
      <c r="X1126" s="67"/>
      <c r="Y1126" s="67"/>
      <c r="Z1126" s="67"/>
      <c r="AA1126" s="67"/>
      <c r="AB1126" s="67"/>
      <c r="AC1126" s="67"/>
      <c r="AD1126" s="32"/>
      <c r="AE1126" s="32"/>
      <c r="AF1126" s="32"/>
      <c r="AG1126" s="32"/>
      <c r="AH1126" s="32"/>
      <c r="AI1126" s="32"/>
      <c r="AJ1126" s="32"/>
      <c r="AK1126" s="32"/>
      <c r="AL1126" s="32"/>
    </row>
    <row r="1127" customFormat="false" ht="16.85" hidden="false" customHeight="false" outlineLevel="0" collapsed="false">
      <c r="A1127" s="69"/>
      <c r="B1127" s="70" t="s">
        <v>46</v>
      </c>
      <c r="C1127" s="62" t="s">
        <v>95</v>
      </c>
      <c r="D1127" s="70" t="s">
        <v>1001</v>
      </c>
      <c r="E1127" s="43" t="n">
        <v>0.125</v>
      </c>
      <c r="F1127" s="54" t="n">
        <v>10</v>
      </c>
      <c r="G1127" s="45" t="n">
        <v>4.1</v>
      </c>
      <c r="H1127" s="46" t="s">
        <v>6</v>
      </c>
      <c r="I1127" s="47" t="n">
        <f aca="false">IF(H1127="W",F1127*G1127-F1127,(IF(H1127="L",-F1127)))</f>
        <v>0</v>
      </c>
      <c r="J1127" s="62"/>
      <c r="K1127" s="23" t="s">
        <v>124</v>
      </c>
      <c r="L1127" s="48"/>
      <c r="M1127" s="48"/>
      <c r="N1127" s="49"/>
      <c r="O1127" s="62"/>
      <c r="P1127" s="64"/>
      <c r="Q1127" s="66"/>
      <c r="R1127" s="74"/>
      <c r="S1127" s="66"/>
      <c r="T1127" s="66"/>
      <c r="U1127" s="66"/>
      <c r="V1127" s="66"/>
      <c r="W1127" s="66"/>
      <c r="X1127" s="67"/>
      <c r="Y1127" s="67"/>
      <c r="Z1127" s="67"/>
      <c r="AA1127" s="67"/>
      <c r="AB1127" s="67"/>
      <c r="AC1127" s="67"/>
      <c r="AD1127" s="32"/>
      <c r="AE1127" s="32"/>
      <c r="AF1127" s="32"/>
      <c r="AG1127" s="32"/>
      <c r="AH1127" s="32"/>
      <c r="AI1127" s="32"/>
      <c r="AJ1127" s="32"/>
      <c r="AK1127" s="32"/>
      <c r="AL1127" s="32"/>
    </row>
    <row r="1128" customFormat="false" ht="16.85" hidden="false" customHeight="false" outlineLevel="0" collapsed="false">
      <c r="A1128" s="69"/>
      <c r="B1128" s="70" t="s">
        <v>46</v>
      </c>
      <c r="C1128" s="62" t="s">
        <v>28</v>
      </c>
      <c r="D1128" s="70" t="s">
        <v>996</v>
      </c>
      <c r="E1128" s="43" t="n">
        <v>0.125</v>
      </c>
      <c r="F1128" s="54" t="n">
        <v>20.1</v>
      </c>
      <c r="G1128" s="45" t="n">
        <v>2.04</v>
      </c>
      <c r="H1128" s="46" t="s">
        <v>7</v>
      </c>
      <c r="I1128" s="47" t="n">
        <f aca="false">IF(H1128="W",F1128*G1128-F1128,(IF(H1128="L",-F1128)))</f>
        <v>-20.1</v>
      </c>
      <c r="J1128" s="62"/>
      <c r="K1128" s="23"/>
      <c r="L1128" s="48"/>
      <c r="M1128" s="48"/>
      <c r="N1128" s="49"/>
      <c r="O1128" s="62"/>
      <c r="P1128" s="64"/>
      <c r="Q1128" s="66"/>
      <c r="R1128" s="74"/>
      <c r="S1128" s="66"/>
      <c r="T1128" s="66"/>
      <c r="U1128" s="66"/>
      <c r="V1128" s="66"/>
      <c r="W1128" s="66"/>
      <c r="X1128" s="67"/>
      <c r="Y1128" s="67"/>
      <c r="Z1128" s="67"/>
      <c r="AA1128" s="67"/>
      <c r="AB1128" s="67"/>
      <c r="AC1128" s="67"/>
      <c r="AD1128" s="32"/>
      <c r="AE1128" s="32"/>
      <c r="AF1128" s="32"/>
      <c r="AG1128" s="32"/>
      <c r="AH1128" s="32"/>
      <c r="AI1128" s="32"/>
      <c r="AJ1128" s="32"/>
      <c r="AK1128" s="32"/>
      <c r="AL1128" s="32"/>
    </row>
    <row r="1129" customFormat="false" ht="16.85" hidden="false" customHeight="false" outlineLevel="0" collapsed="false">
      <c r="A1129" s="69"/>
      <c r="B1129" s="70" t="s">
        <v>46</v>
      </c>
      <c r="C1129" s="62" t="s">
        <v>216</v>
      </c>
      <c r="D1129" s="70" t="s">
        <v>1090</v>
      </c>
      <c r="E1129" s="43" t="n">
        <v>0.125</v>
      </c>
      <c r="F1129" s="54" t="n">
        <v>8.93</v>
      </c>
      <c r="G1129" s="45" t="n">
        <v>3.8</v>
      </c>
      <c r="H1129" s="46" t="s">
        <v>5</v>
      </c>
      <c r="I1129" s="47" t="n">
        <f aca="false">IF(H1129="W",F1129*G1129-F1129,(IF(H1129="L",-F1129)))</f>
        <v>25.004</v>
      </c>
      <c r="J1129" s="62"/>
      <c r="K1129" s="23"/>
      <c r="L1129" s="48"/>
      <c r="M1129" s="48"/>
      <c r="N1129" s="49"/>
      <c r="O1129" s="62"/>
      <c r="P1129" s="64"/>
      <c r="Q1129" s="66"/>
      <c r="R1129" s="74"/>
      <c r="S1129" s="66"/>
      <c r="T1129" s="66"/>
      <c r="U1129" s="66"/>
      <c r="V1129" s="66"/>
      <c r="W1129" s="66"/>
      <c r="X1129" s="67"/>
      <c r="Y1129" s="67"/>
      <c r="Z1129" s="67"/>
      <c r="AA1129" s="67"/>
      <c r="AB1129" s="67"/>
      <c r="AC1129" s="67"/>
      <c r="AD1129" s="32"/>
      <c r="AE1129" s="32"/>
      <c r="AF1129" s="32"/>
      <c r="AG1129" s="32"/>
      <c r="AH1129" s="32"/>
      <c r="AI1129" s="32"/>
      <c r="AJ1129" s="32"/>
      <c r="AK1129" s="32"/>
      <c r="AL1129" s="32"/>
    </row>
    <row r="1130" customFormat="false" ht="16.85" hidden="false" customHeight="false" outlineLevel="0" collapsed="false">
      <c r="A1130" s="69"/>
      <c r="B1130" s="70" t="s">
        <v>46</v>
      </c>
      <c r="C1130" s="62" t="s">
        <v>170</v>
      </c>
      <c r="D1130" s="70" t="s">
        <v>1090</v>
      </c>
      <c r="E1130" s="43" t="n">
        <v>0.125</v>
      </c>
      <c r="F1130" s="54" t="n">
        <v>2</v>
      </c>
      <c r="G1130" s="45" t="n">
        <v>3.65</v>
      </c>
      <c r="H1130" s="46" t="s">
        <v>5</v>
      </c>
      <c r="I1130" s="47" t="n">
        <f aca="false">IF(H1130="W",F1130*G1130-F1130,(IF(H1130="L",-F1130)))</f>
        <v>5.3</v>
      </c>
      <c r="J1130" s="62"/>
      <c r="K1130" s="23"/>
      <c r="L1130" s="48"/>
      <c r="M1130" s="48"/>
      <c r="N1130" s="49"/>
      <c r="O1130" s="62"/>
      <c r="P1130" s="64"/>
      <c r="Q1130" s="66"/>
      <c r="R1130" s="74"/>
      <c r="S1130" s="66"/>
      <c r="T1130" s="66"/>
      <c r="U1130" s="66"/>
      <c r="V1130" s="66"/>
      <c r="W1130" s="66"/>
      <c r="X1130" s="67"/>
      <c r="Y1130" s="67"/>
      <c r="Z1130" s="67"/>
      <c r="AA1130" s="67"/>
      <c r="AB1130" s="67"/>
      <c r="AC1130" s="67"/>
      <c r="AD1130" s="32"/>
      <c r="AE1130" s="32"/>
      <c r="AF1130" s="32"/>
      <c r="AG1130" s="32"/>
      <c r="AH1130" s="32"/>
      <c r="AI1130" s="32"/>
      <c r="AJ1130" s="32"/>
      <c r="AK1130" s="32"/>
      <c r="AL1130" s="32"/>
    </row>
    <row r="1131" customFormat="false" ht="16.85" hidden="false" customHeight="false" outlineLevel="0" collapsed="false">
      <c r="A1131" s="69" t="n">
        <v>43629</v>
      </c>
      <c r="B1131" s="70" t="s">
        <v>67</v>
      </c>
      <c r="C1131" s="62" t="s">
        <v>28</v>
      </c>
      <c r="D1131" s="70" t="s">
        <v>1193</v>
      </c>
      <c r="E1131" s="43" t="n">
        <v>0.520833333333333</v>
      </c>
      <c r="F1131" s="54" t="n">
        <v>5</v>
      </c>
      <c r="G1131" s="45" t="n">
        <v>1.73</v>
      </c>
      <c r="H1131" s="46" t="s">
        <v>7</v>
      </c>
      <c r="I1131" s="47" t="n">
        <f aca="false">IF(H1131="W",F1131*G1131-F1131,(IF(H1131="L",-F1131)))</f>
        <v>-5</v>
      </c>
      <c r="J1131" s="62"/>
      <c r="K1131" s="23"/>
      <c r="L1131" s="48"/>
      <c r="M1131" s="48"/>
      <c r="N1131" s="49"/>
      <c r="O1131" s="62"/>
      <c r="P1131" s="64"/>
      <c r="Q1131" s="66"/>
      <c r="R1131" s="74"/>
      <c r="S1131" s="66"/>
      <c r="T1131" s="66"/>
      <c r="U1131" s="66"/>
      <c r="V1131" s="66"/>
      <c r="W1131" s="66"/>
      <c r="X1131" s="67"/>
      <c r="Y1131" s="67"/>
      <c r="Z1131" s="67"/>
      <c r="AA1131" s="67"/>
      <c r="AB1131" s="67"/>
      <c r="AC1131" s="67"/>
      <c r="AD1131" s="32"/>
      <c r="AE1131" s="32"/>
      <c r="AF1131" s="32"/>
      <c r="AG1131" s="32"/>
      <c r="AH1131" s="32"/>
      <c r="AI1131" s="32"/>
      <c r="AJ1131" s="32"/>
      <c r="AK1131" s="32"/>
      <c r="AL1131" s="32"/>
    </row>
    <row r="1132" customFormat="false" ht="16.85" hidden="false" customHeight="false" outlineLevel="0" collapsed="false">
      <c r="A1132" s="69"/>
      <c r="B1132" s="70" t="s">
        <v>67</v>
      </c>
      <c r="C1132" s="62" t="s">
        <v>170</v>
      </c>
      <c r="D1132" s="70" t="s">
        <v>1194</v>
      </c>
      <c r="E1132" s="43" t="n">
        <v>0.520833333333333</v>
      </c>
      <c r="F1132" s="54" t="n">
        <v>2</v>
      </c>
      <c r="G1132" s="45" t="n">
        <v>4.3</v>
      </c>
      <c r="H1132" s="46" t="s">
        <v>5</v>
      </c>
      <c r="I1132" s="47" t="n">
        <f aca="false">IF(H1132="W",F1132*G1132-F1132,(IF(H1132="L",-F1132)))</f>
        <v>6.6</v>
      </c>
      <c r="J1132" s="62"/>
      <c r="K1132" s="23"/>
      <c r="L1132" s="48"/>
      <c r="M1132" s="48"/>
      <c r="N1132" s="49"/>
      <c r="O1132" s="62"/>
      <c r="P1132" s="64"/>
      <c r="Q1132" s="66"/>
      <c r="R1132" s="74"/>
      <c r="S1132" s="66"/>
      <c r="T1132" s="66"/>
      <c r="U1132" s="66"/>
      <c r="V1132" s="66"/>
      <c r="W1132" s="66"/>
      <c r="X1132" s="67"/>
      <c r="Y1132" s="67"/>
      <c r="Z1132" s="67"/>
      <c r="AA1132" s="67"/>
      <c r="AB1132" s="67"/>
      <c r="AC1132" s="67"/>
      <c r="AD1132" s="32"/>
      <c r="AE1132" s="32"/>
      <c r="AF1132" s="32"/>
      <c r="AG1132" s="32"/>
      <c r="AH1132" s="32"/>
      <c r="AI1132" s="32"/>
      <c r="AJ1132" s="32"/>
      <c r="AK1132" s="32"/>
      <c r="AL1132" s="32"/>
    </row>
    <row r="1133" customFormat="false" ht="16.85" hidden="false" customHeight="false" outlineLevel="0" collapsed="false">
      <c r="A1133" s="69"/>
      <c r="B1133" s="70" t="s">
        <v>67</v>
      </c>
      <c r="C1133" s="62" t="s">
        <v>87</v>
      </c>
      <c r="D1133" s="70" t="s">
        <v>1195</v>
      </c>
      <c r="E1133" s="43" t="n">
        <v>0.520833333333333</v>
      </c>
      <c r="F1133" s="54" t="n">
        <v>1.3</v>
      </c>
      <c r="G1133" s="45" t="n">
        <v>6.8</v>
      </c>
      <c r="H1133" s="46" t="s">
        <v>7</v>
      </c>
      <c r="I1133" s="47" t="n">
        <f aca="false">IF(H1133="W",F1133*G1133-F1133,(IF(H1133="L",-F1133)))</f>
        <v>-1.3</v>
      </c>
      <c r="J1133" s="62"/>
      <c r="K1133" s="23"/>
      <c r="L1133" s="48"/>
      <c r="M1133" s="48"/>
      <c r="N1133" s="49"/>
      <c r="O1133" s="62"/>
      <c r="P1133" s="64"/>
      <c r="Q1133" s="66"/>
      <c r="R1133" s="74"/>
      <c r="S1133" s="66"/>
      <c r="T1133" s="66"/>
      <c r="U1133" s="66"/>
      <c r="V1133" s="66"/>
      <c r="W1133" s="66"/>
      <c r="X1133" s="67"/>
      <c r="Y1133" s="67"/>
      <c r="Z1133" s="67"/>
      <c r="AA1133" s="67"/>
      <c r="AB1133" s="67"/>
      <c r="AC1133" s="67"/>
      <c r="AD1133" s="32"/>
      <c r="AE1133" s="32"/>
      <c r="AF1133" s="32"/>
      <c r="AG1133" s="32"/>
      <c r="AH1133" s="32"/>
      <c r="AI1133" s="32"/>
      <c r="AJ1133" s="32"/>
      <c r="AK1133" s="32"/>
      <c r="AL1133" s="32"/>
    </row>
    <row r="1134" customFormat="false" ht="16.85" hidden="false" customHeight="false" outlineLevel="0" collapsed="false">
      <c r="A1134" s="69"/>
      <c r="B1134" s="70" t="s">
        <v>924</v>
      </c>
      <c r="C1134" s="62" t="s">
        <v>28</v>
      </c>
      <c r="D1134" s="70" t="s">
        <v>1196</v>
      </c>
      <c r="E1134" s="43" t="n">
        <v>0.728472222222222</v>
      </c>
      <c r="F1134" s="54" t="n">
        <v>10</v>
      </c>
      <c r="G1134" s="45" t="n">
        <v>2.57</v>
      </c>
      <c r="H1134" s="46" t="s">
        <v>5</v>
      </c>
      <c r="I1134" s="47" t="n">
        <f aca="false">IF(H1134="W",F1134*G1134-F1134,(IF(H1134="L",-F1134)))</f>
        <v>15.7</v>
      </c>
      <c r="J1134" s="62"/>
      <c r="K1134" s="23" t="s">
        <v>124</v>
      </c>
      <c r="L1134" s="48"/>
      <c r="M1134" s="48"/>
      <c r="N1134" s="49"/>
      <c r="O1134" s="62"/>
      <c r="P1134" s="64"/>
      <c r="Q1134" s="66"/>
      <c r="R1134" s="74"/>
      <c r="S1134" s="66"/>
      <c r="T1134" s="66"/>
      <c r="U1134" s="66"/>
      <c r="V1134" s="66"/>
      <c r="W1134" s="66"/>
      <c r="X1134" s="67"/>
      <c r="Y1134" s="67"/>
      <c r="Z1134" s="67"/>
      <c r="AA1134" s="67"/>
      <c r="AB1134" s="67"/>
      <c r="AC1134" s="67"/>
      <c r="AD1134" s="32"/>
      <c r="AE1134" s="32"/>
      <c r="AF1134" s="32"/>
      <c r="AG1134" s="32"/>
      <c r="AH1134" s="32"/>
      <c r="AI1134" s="32"/>
      <c r="AJ1134" s="32"/>
      <c r="AK1134" s="32"/>
      <c r="AL1134" s="32"/>
    </row>
    <row r="1135" customFormat="false" ht="16.85" hidden="false" customHeight="false" outlineLevel="0" collapsed="false">
      <c r="A1135" s="69"/>
      <c r="B1135" s="70" t="s">
        <v>67</v>
      </c>
      <c r="C1135" s="62" t="s">
        <v>170</v>
      </c>
      <c r="D1135" s="70" t="s">
        <v>1197</v>
      </c>
      <c r="E1135" s="43" t="n">
        <v>0.916666666666667</v>
      </c>
      <c r="F1135" s="54" t="n">
        <v>14.69</v>
      </c>
      <c r="G1135" s="45" t="n">
        <v>3.25</v>
      </c>
      <c r="H1135" s="46" t="s">
        <v>7</v>
      </c>
      <c r="I1135" s="47" t="n">
        <f aca="false">IF(H1135="W",F1135*G1135-F1135,(IF(H1135="L",-F1135)))</f>
        <v>-14.69</v>
      </c>
      <c r="J1135" s="62"/>
      <c r="K1135" s="23"/>
      <c r="L1135" s="48"/>
      <c r="M1135" s="48"/>
      <c r="N1135" s="49"/>
      <c r="O1135" s="62"/>
      <c r="P1135" s="64"/>
      <c r="Q1135" s="66"/>
      <c r="R1135" s="74"/>
      <c r="S1135" s="66"/>
      <c r="T1135" s="66"/>
      <c r="U1135" s="66"/>
      <c r="V1135" s="66"/>
      <c r="W1135" s="66"/>
      <c r="X1135" s="67"/>
      <c r="Y1135" s="67"/>
      <c r="Z1135" s="67"/>
      <c r="AA1135" s="67"/>
      <c r="AB1135" s="67"/>
      <c r="AC1135" s="67"/>
      <c r="AD1135" s="32"/>
      <c r="AE1135" s="32"/>
      <c r="AF1135" s="32"/>
      <c r="AG1135" s="32"/>
      <c r="AH1135" s="32"/>
      <c r="AI1135" s="32"/>
      <c r="AJ1135" s="32"/>
      <c r="AK1135" s="32"/>
      <c r="AL1135" s="32"/>
    </row>
    <row r="1136" customFormat="false" ht="16.85" hidden="false" customHeight="false" outlineLevel="0" collapsed="false">
      <c r="A1136" s="69"/>
      <c r="B1136" s="70" t="s">
        <v>67</v>
      </c>
      <c r="C1136" s="62" t="s">
        <v>28</v>
      </c>
      <c r="D1136" s="70" t="s">
        <v>1198</v>
      </c>
      <c r="E1136" s="43" t="n">
        <v>0.916666666666667</v>
      </c>
      <c r="F1136" s="54" t="n">
        <v>25</v>
      </c>
      <c r="G1136" s="45" t="n">
        <v>1.91</v>
      </c>
      <c r="H1136" s="46" t="s">
        <v>6</v>
      </c>
      <c r="I1136" s="47" t="n">
        <f aca="false">IF(H1136="W",F1136*G1136-F1136,(IF(H1136="L",-F1136)))</f>
        <v>0</v>
      </c>
      <c r="J1136" s="62"/>
      <c r="K1136" s="23"/>
      <c r="L1136" s="48"/>
      <c r="M1136" s="48"/>
      <c r="N1136" s="49"/>
      <c r="O1136" s="62"/>
      <c r="P1136" s="64"/>
      <c r="Q1136" s="66"/>
      <c r="R1136" s="74"/>
      <c r="S1136" s="66"/>
      <c r="T1136" s="66"/>
      <c r="U1136" s="66"/>
      <c r="V1136" s="66"/>
      <c r="W1136" s="66"/>
      <c r="X1136" s="67"/>
      <c r="Y1136" s="67"/>
      <c r="Z1136" s="67"/>
      <c r="AA1136" s="67"/>
      <c r="AB1136" s="67"/>
      <c r="AC1136" s="67"/>
      <c r="AD1136" s="32"/>
      <c r="AE1136" s="32"/>
      <c r="AF1136" s="32"/>
      <c r="AG1136" s="32"/>
      <c r="AH1136" s="32"/>
      <c r="AI1136" s="32"/>
      <c r="AJ1136" s="32"/>
      <c r="AK1136" s="32"/>
      <c r="AL1136" s="32"/>
    </row>
    <row r="1137" customFormat="false" ht="16.85" hidden="false" customHeight="false" outlineLevel="0" collapsed="false">
      <c r="A1137" s="69"/>
      <c r="B1137" s="70" t="s">
        <v>67</v>
      </c>
      <c r="C1137" s="62" t="s">
        <v>24</v>
      </c>
      <c r="D1137" s="70" t="s">
        <v>1199</v>
      </c>
      <c r="E1137" s="43" t="n">
        <v>0.916666666666667</v>
      </c>
      <c r="F1137" s="54" t="n">
        <v>9.4</v>
      </c>
      <c r="G1137" s="45" t="n">
        <v>5.08</v>
      </c>
      <c r="H1137" s="46" t="s">
        <v>7</v>
      </c>
      <c r="I1137" s="47" t="n">
        <f aca="false">IF(H1137="W",F1137*G1137-F1137,(IF(H1137="L",-F1137)))</f>
        <v>-9.4</v>
      </c>
      <c r="J1137" s="62"/>
      <c r="K1137" s="23"/>
      <c r="L1137" s="48"/>
      <c r="M1137" s="48"/>
      <c r="N1137" s="49"/>
      <c r="O1137" s="62"/>
      <c r="P1137" s="64"/>
      <c r="Q1137" s="66"/>
      <c r="R1137" s="74"/>
      <c r="S1137" s="66"/>
      <c r="T1137" s="66"/>
      <c r="U1137" s="66"/>
      <c r="V1137" s="66"/>
      <c r="W1137" s="66"/>
      <c r="X1137" s="67"/>
      <c r="Y1137" s="67"/>
      <c r="Z1137" s="67"/>
      <c r="AA1137" s="67"/>
      <c r="AB1137" s="67"/>
      <c r="AC1137" s="67"/>
      <c r="AD1137" s="32"/>
      <c r="AE1137" s="32"/>
      <c r="AF1137" s="32"/>
      <c r="AG1137" s="32"/>
      <c r="AH1137" s="32"/>
      <c r="AI1137" s="32"/>
      <c r="AJ1137" s="32"/>
      <c r="AK1137" s="32"/>
      <c r="AL1137" s="32"/>
    </row>
    <row r="1138" customFormat="false" ht="16.85" hidden="false" customHeight="false" outlineLevel="0" collapsed="false">
      <c r="A1138" s="69"/>
      <c r="B1138" s="70" t="s">
        <v>67</v>
      </c>
      <c r="C1138" s="62" t="s">
        <v>216</v>
      </c>
      <c r="D1138" s="70" t="s">
        <v>1200</v>
      </c>
      <c r="E1138" s="43" t="n">
        <v>0.916666666666667</v>
      </c>
      <c r="F1138" s="54" t="n">
        <v>20</v>
      </c>
      <c r="G1138" s="45" t="n">
        <v>1.1</v>
      </c>
      <c r="H1138" s="46" t="s">
        <v>5</v>
      </c>
      <c r="I1138" s="47" t="n">
        <f aca="false">IF(H1138="W",F1138*G1138-F1138,(IF(H1138="L",-F1138)))</f>
        <v>2</v>
      </c>
      <c r="J1138" s="62"/>
      <c r="K1138" s="23"/>
      <c r="L1138" s="48"/>
      <c r="M1138" s="48"/>
      <c r="N1138" s="49"/>
      <c r="O1138" s="62"/>
      <c r="P1138" s="64"/>
      <c r="Q1138" s="66"/>
      <c r="R1138" s="74"/>
      <c r="S1138" s="66"/>
      <c r="T1138" s="66"/>
      <c r="U1138" s="66"/>
      <c r="V1138" s="66"/>
      <c r="W1138" s="66"/>
      <c r="X1138" s="67"/>
      <c r="Y1138" s="67"/>
      <c r="Z1138" s="67"/>
      <c r="AA1138" s="67"/>
      <c r="AB1138" s="67"/>
      <c r="AC1138" s="67"/>
      <c r="AD1138" s="32"/>
      <c r="AE1138" s="32"/>
      <c r="AF1138" s="32"/>
      <c r="AG1138" s="32"/>
      <c r="AH1138" s="32"/>
      <c r="AI1138" s="32"/>
      <c r="AJ1138" s="32"/>
      <c r="AK1138" s="32"/>
      <c r="AL1138" s="32"/>
    </row>
    <row r="1139" customFormat="false" ht="16.85" hidden="false" customHeight="false" outlineLevel="0" collapsed="false">
      <c r="A1139" s="69" t="n">
        <v>43630</v>
      </c>
      <c r="B1139" s="70" t="s">
        <v>49</v>
      </c>
      <c r="C1139" s="62" t="s">
        <v>1141</v>
      </c>
      <c r="D1139" s="70" t="s">
        <v>1201</v>
      </c>
      <c r="E1139" s="43" t="n">
        <v>0.708333333333333</v>
      </c>
      <c r="F1139" s="54" t="n">
        <v>5</v>
      </c>
      <c r="G1139" s="45" t="n">
        <v>2.35</v>
      </c>
      <c r="H1139" s="46" t="s">
        <v>6</v>
      </c>
      <c r="I1139" s="47" t="n">
        <f aca="false">IF(H1139="W",F1139*G1139-F1139,(IF(H1139="L",-F1139)))</f>
        <v>0</v>
      </c>
      <c r="J1139" s="62"/>
      <c r="K1139" s="23" t="s">
        <v>916</v>
      </c>
      <c r="L1139" s="48"/>
      <c r="M1139" s="48"/>
      <c r="N1139" s="49"/>
      <c r="O1139" s="62"/>
      <c r="P1139" s="64"/>
      <c r="Q1139" s="66"/>
      <c r="R1139" s="74"/>
      <c r="S1139" s="66"/>
      <c r="T1139" s="66"/>
      <c r="U1139" s="66"/>
      <c r="V1139" s="66"/>
      <c r="W1139" s="66"/>
      <c r="X1139" s="67"/>
      <c r="Y1139" s="67"/>
      <c r="Z1139" s="67"/>
      <c r="AA1139" s="67"/>
      <c r="AB1139" s="67"/>
      <c r="AC1139" s="67"/>
      <c r="AD1139" s="32"/>
      <c r="AE1139" s="32"/>
      <c r="AF1139" s="32"/>
      <c r="AG1139" s="32"/>
      <c r="AH1139" s="32"/>
      <c r="AI1139" s="32"/>
      <c r="AJ1139" s="32"/>
      <c r="AK1139" s="32"/>
      <c r="AL1139" s="32"/>
    </row>
    <row r="1140" customFormat="false" ht="16.85" hidden="false" customHeight="false" outlineLevel="0" collapsed="false">
      <c r="A1140" s="69"/>
      <c r="B1140" s="70" t="s">
        <v>49</v>
      </c>
      <c r="C1140" s="62" t="s">
        <v>216</v>
      </c>
      <c r="D1140" s="70" t="s">
        <v>1202</v>
      </c>
      <c r="E1140" s="43" t="n">
        <v>0.708333333333333</v>
      </c>
      <c r="F1140" s="54" t="n">
        <v>7.48</v>
      </c>
      <c r="G1140" s="45" t="n">
        <v>1.57</v>
      </c>
      <c r="H1140" s="46" t="s">
        <v>5</v>
      </c>
      <c r="I1140" s="47" t="n">
        <f aca="false">IF(H1140="W",F1140*G1140-F1140,(IF(H1140="L",-F1140)))</f>
        <v>4.2636</v>
      </c>
      <c r="J1140" s="62"/>
      <c r="K1140" s="23"/>
      <c r="L1140" s="48"/>
      <c r="M1140" s="48"/>
      <c r="N1140" s="49"/>
      <c r="O1140" s="62"/>
      <c r="P1140" s="64"/>
      <c r="Q1140" s="66"/>
      <c r="R1140" s="74"/>
      <c r="S1140" s="66"/>
      <c r="T1140" s="66"/>
      <c r="U1140" s="66"/>
      <c r="V1140" s="66"/>
      <c r="W1140" s="66"/>
      <c r="X1140" s="67"/>
      <c r="Y1140" s="67"/>
      <c r="Z1140" s="67"/>
      <c r="AA1140" s="67"/>
      <c r="AB1140" s="67"/>
      <c r="AC1140" s="67"/>
      <c r="AD1140" s="32"/>
      <c r="AE1140" s="32"/>
      <c r="AF1140" s="32"/>
      <c r="AG1140" s="32"/>
      <c r="AH1140" s="32"/>
      <c r="AI1140" s="32"/>
      <c r="AJ1140" s="32"/>
      <c r="AK1140" s="32"/>
      <c r="AL1140" s="32"/>
    </row>
    <row r="1141" customFormat="false" ht="16.85" hidden="false" customHeight="false" outlineLevel="0" collapsed="false">
      <c r="A1141" s="69"/>
      <c r="B1141" s="70" t="s">
        <v>49</v>
      </c>
      <c r="C1141" s="62" t="s">
        <v>216</v>
      </c>
      <c r="D1141" s="70" t="s">
        <v>1201</v>
      </c>
      <c r="E1141" s="43" t="n">
        <v>0.708333333333333</v>
      </c>
      <c r="F1141" s="54" t="n">
        <v>1</v>
      </c>
      <c r="G1141" s="45" t="n">
        <v>2.62</v>
      </c>
      <c r="H1141" s="46" t="s">
        <v>7</v>
      </c>
      <c r="I1141" s="47" t="n">
        <f aca="false">IF(H1141="W",F1141*G1141-F1141,(IF(H1141="L",-F1141)))</f>
        <v>-1</v>
      </c>
      <c r="J1141" s="62"/>
      <c r="K1141" s="23"/>
      <c r="L1141" s="48"/>
      <c r="M1141" s="48"/>
      <c r="N1141" s="49"/>
      <c r="O1141" s="62"/>
      <c r="P1141" s="64"/>
      <c r="Q1141" s="66"/>
      <c r="R1141" s="74"/>
      <c r="S1141" s="66"/>
      <c r="T1141" s="66"/>
      <c r="U1141" s="66"/>
      <c r="V1141" s="66"/>
      <c r="W1141" s="66"/>
      <c r="X1141" s="67"/>
      <c r="Y1141" s="67"/>
      <c r="Z1141" s="67"/>
      <c r="AA1141" s="67"/>
      <c r="AB1141" s="67"/>
      <c r="AC1141" s="67"/>
      <c r="AD1141" s="32"/>
      <c r="AE1141" s="32"/>
      <c r="AF1141" s="32"/>
      <c r="AG1141" s="32"/>
      <c r="AH1141" s="32"/>
      <c r="AI1141" s="32"/>
      <c r="AJ1141" s="32"/>
      <c r="AK1141" s="32"/>
      <c r="AL1141" s="32"/>
    </row>
    <row r="1142" customFormat="false" ht="16.85" hidden="false" customHeight="false" outlineLevel="0" collapsed="false">
      <c r="A1142" s="69" t="n">
        <v>43631</v>
      </c>
      <c r="B1142" s="70" t="s">
        <v>67</v>
      </c>
      <c r="C1142" s="62" t="s">
        <v>87</v>
      </c>
      <c r="D1142" s="70" t="s">
        <v>1203</v>
      </c>
      <c r="E1142" s="43" t="n">
        <v>0.916666666666667</v>
      </c>
      <c r="F1142" s="54" t="n">
        <v>14.27</v>
      </c>
      <c r="G1142" s="45" t="n">
        <v>4</v>
      </c>
      <c r="H1142" s="46" t="s">
        <v>7</v>
      </c>
      <c r="I1142" s="47" t="n">
        <f aca="false">IF(H1142="W",F1142*G1142-F1142,(IF(H1142="L",-F1142)))</f>
        <v>-14.27</v>
      </c>
      <c r="J1142" s="62"/>
      <c r="K1142" s="23"/>
      <c r="L1142" s="48"/>
      <c r="M1142" s="48"/>
      <c r="N1142" s="49"/>
      <c r="O1142" s="62"/>
      <c r="P1142" s="64"/>
      <c r="Q1142" s="66"/>
      <c r="R1142" s="74"/>
      <c r="S1142" s="66"/>
      <c r="T1142" s="66"/>
      <c r="U1142" s="66"/>
      <c r="V1142" s="66"/>
      <c r="W1142" s="66"/>
      <c r="X1142" s="67"/>
      <c r="Y1142" s="67"/>
      <c r="Z1142" s="67"/>
      <c r="AA1142" s="67"/>
      <c r="AB1142" s="67"/>
      <c r="AC1142" s="67"/>
      <c r="AD1142" s="32"/>
      <c r="AE1142" s="32"/>
      <c r="AF1142" s="32"/>
      <c r="AG1142" s="32"/>
      <c r="AH1142" s="32"/>
      <c r="AI1142" s="32"/>
      <c r="AJ1142" s="32"/>
      <c r="AK1142" s="32"/>
      <c r="AL1142" s="32"/>
    </row>
    <row r="1143" customFormat="false" ht="16.85" hidden="false" customHeight="false" outlineLevel="0" collapsed="false">
      <c r="A1143" s="69"/>
      <c r="B1143" s="70" t="s">
        <v>67</v>
      </c>
      <c r="C1143" s="62" t="s">
        <v>170</v>
      </c>
      <c r="D1143" s="70" t="s">
        <v>1204</v>
      </c>
      <c r="E1143" s="43" t="n">
        <v>0.916666666666667</v>
      </c>
      <c r="F1143" s="54" t="n">
        <v>18.25</v>
      </c>
      <c r="G1143" s="45" t="n">
        <v>3.15</v>
      </c>
      <c r="H1143" s="46" t="s">
        <v>5</v>
      </c>
      <c r="I1143" s="47" t="n">
        <f aca="false">IF(H1143="W",F1143*G1143-F1143,(IF(H1143="L",-F1143)))</f>
        <v>39.2375</v>
      </c>
      <c r="J1143" s="62"/>
      <c r="K1143" s="23"/>
      <c r="L1143" s="48"/>
      <c r="M1143" s="48"/>
      <c r="N1143" s="49"/>
      <c r="O1143" s="62"/>
      <c r="P1143" s="64"/>
      <c r="Q1143" s="66"/>
      <c r="R1143" s="74"/>
      <c r="S1143" s="66"/>
      <c r="T1143" s="66"/>
      <c r="U1143" s="66"/>
      <c r="V1143" s="66"/>
      <c r="W1143" s="66"/>
      <c r="X1143" s="67"/>
      <c r="Y1143" s="67"/>
      <c r="Z1143" s="67"/>
      <c r="AA1143" s="67"/>
      <c r="AB1143" s="67"/>
      <c r="AC1143" s="67"/>
      <c r="AD1143" s="32"/>
      <c r="AE1143" s="32"/>
      <c r="AF1143" s="32"/>
      <c r="AG1143" s="32"/>
      <c r="AH1143" s="32"/>
      <c r="AI1143" s="32"/>
      <c r="AJ1143" s="32"/>
      <c r="AK1143" s="32"/>
      <c r="AL1143" s="32"/>
    </row>
    <row r="1144" customFormat="false" ht="16.85" hidden="false" customHeight="false" outlineLevel="0" collapsed="false">
      <c r="A1144" s="69"/>
      <c r="B1144" s="70" t="s">
        <v>67</v>
      </c>
      <c r="C1144" s="62" t="s">
        <v>28</v>
      </c>
      <c r="D1144" s="70" t="s">
        <v>1205</v>
      </c>
      <c r="E1144" s="43" t="n">
        <v>0.916666666666667</v>
      </c>
      <c r="F1144" s="54" t="n">
        <v>25</v>
      </c>
      <c r="G1144" s="45" t="n">
        <v>2.3</v>
      </c>
      <c r="H1144" s="46" t="s">
        <v>7</v>
      </c>
      <c r="I1144" s="47" t="n">
        <f aca="false">IF(H1144="W",F1144*G1144-F1144,(IF(H1144="L",-F1144)))</f>
        <v>-25</v>
      </c>
      <c r="J1144" s="62"/>
      <c r="K1144" s="23"/>
      <c r="L1144" s="48"/>
      <c r="M1144" s="48"/>
      <c r="N1144" s="49"/>
      <c r="O1144" s="62"/>
      <c r="P1144" s="64"/>
      <c r="Q1144" s="66"/>
      <c r="R1144" s="74"/>
      <c r="S1144" s="66"/>
      <c r="T1144" s="66"/>
      <c r="U1144" s="66"/>
      <c r="V1144" s="66"/>
      <c r="W1144" s="66"/>
      <c r="X1144" s="67"/>
      <c r="Y1144" s="67"/>
      <c r="Z1144" s="67"/>
      <c r="AA1144" s="67"/>
      <c r="AB1144" s="67"/>
      <c r="AC1144" s="67"/>
      <c r="AD1144" s="32"/>
      <c r="AE1144" s="32"/>
      <c r="AF1144" s="32"/>
      <c r="AG1144" s="32"/>
      <c r="AH1144" s="32"/>
      <c r="AI1144" s="32"/>
      <c r="AJ1144" s="32"/>
      <c r="AK1144" s="32"/>
      <c r="AL1144" s="32"/>
    </row>
    <row r="1145" customFormat="false" ht="16.85" hidden="false" customHeight="false" outlineLevel="0" collapsed="false">
      <c r="A1145" s="69"/>
      <c r="B1145" s="70" t="s">
        <v>67</v>
      </c>
      <c r="C1145" s="62" t="s">
        <v>216</v>
      </c>
      <c r="D1145" s="70" t="s">
        <v>1206</v>
      </c>
      <c r="E1145" s="43" t="n">
        <v>0.916666666666667</v>
      </c>
      <c r="F1145" s="54" t="n">
        <v>20</v>
      </c>
      <c r="G1145" s="45" t="n">
        <v>1.1</v>
      </c>
      <c r="H1145" s="46" t="s">
        <v>7</v>
      </c>
      <c r="I1145" s="47" t="n">
        <f aca="false">IF(H1145="W",F1145*G1145-F1145,(IF(H1145="L",-F1145)))</f>
        <v>-20</v>
      </c>
      <c r="J1145" s="62"/>
      <c r="K1145" s="23"/>
      <c r="L1145" s="48"/>
      <c r="M1145" s="48"/>
      <c r="N1145" s="49"/>
      <c r="O1145" s="62"/>
      <c r="P1145" s="64"/>
      <c r="Q1145" s="66"/>
      <c r="R1145" s="74"/>
      <c r="S1145" s="66"/>
      <c r="T1145" s="66"/>
      <c r="U1145" s="66"/>
      <c r="V1145" s="66"/>
      <c r="W1145" s="66"/>
      <c r="X1145" s="67"/>
      <c r="Y1145" s="67"/>
      <c r="Z1145" s="67"/>
      <c r="AA1145" s="67"/>
      <c r="AB1145" s="67"/>
      <c r="AC1145" s="67"/>
      <c r="AD1145" s="32"/>
      <c r="AE1145" s="32"/>
      <c r="AF1145" s="32"/>
      <c r="AG1145" s="32"/>
      <c r="AH1145" s="32"/>
      <c r="AI1145" s="32"/>
      <c r="AJ1145" s="32"/>
      <c r="AK1145" s="32"/>
      <c r="AL1145" s="32"/>
    </row>
    <row r="1146" customFormat="false" ht="16.85" hidden="false" customHeight="false" outlineLevel="0" collapsed="false">
      <c r="A1146" s="69"/>
      <c r="B1146" s="70" t="s">
        <v>67</v>
      </c>
      <c r="C1146" s="62" t="s">
        <v>28</v>
      </c>
      <c r="D1146" s="70" t="s">
        <v>1207</v>
      </c>
      <c r="E1146" s="43" t="n">
        <v>0.916666666666667</v>
      </c>
      <c r="F1146" s="54" t="n">
        <v>20</v>
      </c>
      <c r="G1146" s="45" t="n">
        <v>2</v>
      </c>
      <c r="H1146" s="46" t="s">
        <v>5</v>
      </c>
      <c r="I1146" s="47" t="n">
        <f aca="false">IF(H1146="W",F1146*G1146-F1146,(IF(H1146="L",-F1146)))</f>
        <v>20</v>
      </c>
      <c r="J1146" s="62"/>
      <c r="K1146" s="23"/>
      <c r="L1146" s="48"/>
      <c r="M1146" s="48"/>
      <c r="N1146" s="49"/>
      <c r="O1146" s="62"/>
      <c r="P1146" s="64"/>
      <c r="Q1146" s="66"/>
      <c r="R1146" s="74"/>
      <c r="S1146" s="66"/>
      <c r="T1146" s="66"/>
      <c r="U1146" s="66"/>
      <c r="V1146" s="66"/>
      <c r="W1146" s="66"/>
      <c r="X1146" s="67"/>
      <c r="Y1146" s="67"/>
      <c r="Z1146" s="67"/>
      <c r="AA1146" s="67"/>
      <c r="AB1146" s="67"/>
      <c r="AC1146" s="67"/>
      <c r="AD1146" s="32"/>
      <c r="AE1146" s="32"/>
      <c r="AF1146" s="32"/>
      <c r="AG1146" s="32"/>
      <c r="AH1146" s="32"/>
      <c r="AI1146" s="32"/>
      <c r="AJ1146" s="32"/>
      <c r="AK1146" s="32"/>
      <c r="AL1146" s="32"/>
    </row>
    <row r="1147" customFormat="false" ht="16.85" hidden="false" customHeight="false" outlineLevel="0" collapsed="false">
      <c r="A1147" s="69" t="n">
        <v>43632</v>
      </c>
      <c r="B1147" s="70" t="s">
        <v>67</v>
      </c>
      <c r="C1147" s="62" t="s">
        <v>216</v>
      </c>
      <c r="D1147" s="70" t="s">
        <v>1208</v>
      </c>
      <c r="E1147" s="43" t="n">
        <v>0.916666666666667</v>
      </c>
      <c r="F1147" s="54" t="n">
        <v>14.88</v>
      </c>
      <c r="G1147" s="45" t="n">
        <v>3.1</v>
      </c>
      <c r="H1147" s="46" t="s">
        <v>5</v>
      </c>
      <c r="I1147" s="47" t="n">
        <f aca="false">IF(H1147="W",F1147*G1147-F1147,(IF(H1147="L",-F1147)))</f>
        <v>31.248</v>
      </c>
      <c r="J1147" s="62"/>
      <c r="K1147" s="23"/>
      <c r="L1147" s="48"/>
      <c r="M1147" s="48"/>
      <c r="N1147" s="49"/>
      <c r="O1147" s="62"/>
      <c r="P1147" s="64"/>
      <c r="Q1147" s="66"/>
      <c r="R1147" s="74"/>
      <c r="S1147" s="66"/>
      <c r="T1147" s="66"/>
      <c r="U1147" s="66"/>
      <c r="V1147" s="66"/>
      <c r="W1147" s="66"/>
      <c r="X1147" s="67"/>
      <c r="Y1147" s="67"/>
      <c r="Z1147" s="67"/>
      <c r="AA1147" s="67"/>
      <c r="AB1147" s="67"/>
      <c r="AC1147" s="67"/>
      <c r="AD1147" s="32"/>
      <c r="AE1147" s="32"/>
      <c r="AF1147" s="32"/>
      <c r="AG1147" s="32"/>
      <c r="AH1147" s="32"/>
      <c r="AI1147" s="32"/>
      <c r="AJ1147" s="32"/>
      <c r="AK1147" s="32"/>
      <c r="AL1147" s="32"/>
    </row>
    <row r="1148" customFormat="false" ht="16.85" hidden="false" customHeight="false" outlineLevel="0" collapsed="false">
      <c r="A1148" s="69"/>
      <c r="B1148" s="70" t="s">
        <v>67</v>
      </c>
      <c r="C1148" s="62" t="s">
        <v>28</v>
      </c>
      <c r="D1148" s="70" t="s">
        <v>1209</v>
      </c>
      <c r="E1148" s="43" t="n">
        <v>0.916666666666667</v>
      </c>
      <c r="F1148" s="54" t="n">
        <v>25</v>
      </c>
      <c r="G1148" s="45" t="n">
        <v>2.64</v>
      </c>
      <c r="H1148" s="46" t="s">
        <v>7</v>
      </c>
      <c r="I1148" s="47" t="n">
        <f aca="false">IF(H1148="W",F1148*G1148-F1148,(IF(H1148="L",-F1148)))</f>
        <v>-25</v>
      </c>
      <c r="J1148" s="62"/>
      <c r="K1148" s="23"/>
      <c r="L1148" s="48"/>
      <c r="M1148" s="48"/>
      <c r="N1148" s="49"/>
      <c r="O1148" s="62"/>
      <c r="P1148" s="64"/>
      <c r="Q1148" s="66"/>
      <c r="R1148" s="74"/>
      <c r="S1148" s="66"/>
      <c r="T1148" s="66"/>
      <c r="U1148" s="66"/>
      <c r="V1148" s="66"/>
      <c r="W1148" s="66"/>
      <c r="X1148" s="67"/>
      <c r="Y1148" s="67"/>
      <c r="Z1148" s="67"/>
      <c r="AA1148" s="67"/>
      <c r="AB1148" s="67"/>
      <c r="AC1148" s="67"/>
      <c r="AD1148" s="32"/>
      <c r="AE1148" s="32"/>
      <c r="AF1148" s="32"/>
      <c r="AG1148" s="32"/>
      <c r="AH1148" s="32"/>
      <c r="AI1148" s="32"/>
      <c r="AJ1148" s="32"/>
      <c r="AK1148" s="32"/>
      <c r="AL1148" s="32"/>
    </row>
    <row r="1149" customFormat="false" ht="16.85" hidden="false" customHeight="false" outlineLevel="0" collapsed="false">
      <c r="A1149" s="69"/>
      <c r="B1149" s="70" t="s">
        <v>67</v>
      </c>
      <c r="C1149" s="62" t="s">
        <v>87</v>
      </c>
      <c r="D1149" s="70" t="s">
        <v>1210</v>
      </c>
      <c r="E1149" s="43" t="n">
        <v>0.916666666666667</v>
      </c>
      <c r="F1149" s="54" t="n">
        <v>20</v>
      </c>
      <c r="G1149" s="45" t="n">
        <v>3.2</v>
      </c>
      <c r="H1149" s="46" t="s">
        <v>7</v>
      </c>
      <c r="I1149" s="47" t="n">
        <f aca="false">IF(H1149="W",F1149*G1149-F1149,(IF(H1149="L",-F1149)))</f>
        <v>-20</v>
      </c>
      <c r="J1149" s="62"/>
      <c r="K1149" s="23"/>
      <c r="L1149" s="48"/>
      <c r="M1149" s="48"/>
      <c r="N1149" s="49"/>
      <c r="O1149" s="62"/>
      <c r="P1149" s="64"/>
      <c r="Q1149" s="66"/>
      <c r="R1149" s="74"/>
      <c r="S1149" s="66"/>
      <c r="T1149" s="66"/>
      <c r="U1149" s="66"/>
      <c r="V1149" s="66"/>
      <c r="W1149" s="66"/>
      <c r="X1149" s="67"/>
      <c r="Y1149" s="67"/>
      <c r="Z1149" s="67"/>
      <c r="AA1149" s="67"/>
      <c r="AB1149" s="67"/>
      <c r="AC1149" s="67"/>
      <c r="AD1149" s="32"/>
      <c r="AE1149" s="32"/>
      <c r="AF1149" s="32"/>
      <c r="AG1149" s="32"/>
      <c r="AH1149" s="32"/>
      <c r="AI1149" s="32"/>
      <c r="AJ1149" s="32"/>
      <c r="AK1149" s="32"/>
      <c r="AL1149" s="32"/>
    </row>
    <row r="1150" customFormat="false" ht="16.85" hidden="false" customHeight="false" outlineLevel="0" collapsed="false">
      <c r="A1150" s="69"/>
      <c r="B1150" s="70" t="s">
        <v>67</v>
      </c>
      <c r="C1150" s="62" t="s">
        <v>216</v>
      </c>
      <c r="D1150" s="70" t="s">
        <v>1211</v>
      </c>
      <c r="E1150" s="43" t="n">
        <v>0.916666666666667</v>
      </c>
      <c r="F1150" s="54" t="n">
        <v>20</v>
      </c>
      <c r="G1150" s="45" t="n">
        <v>1.071</v>
      </c>
      <c r="H1150" s="46" t="s">
        <v>5</v>
      </c>
      <c r="I1150" s="47" t="n">
        <f aca="false">IF(H1150="W",F1150*G1150-F1150,(IF(H1150="L",-F1150)))</f>
        <v>1.42</v>
      </c>
      <c r="J1150" s="62"/>
      <c r="K1150" s="23"/>
      <c r="L1150" s="48"/>
      <c r="M1150" s="48"/>
      <c r="N1150" s="49"/>
      <c r="O1150" s="62"/>
      <c r="P1150" s="64"/>
      <c r="Q1150" s="66"/>
      <c r="R1150" s="74"/>
      <c r="S1150" s="66"/>
      <c r="T1150" s="66"/>
      <c r="U1150" s="66"/>
      <c r="V1150" s="66"/>
      <c r="W1150" s="66"/>
      <c r="X1150" s="67"/>
      <c r="Y1150" s="67"/>
      <c r="Z1150" s="67"/>
      <c r="AA1150" s="67"/>
      <c r="AB1150" s="67"/>
      <c r="AC1150" s="67"/>
      <c r="AD1150" s="32"/>
      <c r="AE1150" s="32"/>
      <c r="AF1150" s="32"/>
      <c r="AG1150" s="32"/>
      <c r="AH1150" s="32"/>
      <c r="AI1150" s="32"/>
      <c r="AJ1150" s="32"/>
      <c r="AK1150" s="32"/>
      <c r="AL1150" s="32"/>
    </row>
    <row r="1151" customFormat="false" ht="16.85" hidden="false" customHeight="false" outlineLevel="0" collapsed="false">
      <c r="A1151" s="69"/>
      <c r="B1151" s="70" t="s">
        <v>67</v>
      </c>
      <c r="C1151" s="62" t="s">
        <v>1162</v>
      </c>
      <c r="D1151" s="70" t="s">
        <v>1129</v>
      </c>
      <c r="E1151" s="43" t="n">
        <v>0.916666666666667</v>
      </c>
      <c r="F1151" s="54" t="n">
        <v>10</v>
      </c>
      <c r="G1151" s="45" t="n">
        <v>2.85</v>
      </c>
      <c r="H1151" s="46" t="s">
        <v>5</v>
      </c>
      <c r="I1151" s="47" t="n">
        <f aca="false">IF(H1151="W",F1151*G1151-F1151,(IF(H1151="L",-F1151)))</f>
        <v>18.5</v>
      </c>
      <c r="J1151" s="62"/>
      <c r="K1151" s="23" t="s">
        <v>124</v>
      </c>
      <c r="L1151" s="48"/>
      <c r="M1151" s="48"/>
      <c r="N1151" s="49"/>
      <c r="O1151" s="62"/>
      <c r="P1151" s="64"/>
      <c r="Q1151" s="66"/>
      <c r="R1151" s="74"/>
      <c r="S1151" s="66"/>
      <c r="T1151" s="66"/>
      <c r="U1151" s="66"/>
      <c r="V1151" s="66"/>
      <c r="W1151" s="66"/>
      <c r="X1151" s="67"/>
      <c r="Y1151" s="67"/>
      <c r="Z1151" s="67"/>
      <c r="AA1151" s="67"/>
      <c r="AB1151" s="67"/>
      <c r="AC1151" s="67"/>
      <c r="AD1151" s="32"/>
      <c r="AE1151" s="32"/>
      <c r="AF1151" s="32"/>
      <c r="AG1151" s="32"/>
      <c r="AH1151" s="32"/>
      <c r="AI1151" s="32"/>
      <c r="AJ1151" s="32"/>
      <c r="AK1151" s="32"/>
      <c r="AL1151" s="32"/>
    </row>
    <row r="1152" customFormat="false" ht="16.85" hidden="false" customHeight="false" outlineLevel="0" collapsed="false">
      <c r="A1152" s="69" t="n">
        <v>43633</v>
      </c>
      <c r="B1152" s="70" t="s">
        <v>67</v>
      </c>
      <c r="C1152" s="62" t="s">
        <v>28</v>
      </c>
      <c r="D1152" s="70" t="s">
        <v>1212</v>
      </c>
      <c r="E1152" s="43" t="n">
        <v>0.0833333333333333</v>
      </c>
      <c r="F1152" s="54" t="n">
        <v>60.54</v>
      </c>
      <c r="G1152" s="45" t="n">
        <v>1.47</v>
      </c>
      <c r="H1152" s="46" t="s">
        <v>5</v>
      </c>
      <c r="I1152" s="47" t="n">
        <f aca="false">IF(H1152="W",F1152*G1152-F1152,(IF(H1152="L",-F1152)))</f>
        <v>28.4538</v>
      </c>
      <c r="J1152" s="62"/>
      <c r="K1152" s="23"/>
      <c r="L1152" s="48" t="s">
        <v>1213</v>
      </c>
      <c r="M1152" s="48" t="s">
        <v>9</v>
      </c>
      <c r="N1152" s="49" t="n">
        <f aca="false">SUM(I1152:I1194)</f>
        <v>79.5491</v>
      </c>
      <c r="O1152" s="62"/>
      <c r="P1152" s="64"/>
      <c r="Q1152" s="66"/>
      <c r="R1152" s="74"/>
      <c r="S1152" s="66"/>
      <c r="T1152" s="66"/>
      <c r="U1152" s="66"/>
      <c r="V1152" s="66"/>
      <c r="W1152" s="66"/>
      <c r="X1152" s="67"/>
      <c r="Y1152" s="67"/>
      <c r="Z1152" s="67"/>
      <c r="AA1152" s="67"/>
      <c r="AB1152" s="67"/>
      <c r="AC1152" s="67"/>
      <c r="AD1152" s="32"/>
      <c r="AE1152" s="32"/>
      <c r="AF1152" s="32"/>
      <c r="AG1152" s="32"/>
      <c r="AH1152" s="32"/>
      <c r="AI1152" s="32"/>
      <c r="AJ1152" s="32"/>
      <c r="AK1152" s="32"/>
      <c r="AL1152" s="32"/>
    </row>
    <row r="1153" customFormat="false" ht="16.85" hidden="false" customHeight="false" outlineLevel="0" collapsed="false">
      <c r="A1153" s="69"/>
      <c r="B1153" s="70" t="s">
        <v>67</v>
      </c>
      <c r="C1153" s="62" t="s">
        <v>87</v>
      </c>
      <c r="D1153" s="70" t="s">
        <v>1214</v>
      </c>
      <c r="E1153" s="43" t="n">
        <v>0.0833333333333333</v>
      </c>
      <c r="F1153" s="54" t="n">
        <v>10</v>
      </c>
      <c r="G1153" s="45" t="n">
        <v>4.6</v>
      </c>
      <c r="H1153" s="46" t="s">
        <v>6</v>
      </c>
      <c r="I1153" s="47" t="n">
        <f aca="false">IF(H1153="W",F1153*G1153-F1153,(IF(H1153="L",-F1153)))</f>
        <v>0</v>
      </c>
      <c r="J1153" s="62"/>
      <c r="K1153" s="23" t="s">
        <v>124</v>
      </c>
      <c r="L1153" s="48"/>
      <c r="M1153" s="48"/>
      <c r="N1153" s="49"/>
      <c r="O1153" s="62"/>
      <c r="P1153" s="64"/>
      <c r="Q1153" s="66"/>
      <c r="R1153" s="74"/>
      <c r="S1153" s="66"/>
      <c r="T1153" s="66"/>
      <c r="U1153" s="66"/>
      <c r="V1153" s="66"/>
      <c r="W1153" s="66"/>
      <c r="X1153" s="67"/>
      <c r="Y1153" s="67"/>
      <c r="Z1153" s="67"/>
      <c r="AA1153" s="67"/>
      <c r="AB1153" s="67"/>
      <c r="AC1153" s="67"/>
      <c r="AD1153" s="32"/>
      <c r="AE1153" s="32"/>
      <c r="AF1153" s="32"/>
      <c r="AG1153" s="32"/>
      <c r="AH1153" s="32"/>
      <c r="AI1153" s="32"/>
      <c r="AJ1153" s="32"/>
      <c r="AK1153" s="32"/>
      <c r="AL1153" s="32"/>
    </row>
    <row r="1154" customFormat="false" ht="16.85" hidden="false" customHeight="false" outlineLevel="0" collapsed="false">
      <c r="A1154" s="69"/>
      <c r="B1154" s="70" t="s">
        <v>67</v>
      </c>
      <c r="C1154" s="62" t="s">
        <v>87</v>
      </c>
      <c r="D1154" s="70" t="s">
        <v>1214</v>
      </c>
      <c r="E1154" s="43" t="n">
        <v>0.0833333333333333</v>
      </c>
      <c r="F1154" s="54" t="n">
        <v>9.35</v>
      </c>
      <c r="G1154" s="45" t="n">
        <v>4.6</v>
      </c>
      <c r="H1154" s="46" t="s">
        <v>7</v>
      </c>
      <c r="I1154" s="47" t="n">
        <f aca="false">IF(H1154="W",F1154*G1154-F1154,(IF(H1154="L",-F1154)))</f>
        <v>-9.35</v>
      </c>
      <c r="J1154" s="62"/>
      <c r="K1154" s="23" t="s">
        <v>663</v>
      </c>
      <c r="L1154" s="48"/>
      <c r="M1154" s="48"/>
      <c r="N1154" s="49"/>
      <c r="O1154" s="62"/>
      <c r="P1154" s="64"/>
      <c r="Q1154" s="66"/>
      <c r="R1154" s="74"/>
      <c r="S1154" s="66"/>
      <c r="T1154" s="66"/>
      <c r="U1154" s="66"/>
      <c r="V1154" s="66"/>
      <c r="W1154" s="66"/>
      <c r="X1154" s="67"/>
      <c r="Y1154" s="67"/>
      <c r="Z1154" s="67"/>
      <c r="AA1154" s="67"/>
      <c r="AB1154" s="67"/>
      <c r="AC1154" s="67"/>
      <c r="AD1154" s="32"/>
      <c r="AE1154" s="32"/>
      <c r="AF1154" s="32"/>
      <c r="AG1154" s="32"/>
      <c r="AH1154" s="32"/>
      <c r="AI1154" s="32"/>
      <c r="AJ1154" s="32"/>
      <c r="AK1154" s="32"/>
      <c r="AL1154" s="32"/>
    </row>
    <row r="1155" customFormat="false" ht="16.85" hidden="false" customHeight="false" outlineLevel="0" collapsed="false">
      <c r="A1155" s="69"/>
      <c r="B1155" s="70" t="s">
        <v>67</v>
      </c>
      <c r="C1155" s="62" t="s">
        <v>28</v>
      </c>
      <c r="D1155" s="70" t="s">
        <v>1215</v>
      </c>
      <c r="E1155" s="43" t="n">
        <v>0.0833333333333333</v>
      </c>
      <c r="F1155" s="54" t="n">
        <v>5</v>
      </c>
      <c r="G1155" s="45" t="n">
        <v>2.36</v>
      </c>
      <c r="H1155" s="46" t="s">
        <v>5</v>
      </c>
      <c r="I1155" s="47" t="n">
        <f aca="false">IF(H1155="W",F1155*G1155-F1155,(IF(H1155="L",-F1155)))</f>
        <v>6.8</v>
      </c>
      <c r="J1155" s="62"/>
      <c r="K1155" s="23" t="s">
        <v>1216</v>
      </c>
      <c r="L1155" s="48"/>
      <c r="M1155" s="48"/>
      <c r="N1155" s="49"/>
      <c r="O1155" s="62"/>
      <c r="P1155" s="64"/>
      <c r="Q1155" s="66"/>
      <c r="R1155" s="74"/>
      <c r="S1155" s="66"/>
      <c r="T1155" s="66"/>
      <c r="U1155" s="66"/>
      <c r="V1155" s="66"/>
      <c r="W1155" s="66"/>
      <c r="X1155" s="67"/>
      <c r="Y1155" s="67"/>
      <c r="Z1155" s="67"/>
      <c r="AA1155" s="67"/>
      <c r="AB1155" s="67"/>
      <c r="AC1155" s="67"/>
      <c r="AD1155" s="32"/>
      <c r="AE1155" s="32"/>
      <c r="AF1155" s="32"/>
      <c r="AG1155" s="32"/>
      <c r="AH1155" s="32"/>
      <c r="AI1155" s="32"/>
      <c r="AJ1155" s="32"/>
      <c r="AK1155" s="32"/>
      <c r="AL1155" s="32"/>
    </row>
    <row r="1156" customFormat="false" ht="16.85" hidden="false" customHeight="false" outlineLevel="0" collapsed="false">
      <c r="A1156" s="69" t="n">
        <v>43634</v>
      </c>
      <c r="B1156" s="70" t="s">
        <v>67</v>
      </c>
      <c r="C1156" s="62" t="s">
        <v>170</v>
      </c>
      <c r="D1156" s="70" t="s">
        <v>1217</v>
      </c>
      <c r="E1156" s="43" t="n">
        <v>0.0833333333333333</v>
      </c>
      <c r="F1156" s="54" t="n">
        <v>5.2</v>
      </c>
      <c r="G1156" s="45" t="n">
        <v>2.2</v>
      </c>
      <c r="H1156" s="46" t="s">
        <v>7</v>
      </c>
      <c r="I1156" s="47" t="n">
        <f aca="false">IF(H1156="W",F1156*G1156-F1156,(IF(H1156="L",-F1156)))</f>
        <v>-5.2</v>
      </c>
      <c r="J1156" s="62"/>
      <c r="K1156" s="23" t="s">
        <v>1218</v>
      </c>
      <c r="L1156" s="48"/>
      <c r="M1156" s="48"/>
      <c r="N1156" s="49"/>
      <c r="O1156" s="62"/>
      <c r="P1156" s="64"/>
      <c r="Q1156" s="66"/>
      <c r="R1156" s="74"/>
      <c r="S1156" s="66"/>
      <c r="T1156" s="66"/>
      <c r="U1156" s="66"/>
      <c r="V1156" s="66"/>
      <c r="W1156" s="66"/>
      <c r="X1156" s="67"/>
      <c r="Y1156" s="67"/>
      <c r="Z1156" s="67"/>
      <c r="AA1156" s="67"/>
      <c r="AB1156" s="67"/>
      <c r="AC1156" s="67"/>
      <c r="AD1156" s="32"/>
      <c r="AE1156" s="32"/>
      <c r="AF1156" s="32"/>
      <c r="AG1156" s="32"/>
      <c r="AH1156" s="32"/>
      <c r="AI1156" s="32"/>
      <c r="AJ1156" s="32"/>
      <c r="AK1156" s="32"/>
      <c r="AL1156" s="32"/>
    </row>
    <row r="1157" customFormat="false" ht="16.85" hidden="false" customHeight="false" outlineLevel="0" collapsed="false">
      <c r="A1157" s="69"/>
      <c r="B1157" s="70" t="s">
        <v>67</v>
      </c>
      <c r="C1157" s="62" t="s">
        <v>24</v>
      </c>
      <c r="D1157" s="70" t="s">
        <v>1219</v>
      </c>
      <c r="E1157" s="43" t="n">
        <v>0.916666666666667</v>
      </c>
      <c r="F1157" s="54" t="n">
        <v>27.07</v>
      </c>
      <c r="G1157" s="45" t="n">
        <v>2.66</v>
      </c>
      <c r="H1157" s="46" t="s">
        <v>7</v>
      </c>
      <c r="I1157" s="47" t="n">
        <f aca="false">IF(H1157="W",F1157*G1157-F1157,(IF(H1157="L",-F1157)))</f>
        <v>-27.07</v>
      </c>
      <c r="J1157" s="62"/>
      <c r="K1157" s="23" t="s">
        <v>1000</v>
      </c>
      <c r="L1157" s="48"/>
      <c r="M1157" s="48"/>
      <c r="N1157" s="49"/>
      <c r="O1157" s="62"/>
      <c r="P1157" s="64"/>
      <c r="Q1157" s="66"/>
      <c r="R1157" s="74"/>
      <c r="S1157" s="66"/>
      <c r="T1157" s="66"/>
      <c r="U1157" s="66"/>
      <c r="V1157" s="66"/>
      <c r="W1157" s="66"/>
      <c r="X1157" s="67"/>
      <c r="Y1157" s="67"/>
      <c r="Z1157" s="67"/>
      <c r="AA1157" s="67"/>
      <c r="AB1157" s="67"/>
      <c r="AC1157" s="67"/>
      <c r="AD1157" s="32"/>
      <c r="AE1157" s="32"/>
      <c r="AF1157" s="32"/>
      <c r="AG1157" s="32"/>
      <c r="AH1157" s="32"/>
      <c r="AI1157" s="32"/>
      <c r="AJ1157" s="32"/>
      <c r="AK1157" s="32"/>
      <c r="AL1157" s="32"/>
    </row>
    <row r="1158" customFormat="false" ht="16.85" hidden="false" customHeight="false" outlineLevel="0" collapsed="false">
      <c r="A1158" s="69"/>
      <c r="B1158" s="70" t="s">
        <v>67</v>
      </c>
      <c r="C1158" s="62" t="s">
        <v>28</v>
      </c>
      <c r="D1158" s="70" t="s">
        <v>1220</v>
      </c>
      <c r="E1158" s="43" t="n">
        <v>0.916666666666667</v>
      </c>
      <c r="F1158" s="54" t="n">
        <v>25</v>
      </c>
      <c r="G1158" s="45" t="n">
        <v>3.88</v>
      </c>
      <c r="H1158" s="46" t="s">
        <v>5</v>
      </c>
      <c r="I1158" s="47" t="n">
        <f aca="false">IF(H1158="W",F1158*G1158-F1158,(IF(H1158="L",-F1158)))</f>
        <v>72</v>
      </c>
      <c r="J1158" s="62"/>
      <c r="K1158" s="23" t="s">
        <v>124</v>
      </c>
      <c r="L1158" s="48"/>
      <c r="M1158" s="48"/>
      <c r="N1158" s="49"/>
      <c r="O1158" s="62"/>
      <c r="P1158" s="64"/>
      <c r="Q1158" s="66"/>
      <c r="R1158" s="74"/>
      <c r="S1158" s="66"/>
      <c r="T1158" s="66"/>
      <c r="U1158" s="66"/>
      <c r="V1158" s="66"/>
      <c r="W1158" s="66"/>
      <c r="X1158" s="67"/>
      <c r="Y1158" s="67"/>
      <c r="Z1158" s="67"/>
      <c r="AA1158" s="67"/>
      <c r="AB1158" s="67"/>
      <c r="AC1158" s="67"/>
      <c r="AD1158" s="32"/>
      <c r="AE1158" s="32"/>
      <c r="AF1158" s="32"/>
      <c r="AG1158" s="32"/>
      <c r="AH1158" s="32"/>
      <c r="AI1158" s="32"/>
      <c r="AJ1158" s="32"/>
      <c r="AK1158" s="32"/>
      <c r="AL1158" s="32"/>
    </row>
    <row r="1159" customFormat="false" ht="16.85" hidden="false" customHeight="false" outlineLevel="0" collapsed="false">
      <c r="A1159" s="69"/>
      <c r="B1159" s="70" t="s">
        <v>67</v>
      </c>
      <c r="C1159" s="62" t="s">
        <v>170</v>
      </c>
      <c r="D1159" s="70" t="s">
        <v>1221</v>
      </c>
      <c r="E1159" s="43" t="n">
        <v>0.916666666666667</v>
      </c>
      <c r="F1159" s="54" t="n">
        <v>10</v>
      </c>
      <c r="G1159" s="45" t="n">
        <v>3.25</v>
      </c>
      <c r="H1159" s="46" t="s">
        <v>6</v>
      </c>
      <c r="I1159" s="47" t="n">
        <f aca="false">IF(H1159="W",F1159*G1159-F1159,(IF(H1159="L",-F1159)))</f>
        <v>0</v>
      </c>
      <c r="J1159" s="62"/>
      <c r="K1159" s="23" t="s">
        <v>124</v>
      </c>
      <c r="L1159" s="48"/>
      <c r="M1159" s="48"/>
      <c r="N1159" s="49"/>
      <c r="O1159" s="62"/>
      <c r="P1159" s="64"/>
      <c r="Q1159" s="66"/>
      <c r="R1159" s="74"/>
      <c r="S1159" s="66"/>
      <c r="T1159" s="66"/>
      <c r="U1159" s="66"/>
      <c r="V1159" s="66"/>
      <c r="W1159" s="66"/>
      <c r="X1159" s="67"/>
      <c r="Y1159" s="67"/>
      <c r="Z1159" s="67"/>
      <c r="AA1159" s="67"/>
      <c r="AB1159" s="67"/>
      <c r="AC1159" s="67"/>
      <c r="AD1159" s="32"/>
      <c r="AE1159" s="32"/>
      <c r="AF1159" s="32"/>
      <c r="AG1159" s="32"/>
      <c r="AH1159" s="32"/>
      <c r="AI1159" s="32"/>
      <c r="AJ1159" s="32"/>
      <c r="AK1159" s="32"/>
      <c r="AL1159" s="32"/>
    </row>
    <row r="1160" customFormat="false" ht="16.85" hidden="false" customHeight="false" outlineLevel="0" collapsed="false">
      <c r="A1160" s="69"/>
      <c r="B1160" s="70" t="s">
        <v>67</v>
      </c>
      <c r="C1160" s="62" t="s">
        <v>170</v>
      </c>
      <c r="D1160" s="70" t="s">
        <v>1221</v>
      </c>
      <c r="E1160" s="43" t="n">
        <v>0.916666666666667</v>
      </c>
      <c r="F1160" s="54" t="n">
        <v>12.15</v>
      </c>
      <c r="G1160" s="45" t="n">
        <v>3.25</v>
      </c>
      <c r="H1160" s="46" t="s">
        <v>7</v>
      </c>
      <c r="I1160" s="47" t="n">
        <f aca="false">IF(H1160="W",F1160*G1160-F1160,(IF(H1160="L",-F1160)))</f>
        <v>-12.15</v>
      </c>
      <c r="J1160" s="62"/>
      <c r="K1160" s="23" t="s">
        <v>1222</v>
      </c>
      <c r="L1160" s="48"/>
      <c r="M1160" s="48"/>
      <c r="N1160" s="49"/>
      <c r="O1160" s="62"/>
      <c r="P1160" s="64"/>
      <c r="Q1160" s="66"/>
      <c r="R1160" s="74"/>
      <c r="S1160" s="66"/>
      <c r="T1160" s="66"/>
      <c r="U1160" s="66"/>
      <c r="V1160" s="66"/>
      <c r="W1160" s="66"/>
      <c r="X1160" s="67"/>
      <c r="Y1160" s="67"/>
      <c r="Z1160" s="67"/>
      <c r="AA1160" s="67"/>
      <c r="AB1160" s="67"/>
      <c r="AC1160" s="67"/>
      <c r="AD1160" s="32"/>
      <c r="AE1160" s="32"/>
      <c r="AF1160" s="32"/>
      <c r="AG1160" s="32"/>
      <c r="AH1160" s="32"/>
      <c r="AI1160" s="32"/>
      <c r="AJ1160" s="32"/>
      <c r="AK1160" s="32"/>
      <c r="AL1160" s="32"/>
    </row>
    <row r="1161" customFormat="false" ht="16.85" hidden="false" customHeight="false" outlineLevel="0" collapsed="false">
      <c r="A1161" s="69"/>
      <c r="B1161" s="70" t="s">
        <v>67</v>
      </c>
      <c r="C1161" s="62" t="s">
        <v>216</v>
      </c>
      <c r="D1161" s="70" t="s">
        <v>1223</v>
      </c>
      <c r="E1161" s="43" t="n">
        <v>0.916666666666667</v>
      </c>
      <c r="F1161" s="54" t="n">
        <v>20</v>
      </c>
      <c r="G1161" s="45" t="n">
        <v>1.05</v>
      </c>
      <c r="H1161" s="46" t="s">
        <v>5</v>
      </c>
      <c r="I1161" s="47" t="n">
        <f aca="false">IF(H1161="W",F1161*G1161-F1161,(IF(H1161="L",-F1161)))</f>
        <v>1</v>
      </c>
      <c r="J1161" s="62"/>
      <c r="K1161" s="23" t="s">
        <v>1224</v>
      </c>
      <c r="L1161" s="48"/>
      <c r="M1161" s="48"/>
      <c r="N1161" s="49"/>
      <c r="O1161" s="62"/>
      <c r="P1161" s="64"/>
      <c r="Q1161" s="66"/>
      <c r="R1161" s="74"/>
      <c r="S1161" s="66"/>
      <c r="T1161" s="66"/>
      <c r="U1161" s="66"/>
      <c r="V1161" s="66"/>
      <c r="W1161" s="66"/>
      <c r="X1161" s="67"/>
      <c r="Y1161" s="67"/>
      <c r="Z1161" s="67"/>
      <c r="AA1161" s="67"/>
      <c r="AB1161" s="67"/>
      <c r="AC1161" s="67"/>
      <c r="AD1161" s="32"/>
      <c r="AE1161" s="32"/>
      <c r="AF1161" s="32"/>
      <c r="AG1161" s="32"/>
      <c r="AH1161" s="32"/>
      <c r="AI1161" s="32"/>
      <c r="AJ1161" s="32"/>
      <c r="AK1161" s="32"/>
      <c r="AL1161" s="32"/>
    </row>
    <row r="1162" customFormat="false" ht="16.85" hidden="false" customHeight="false" outlineLevel="0" collapsed="false">
      <c r="A1162" s="69" t="n">
        <v>43635</v>
      </c>
      <c r="B1162" s="70" t="s">
        <v>67</v>
      </c>
      <c r="C1162" s="62" t="s">
        <v>216</v>
      </c>
      <c r="D1162" s="70" t="s">
        <v>1225</v>
      </c>
      <c r="E1162" s="43" t="n">
        <v>0.916666666666667</v>
      </c>
      <c r="F1162" s="54" t="n">
        <v>20</v>
      </c>
      <c r="G1162" s="45" t="n">
        <v>1.1</v>
      </c>
      <c r="H1162" s="46" t="s">
        <v>5</v>
      </c>
      <c r="I1162" s="47" t="n">
        <f aca="false">IF(H1162="W",F1162*G1162-F1162,(IF(H1162="L",-F1162)))</f>
        <v>2</v>
      </c>
      <c r="J1162" s="62"/>
      <c r="K1162" s="23" t="s">
        <v>1226</v>
      </c>
      <c r="L1162" s="48"/>
      <c r="M1162" s="48"/>
      <c r="N1162" s="49"/>
      <c r="O1162" s="62"/>
      <c r="P1162" s="64"/>
      <c r="Q1162" s="66"/>
      <c r="R1162" s="74"/>
      <c r="S1162" s="66"/>
      <c r="T1162" s="66"/>
      <c r="U1162" s="66"/>
      <c r="V1162" s="66"/>
      <c r="W1162" s="66"/>
      <c r="X1162" s="67"/>
      <c r="Y1162" s="67"/>
      <c r="Z1162" s="67"/>
      <c r="AA1162" s="67"/>
      <c r="AB1162" s="67"/>
      <c r="AC1162" s="67"/>
      <c r="AD1162" s="32"/>
      <c r="AE1162" s="32"/>
      <c r="AF1162" s="32"/>
      <c r="AG1162" s="32"/>
      <c r="AH1162" s="32"/>
      <c r="AI1162" s="32"/>
      <c r="AJ1162" s="32"/>
      <c r="AK1162" s="32"/>
      <c r="AL1162" s="32"/>
    </row>
    <row r="1163" customFormat="false" ht="16.85" hidden="false" customHeight="false" outlineLevel="0" collapsed="false">
      <c r="A1163" s="69"/>
      <c r="B1163" s="70" t="s">
        <v>67</v>
      </c>
      <c r="C1163" s="62" t="s">
        <v>24</v>
      </c>
      <c r="D1163" s="70" t="s">
        <v>1227</v>
      </c>
      <c r="E1163" s="43" t="n">
        <v>0.916666666666667</v>
      </c>
      <c r="F1163" s="54" t="n">
        <v>35.71</v>
      </c>
      <c r="G1163" s="45" t="n">
        <v>3.08</v>
      </c>
      <c r="H1163" s="46" t="s">
        <v>7</v>
      </c>
      <c r="I1163" s="47" t="n">
        <f aca="false">IF(H1163="W",F1163*G1163-F1163,(IF(H1163="L",-F1163)))</f>
        <v>-35.71</v>
      </c>
      <c r="J1163" s="62"/>
      <c r="K1163" s="23"/>
      <c r="L1163" s="48"/>
      <c r="M1163" s="48"/>
      <c r="N1163" s="49"/>
      <c r="O1163" s="62"/>
      <c r="P1163" s="64"/>
      <c r="Q1163" s="66"/>
      <c r="R1163" s="74"/>
      <c r="S1163" s="66"/>
      <c r="T1163" s="66"/>
      <c r="U1163" s="66"/>
      <c r="V1163" s="66"/>
      <c r="W1163" s="66"/>
      <c r="X1163" s="67"/>
      <c r="Y1163" s="67"/>
      <c r="Z1163" s="67"/>
      <c r="AA1163" s="67"/>
      <c r="AB1163" s="67"/>
      <c r="AC1163" s="67"/>
      <c r="AD1163" s="32"/>
      <c r="AE1163" s="32"/>
      <c r="AF1163" s="32"/>
      <c r="AG1163" s="32"/>
      <c r="AH1163" s="32"/>
      <c r="AI1163" s="32"/>
      <c r="AJ1163" s="32"/>
      <c r="AK1163" s="32"/>
      <c r="AL1163" s="32"/>
    </row>
    <row r="1164" customFormat="false" ht="16.85" hidden="false" customHeight="false" outlineLevel="0" collapsed="false">
      <c r="A1164" s="69"/>
      <c r="B1164" s="70" t="s">
        <v>67</v>
      </c>
      <c r="C1164" s="62" t="s">
        <v>170</v>
      </c>
      <c r="D1164" s="70" t="s">
        <v>1228</v>
      </c>
      <c r="E1164" s="43" t="n">
        <v>0.916666666666667</v>
      </c>
      <c r="F1164" s="54" t="n">
        <v>50.69</v>
      </c>
      <c r="G1164" s="45" t="n">
        <v>2.17</v>
      </c>
      <c r="H1164" s="46" t="s">
        <v>5</v>
      </c>
      <c r="I1164" s="47" t="n">
        <f aca="false">IF(H1164="W",F1164*G1164-F1164,(IF(H1164="L",-F1164)))</f>
        <v>59.3073</v>
      </c>
      <c r="J1164" s="62"/>
      <c r="K1164" s="23"/>
      <c r="L1164" s="48"/>
      <c r="M1164" s="48"/>
      <c r="N1164" s="49"/>
      <c r="O1164" s="62"/>
      <c r="P1164" s="64"/>
      <c r="Q1164" s="66"/>
      <c r="R1164" s="74"/>
      <c r="S1164" s="66"/>
      <c r="T1164" s="66"/>
      <c r="U1164" s="66"/>
      <c r="V1164" s="66"/>
      <c r="W1164" s="66"/>
      <c r="X1164" s="67"/>
      <c r="Y1164" s="67"/>
      <c r="Z1164" s="67"/>
      <c r="AA1164" s="67"/>
      <c r="AB1164" s="67"/>
      <c r="AC1164" s="67"/>
      <c r="AD1164" s="32"/>
      <c r="AE1164" s="32"/>
      <c r="AF1164" s="32"/>
      <c r="AG1164" s="32"/>
      <c r="AH1164" s="32"/>
      <c r="AI1164" s="32"/>
      <c r="AJ1164" s="32"/>
      <c r="AK1164" s="32"/>
      <c r="AL1164" s="32"/>
    </row>
    <row r="1165" customFormat="false" ht="16.85" hidden="false" customHeight="false" outlineLevel="0" collapsed="false">
      <c r="A1165" s="69"/>
      <c r="B1165" s="70" t="s">
        <v>67</v>
      </c>
      <c r="C1165" s="62" t="s">
        <v>28</v>
      </c>
      <c r="D1165" s="70" t="s">
        <v>1229</v>
      </c>
      <c r="E1165" s="43" t="n">
        <v>0.916666666666667</v>
      </c>
      <c r="F1165" s="54" t="n">
        <v>25</v>
      </c>
      <c r="G1165" s="45" t="n">
        <v>4.4</v>
      </c>
      <c r="H1165" s="46" t="s">
        <v>7</v>
      </c>
      <c r="I1165" s="47" t="n">
        <f aca="false">IF(H1165="W",F1165*G1165-F1165,(IF(H1165="L",-F1165)))</f>
        <v>-25</v>
      </c>
      <c r="J1165" s="62"/>
      <c r="K1165" s="23"/>
      <c r="L1165" s="48"/>
      <c r="M1165" s="48"/>
      <c r="N1165" s="49"/>
      <c r="O1165" s="62"/>
      <c r="P1165" s="64"/>
      <c r="Q1165" s="66"/>
      <c r="R1165" s="74"/>
      <c r="S1165" s="66"/>
      <c r="T1165" s="66"/>
      <c r="U1165" s="66"/>
      <c r="V1165" s="66"/>
      <c r="W1165" s="66"/>
      <c r="X1165" s="67"/>
      <c r="Y1165" s="67"/>
      <c r="Z1165" s="67"/>
      <c r="AA1165" s="67"/>
      <c r="AB1165" s="67"/>
      <c r="AC1165" s="67"/>
      <c r="AD1165" s="32"/>
      <c r="AE1165" s="32"/>
      <c r="AF1165" s="32"/>
      <c r="AG1165" s="32"/>
      <c r="AH1165" s="32"/>
      <c r="AI1165" s="32"/>
      <c r="AJ1165" s="32"/>
      <c r="AK1165" s="32"/>
      <c r="AL1165" s="32"/>
    </row>
    <row r="1166" customFormat="false" ht="16.85" hidden="false" customHeight="false" outlineLevel="0" collapsed="false">
      <c r="A1166" s="69" t="n">
        <v>43636</v>
      </c>
      <c r="B1166" s="70" t="s">
        <v>67</v>
      </c>
      <c r="C1166" s="62" t="s">
        <v>28</v>
      </c>
      <c r="D1166" s="70" t="s">
        <v>1180</v>
      </c>
      <c r="E1166" s="43" t="n">
        <v>0.916666666666667</v>
      </c>
      <c r="F1166" s="54" t="n">
        <v>25</v>
      </c>
      <c r="G1166" s="45" t="n">
        <v>2.01</v>
      </c>
      <c r="H1166" s="46" t="s">
        <v>5</v>
      </c>
      <c r="I1166" s="47" t="n">
        <f aca="false">IF(H1166="W",F1166*G1166-F1166,(IF(H1166="L",-F1166)))</f>
        <v>25.25</v>
      </c>
      <c r="J1166" s="62"/>
      <c r="K1166" s="23"/>
      <c r="L1166" s="48"/>
      <c r="M1166" s="48"/>
      <c r="N1166" s="49"/>
      <c r="O1166" s="62"/>
      <c r="P1166" s="64"/>
      <c r="Q1166" s="66"/>
      <c r="R1166" s="74"/>
      <c r="S1166" s="66"/>
      <c r="T1166" s="66"/>
      <c r="U1166" s="66"/>
      <c r="V1166" s="66"/>
      <c r="W1166" s="66"/>
      <c r="X1166" s="67"/>
      <c r="Y1166" s="67"/>
      <c r="Z1166" s="67"/>
      <c r="AA1166" s="67"/>
      <c r="AB1166" s="67"/>
      <c r="AC1166" s="67"/>
      <c r="AD1166" s="32"/>
      <c r="AE1166" s="32"/>
      <c r="AF1166" s="32"/>
      <c r="AG1166" s="32"/>
      <c r="AH1166" s="32"/>
      <c r="AI1166" s="32"/>
      <c r="AJ1166" s="32"/>
      <c r="AK1166" s="32"/>
      <c r="AL1166" s="32"/>
    </row>
    <row r="1167" customFormat="false" ht="16.85" hidden="false" customHeight="false" outlineLevel="0" collapsed="false">
      <c r="A1167" s="69"/>
      <c r="B1167" s="70" t="s">
        <v>67</v>
      </c>
      <c r="C1167" s="62" t="s">
        <v>331</v>
      </c>
      <c r="D1167" s="70" t="s">
        <v>1230</v>
      </c>
      <c r="E1167" s="43" t="n">
        <v>0.916666666666667</v>
      </c>
      <c r="F1167" s="54" t="n">
        <v>10</v>
      </c>
      <c r="G1167" s="45" t="n">
        <v>3.2</v>
      </c>
      <c r="H1167" s="46" t="s">
        <v>7</v>
      </c>
      <c r="I1167" s="47" t="n">
        <f aca="false">IF(H1167="W",F1167*G1167-F1167,(IF(H1167="L",-F1167)))</f>
        <v>-10</v>
      </c>
      <c r="J1167" s="62"/>
      <c r="K1167" s="23"/>
      <c r="L1167" s="48"/>
      <c r="M1167" s="48"/>
      <c r="N1167" s="49"/>
      <c r="O1167" s="62"/>
      <c r="P1167" s="64"/>
      <c r="Q1167" s="66"/>
      <c r="R1167" s="74"/>
      <c r="S1167" s="66"/>
      <c r="T1167" s="66"/>
      <c r="U1167" s="66"/>
      <c r="V1167" s="66"/>
      <c r="W1167" s="66"/>
      <c r="X1167" s="67"/>
      <c r="Y1167" s="67"/>
      <c r="Z1167" s="67"/>
      <c r="AA1167" s="67"/>
      <c r="AB1167" s="67"/>
      <c r="AC1167" s="67"/>
      <c r="AD1167" s="32"/>
      <c r="AE1167" s="32"/>
      <c r="AF1167" s="32"/>
      <c r="AG1167" s="32"/>
      <c r="AH1167" s="32"/>
      <c r="AI1167" s="32"/>
      <c r="AJ1167" s="32"/>
      <c r="AK1167" s="32"/>
      <c r="AL1167" s="32"/>
    </row>
    <row r="1168" customFormat="false" ht="16.85" hidden="false" customHeight="false" outlineLevel="0" collapsed="false">
      <c r="A1168" s="69"/>
      <c r="B1168" s="70" t="s">
        <v>67</v>
      </c>
      <c r="C1168" s="62" t="s">
        <v>170</v>
      </c>
      <c r="D1168" s="70" t="s">
        <v>1230</v>
      </c>
      <c r="E1168" s="43" t="n">
        <v>0.916666666666667</v>
      </c>
      <c r="F1168" s="54" t="n">
        <v>5.85</v>
      </c>
      <c r="G1168" s="45" t="n">
        <v>3.15</v>
      </c>
      <c r="H1168" s="46" t="s">
        <v>7</v>
      </c>
      <c r="I1168" s="47" t="n">
        <f aca="false">IF(H1168="W",F1168*G1168-F1168,(IF(H1168="L",-F1168)))</f>
        <v>-5.85</v>
      </c>
      <c r="J1168" s="62"/>
      <c r="K1168" s="23"/>
      <c r="L1168" s="48"/>
      <c r="M1168" s="48"/>
      <c r="N1168" s="49"/>
      <c r="O1168" s="62"/>
      <c r="P1168" s="64"/>
      <c r="Q1168" s="66"/>
      <c r="R1168" s="74"/>
      <c r="S1168" s="66"/>
      <c r="T1168" s="66"/>
      <c r="U1168" s="66"/>
      <c r="V1168" s="66"/>
      <c r="W1168" s="66"/>
      <c r="X1168" s="67"/>
      <c r="Y1168" s="67"/>
      <c r="Z1168" s="67"/>
      <c r="AA1168" s="67"/>
      <c r="AB1168" s="67"/>
      <c r="AC1168" s="67"/>
      <c r="AD1168" s="32"/>
      <c r="AE1168" s="32"/>
      <c r="AF1168" s="32"/>
      <c r="AG1168" s="32"/>
      <c r="AH1168" s="32"/>
      <c r="AI1168" s="32"/>
      <c r="AJ1168" s="32"/>
      <c r="AK1168" s="32"/>
      <c r="AL1168" s="32"/>
    </row>
    <row r="1169" customFormat="false" ht="16.85" hidden="false" customHeight="false" outlineLevel="0" collapsed="false">
      <c r="A1169" s="69"/>
      <c r="B1169" s="70" t="s">
        <v>67</v>
      </c>
      <c r="C1169" s="62" t="s">
        <v>24</v>
      </c>
      <c r="D1169" s="70" t="s">
        <v>1198</v>
      </c>
      <c r="E1169" s="43" t="n">
        <v>0.916666666666667</v>
      </c>
      <c r="F1169" s="54" t="n">
        <v>10.25</v>
      </c>
      <c r="G1169" s="45" t="n">
        <v>4.779</v>
      </c>
      <c r="H1169" s="46" t="s">
        <v>7</v>
      </c>
      <c r="I1169" s="47" t="n">
        <f aca="false">IF(H1169="W",F1169*G1169-F1169,(IF(H1169="L",-F1169)))</f>
        <v>-10.25</v>
      </c>
      <c r="J1169" s="62"/>
      <c r="K1169" s="23"/>
      <c r="L1169" s="48"/>
      <c r="M1169" s="48"/>
      <c r="N1169" s="49"/>
      <c r="O1169" s="62"/>
      <c r="P1169" s="64"/>
      <c r="Q1169" s="66"/>
      <c r="R1169" s="74"/>
      <c r="S1169" s="66"/>
      <c r="T1169" s="66"/>
      <c r="U1169" s="66"/>
      <c r="V1169" s="66"/>
      <c r="W1169" s="66"/>
      <c r="X1169" s="67"/>
      <c r="Y1169" s="67"/>
      <c r="Z1169" s="67"/>
      <c r="AA1169" s="67"/>
      <c r="AB1169" s="67"/>
      <c r="AC1169" s="67"/>
      <c r="AD1169" s="32"/>
      <c r="AE1169" s="32"/>
      <c r="AF1169" s="32"/>
      <c r="AG1169" s="32"/>
      <c r="AH1169" s="32"/>
      <c r="AI1169" s="32"/>
      <c r="AJ1169" s="32"/>
      <c r="AK1169" s="32"/>
      <c r="AL1169" s="32"/>
    </row>
    <row r="1170" customFormat="false" ht="16.85" hidden="false" customHeight="false" outlineLevel="0" collapsed="false">
      <c r="A1170" s="69"/>
      <c r="B1170" s="70" t="s">
        <v>67</v>
      </c>
      <c r="C1170" s="62" t="s">
        <v>216</v>
      </c>
      <c r="D1170" s="70" t="s">
        <v>1231</v>
      </c>
      <c r="E1170" s="43" t="n">
        <v>0.916666666666667</v>
      </c>
      <c r="F1170" s="54" t="n">
        <v>20</v>
      </c>
      <c r="G1170" s="45" t="n">
        <v>1.11</v>
      </c>
      <c r="H1170" s="46" t="s">
        <v>5</v>
      </c>
      <c r="I1170" s="47" t="n">
        <f aca="false">IF(H1170="W",F1170*G1170-F1170,(IF(H1170="L",-F1170)))</f>
        <v>2.2</v>
      </c>
      <c r="J1170" s="62"/>
      <c r="K1170" s="23"/>
      <c r="L1170" s="48"/>
      <c r="M1170" s="48"/>
      <c r="N1170" s="49"/>
      <c r="O1170" s="62"/>
      <c r="P1170" s="64"/>
      <c r="Q1170" s="66"/>
      <c r="R1170" s="74"/>
      <c r="S1170" s="66"/>
      <c r="T1170" s="66"/>
      <c r="U1170" s="66"/>
      <c r="V1170" s="66"/>
      <c r="W1170" s="66"/>
      <c r="X1170" s="67"/>
      <c r="Y1170" s="67"/>
      <c r="Z1170" s="67"/>
      <c r="AA1170" s="67"/>
      <c r="AB1170" s="67"/>
      <c r="AC1170" s="67"/>
      <c r="AD1170" s="32"/>
      <c r="AE1170" s="32"/>
      <c r="AF1170" s="32"/>
      <c r="AG1170" s="32"/>
      <c r="AH1170" s="32"/>
      <c r="AI1170" s="32"/>
      <c r="AJ1170" s="32"/>
      <c r="AK1170" s="32"/>
      <c r="AL1170" s="32"/>
    </row>
    <row r="1171" customFormat="false" ht="16.85" hidden="false" customHeight="false" outlineLevel="0" collapsed="false">
      <c r="A1171" s="69" t="n">
        <v>43637</v>
      </c>
      <c r="B1171" s="70" t="s">
        <v>67</v>
      </c>
      <c r="C1171" s="62" t="s">
        <v>28</v>
      </c>
      <c r="D1171" s="70" t="s">
        <v>1212</v>
      </c>
      <c r="E1171" s="43" t="n">
        <v>0.0833333333333333</v>
      </c>
      <c r="F1171" s="54" t="n">
        <v>25</v>
      </c>
      <c r="G1171" s="45" t="n">
        <v>1.92</v>
      </c>
      <c r="H1171" s="46" t="s">
        <v>5</v>
      </c>
      <c r="I1171" s="47" t="n">
        <f aca="false">IF(H1171="W",F1171*G1171-F1171,(IF(H1171="L",-F1171)))</f>
        <v>23</v>
      </c>
      <c r="J1171" s="62"/>
      <c r="K1171" s="23"/>
      <c r="L1171" s="48"/>
      <c r="M1171" s="48"/>
      <c r="N1171" s="49"/>
      <c r="O1171" s="62"/>
      <c r="P1171" s="64"/>
      <c r="Q1171" s="66"/>
      <c r="R1171" s="74"/>
      <c r="S1171" s="66"/>
      <c r="T1171" s="66"/>
      <c r="U1171" s="66"/>
      <c r="V1171" s="66"/>
      <c r="W1171" s="66"/>
      <c r="X1171" s="67"/>
      <c r="Y1171" s="67"/>
      <c r="Z1171" s="67"/>
      <c r="AA1171" s="67"/>
      <c r="AB1171" s="67"/>
      <c r="AC1171" s="67"/>
      <c r="AD1171" s="32"/>
      <c r="AE1171" s="32"/>
      <c r="AF1171" s="32"/>
      <c r="AG1171" s="32"/>
      <c r="AH1171" s="32"/>
      <c r="AI1171" s="32"/>
      <c r="AJ1171" s="32"/>
      <c r="AK1171" s="32"/>
      <c r="AL1171" s="32"/>
    </row>
    <row r="1172" customFormat="false" ht="16.85" hidden="false" customHeight="false" outlineLevel="0" collapsed="false">
      <c r="A1172" s="69"/>
      <c r="B1172" s="70" t="s">
        <v>67</v>
      </c>
      <c r="C1172" s="62" t="s">
        <v>170</v>
      </c>
      <c r="D1172" s="70" t="s">
        <v>1232</v>
      </c>
      <c r="E1172" s="43" t="n">
        <v>0.0833333333333333</v>
      </c>
      <c r="F1172" s="54" t="n">
        <v>12.97</v>
      </c>
      <c r="G1172" s="45" t="n">
        <v>3.7</v>
      </c>
      <c r="H1172" s="46" t="s">
        <v>7</v>
      </c>
      <c r="I1172" s="47" t="n">
        <f aca="false">IF(H1172="W",F1172*G1172-F1172,(IF(H1172="L",-F1172)))</f>
        <v>-12.97</v>
      </c>
      <c r="J1172" s="62"/>
      <c r="K1172" s="23"/>
      <c r="L1172" s="48"/>
      <c r="M1172" s="48"/>
      <c r="N1172" s="49"/>
      <c r="O1172" s="62"/>
      <c r="P1172" s="64"/>
      <c r="Q1172" s="66"/>
      <c r="R1172" s="74"/>
      <c r="S1172" s="66"/>
      <c r="T1172" s="66"/>
      <c r="U1172" s="66"/>
      <c r="V1172" s="66"/>
      <c r="W1172" s="66"/>
      <c r="X1172" s="67"/>
      <c r="Y1172" s="67"/>
      <c r="Z1172" s="67"/>
      <c r="AA1172" s="67"/>
      <c r="AB1172" s="67"/>
      <c r="AC1172" s="67"/>
      <c r="AD1172" s="32"/>
      <c r="AE1172" s="32"/>
      <c r="AF1172" s="32"/>
      <c r="AG1172" s="32"/>
      <c r="AH1172" s="32"/>
      <c r="AI1172" s="32"/>
      <c r="AJ1172" s="32"/>
      <c r="AK1172" s="32"/>
      <c r="AL1172" s="32"/>
    </row>
    <row r="1173" customFormat="false" ht="16.85" hidden="false" customHeight="false" outlineLevel="0" collapsed="false">
      <c r="A1173" s="69"/>
      <c r="B1173" s="70" t="s">
        <v>67</v>
      </c>
      <c r="C1173" s="62" t="s">
        <v>87</v>
      </c>
      <c r="D1173" s="70" t="s">
        <v>1107</v>
      </c>
      <c r="E1173" s="43" t="n">
        <v>0.0833333333333333</v>
      </c>
      <c r="F1173" s="54" t="n">
        <v>10.43</v>
      </c>
      <c r="G1173" s="45" t="n">
        <v>4.6</v>
      </c>
      <c r="H1173" s="46" t="s">
        <v>7</v>
      </c>
      <c r="I1173" s="47" t="n">
        <f aca="false">IF(H1173="W",F1173*G1173-F1173,(IF(H1173="L",-F1173)))</f>
        <v>-10.43</v>
      </c>
      <c r="J1173" s="62"/>
      <c r="K1173" s="23"/>
      <c r="L1173" s="48"/>
      <c r="M1173" s="48"/>
      <c r="N1173" s="49"/>
      <c r="O1173" s="62"/>
      <c r="P1173" s="64"/>
      <c r="Q1173" s="66"/>
      <c r="R1173" s="74"/>
      <c r="S1173" s="66"/>
      <c r="T1173" s="66"/>
      <c r="U1173" s="66"/>
      <c r="V1173" s="66"/>
      <c r="W1173" s="66"/>
      <c r="X1173" s="67"/>
      <c r="Y1173" s="67"/>
      <c r="Z1173" s="67"/>
      <c r="AA1173" s="67"/>
      <c r="AB1173" s="67"/>
      <c r="AC1173" s="67"/>
      <c r="AD1173" s="32"/>
      <c r="AE1173" s="32"/>
      <c r="AF1173" s="32"/>
      <c r="AG1173" s="32"/>
      <c r="AH1173" s="32"/>
      <c r="AI1173" s="32"/>
      <c r="AJ1173" s="32"/>
      <c r="AK1173" s="32"/>
      <c r="AL1173" s="32"/>
    </row>
    <row r="1174" customFormat="false" ht="16.85" hidden="false" customHeight="false" outlineLevel="0" collapsed="false">
      <c r="A1174" s="69"/>
      <c r="B1174" s="70" t="s">
        <v>67</v>
      </c>
      <c r="C1174" s="62" t="s">
        <v>216</v>
      </c>
      <c r="D1174" s="70" t="s">
        <v>1233</v>
      </c>
      <c r="E1174" s="43" t="n">
        <v>0.0833333333333333</v>
      </c>
      <c r="F1174" s="54" t="n">
        <v>20</v>
      </c>
      <c r="G1174" s="45" t="n">
        <v>1.063</v>
      </c>
      <c r="H1174" s="46" t="s">
        <v>5</v>
      </c>
      <c r="I1174" s="47" t="n">
        <f aca="false">IF(H1174="W",F1174*G1174-F1174,(IF(H1174="L",-F1174)))</f>
        <v>1.26</v>
      </c>
      <c r="J1174" s="62"/>
      <c r="K1174" s="23"/>
      <c r="L1174" s="48"/>
      <c r="M1174" s="48"/>
      <c r="N1174" s="49"/>
      <c r="O1174" s="62"/>
      <c r="P1174" s="64"/>
      <c r="Q1174" s="66"/>
      <c r="R1174" s="74"/>
      <c r="S1174" s="66"/>
      <c r="T1174" s="66"/>
      <c r="U1174" s="66"/>
      <c r="V1174" s="66"/>
      <c r="W1174" s="66"/>
      <c r="X1174" s="67"/>
      <c r="Y1174" s="67"/>
      <c r="Z1174" s="67"/>
      <c r="AA1174" s="67"/>
      <c r="AB1174" s="67"/>
      <c r="AC1174" s="67"/>
      <c r="AD1174" s="32"/>
      <c r="AE1174" s="32"/>
      <c r="AF1174" s="32"/>
      <c r="AG1174" s="32"/>
      <c r="AH1174" s="32"/>
      <c r="AI1174" s="32"/>
      <c r="AJ1174" s="32"/>
      <c r="AK1174" s="32"/>
      <c r="AL1174" s="32"/>
    </row>
    <row r="1175" customFormat="false" ht="16.85" hidden="false" customHeight="false" outlineLevel="0" collapsed="false">
      <c r="A1175" s="69"/>
      <c r="B1175" s="70" t="s">
        <v>67</v>
      </c>
      <c r="C1175" s="62" t="s">
        <v>28</v>
      </c>
      <c r="D1175" s="70" t="s">
        <v>1212</v>
      </c>
      <c r="E1175" s="43" t="n">
        <v>0.0833333333333333</v>
      </c>
      <c r="F1175" s="54" t="n">
        <v>25</v>
      </c>
      <c r="G1175" s="45" t="n">
        <v>1.86</v>
      </c>
      <c r="H1175" s="46" t="s">
        <v>5</v>
      </c>
      <c r="I1175" s="47" t="n">
        <f aca="false">IF(H1175="W",F1175*G1175-F1175,(IF(H1175="L",-F1175)))</f>
        <v>21.5</v>
      </c>
      <c r="J1175" s="62"/>
      <c r="K1175" s="23"/>
      <c r="L1175" s="48"/>
      <c r="M1175" s="48"/>
      <c r="N1175" s="49"/>
      <c r="O1175" s="62"/>
      <c r="P1175" s="64"/>
      <c r="Q1175" s="66"/>
      <c r="R1175" s="74"/>
      <c r="S1175" s="66"/>
      <c r="T1175" s="66"/>
      <c r="U1175" s="66"/>
      <c r="V1175" s="66"/>
      <c r="W1175" s="66"/>
      <c r="X1175" s="67"/>
      <c r="Y1175" s="67"/>
      <c r="Z1175" s="67"/>
      <c r="AA1175" s="67"/>
      <c r="AB1175" s="67"/>
      <c r="AC1175" s="67"/>
      <c r="AD1175" s="32"/>
      <c r="AE1175" s="32"/>
      <c r="AF1175" s="32"/>
      <c r="AG1175" s="32"/>
      <c r="AH1175" s="32"/>
      <c r="AI1175" s="32"/>
      <c r="AJ1175" s="32"/>
      <c r="AK1175" s="32"/>
      <c r="AL1175" s="32"/>
    </row>
    <row r="1176" customFormat="false" ht="16.85" hidden="false" customHeight="false" outlineLevel="0" collapsed="false">
      <c r="A1176" s="69"/>
      <c r="B1176" s="70" t="s">
        <v>67</v>
      </c>
      <c r="C1176" s="62" t="s">
        <v>170</v>
      </c>
      <c r="D1176" s="70" t="s">
        <v>1232</v>
      </c>
      <c r="E1176" s="43" t="n">
        <v>0.0833333333333333</v>
      </c>
      <c r="F1176" s="54" t="n">
        <v>14.31</v>
      </c>
      <c r="G1176" s="45" t="n">
        <v>3.9</v>
      </c>
      <c r="H1176" s="46" t="s">
        <v>7</v>
      </c>
      <c r="I1176" s="47" t="n">
        <f aca="false">IF(H1176="W",F1176*G1176-F1176,(IF(H1176="L",-F1176)))</f>
        <v>-14.31</v>
      </c>
      <c r="J1176" s="62"/>
      <c r="K1176" s="23"/>
      <c r="L1176" s="48"/>
      <c r="M1176" s="48"/>
      <c r="N1176" s="49"/>
      <c r="O1176" s="62"/>
      <c r="P1176" s="64"/>
      <c r="Q1176" s="66"/>
      <c r="R1176" s="74"/>
      <c r="S1176" s="66"/>
      <c r="T1176" s="66"/>
      <c r="U1176" s="66"/>
      <c r="V1176" s="66"/>
      <c r="W1176" s="66"/>
      <c r="X1176" s="67"/>
      <c r="Y1176" s="67"/>
      <c r="Z1176" s="67"/>
      <c r="AA1176" s="67"/>
      <c r="AB1176" s="67"/>
      <c r="AC1176" s="67"/>
      <c r="AD1176" s="32"/>
      <c r="AE1176" s="32"/>
      <c r="AF1176" s="32"/>
      <c r="AG1176" s="32"/>
      <c r="AH1176" s="32"/>
      <c r="AI1176" s="32"/>
      <c r="AJ1176" s="32"/>
      <c r="AK1176" s="32"/>
      <c r="AL1176" s="32"/>
    </row>
    <row r="1177" customFormat="false" ht="16.85" hidden="false" customHeight="false" outlineLevel="0" collapsed="false">
      <c r="A1177" s="69"/>
      <c r="B1177" s="70" t="s">
        <v>67</v>
      </c>
      <c r="C1177" s="62" t="s">
        <v>87</v>
      </c>
      <c r="D1177" s="70" t="s">
        <v>1107</v>
      </c>
      <c r="E1177" s="43" t="n">
        <v>0.0833333333333333</v>
      </c>
      <c r="F1177" s="54" t="n">
        <v>11.87</v>
      </c>
      <c r="G1177" s="45" t="n">
        <v>4.7</v>
      </c>
      <c r="H1177" s="46" t="s">
        <v>7</v>
      </c>
      <c r="I1177" s="47" t="n">
        <f aca="false">IF(H1177="W",F1177*G1177-F1177,(IF(H1177="L",-F1177)))</f>
        <v>-11.87</v>
      </c>
      <c r="J1177" s="62"/>
      <c r="K1177" s="23"/>
      <c r="L1177" s="48"/>
      <c r="M1177" s="48"/>
      <c r="N1177" s="49"/>
      <c r="O1177" s="62"/>
      <c r="P1177" s="64"/>
      <c r="Q1177" s="66"/>
      <c r="R1177" s="74"/>
      <c r="S1177" s="66"/>
      <c r="T1177" s="66"/>
      <c r="U1177" s="66"/>
      <c r="V1177" s="66"/>
      <c r="W1177" s="66"/>
      <c r="X1177" s="67"/>
      <c r="Y1177" s="67"/>
      <c r="Z1177" s="67"/>
      <c r="AA1177" s="67"/>
      <c r="AB1177" s="67"/>
      <c r="AC1177" s="67"/>
      <c r="AD1177" s="32"/>
      <c r="AE1177" s="32"/>
      <c r="AF1177" s="32"/>
      <c r="AG1177" s="32"/>
      <c r="AH1177" s="32"/>
      <c r="AI1177" s="32"/>
      <c r="AJ1177" s="32"/>
      <c r="AK1177" s="32"/>
      <c r="AL1177" s="32"/>
    </row>
    <row r="1178" customFormat="false" ht="16.85" hidden="false" customHeight="false" outlineLevel="0" collapsed="false">
      <c r="A1178" s="69"/>
      <c r="B1178" s="70" t="s">
        <v>67</v>
      </c>
      <c r="C1178" s="62" t="s">
        <v>28</v>
      </c>
      <c r="D1178" s="70" t="s">
        <v>1212</v>
      </c>
      <c r="E1178" s="43" t="n">
        <v>0.0833333333333333</v>
      </c>
      <c r="F1178" s="54" t="n">
        <v>5</v>
      </c>
      <c r="G1178" s="45" t="n">
        <v>1.86</v>
      </c>
      <c r="H1178" s="46" t="s">
        <v>5</v>
      </c>
      <c r="I1178" s="47" t="n">
        <f aca="false">IF(H1178="W",F1178*G1178-F1178,(IF(H1178="L",-F1178)))</f>
        <v>4.3</v>
      </c>
      <c r="J1178" s="62"/>
      <c r="K1178" s="23"/>
      <c r="L1178" s="48"/>
      <c r="M1178" s="48"/>
      <c r="N1178" s="49"/>
      <c r="O1178" s="62"/>
      <c r="P1178" s="64"/>
      <c r="Q1178" s="66"/>
      <c r="R1178" s="74"/>
      <c r="S1178" s="66"/>
      <c r="T1178" s="66"/>
      <c r="U1178" s="66"/>
      <c r="V1178" s="66"/>
      <c r="W1178" s="66"/>
      <c r="X1178" s="67"/>
      <c r="Y1178" s="67"/>
      <c r="Z1178" s="67"/>
      <c r="AA1178" s="67"/>
      <c r="AB1178" s="67"/>
      <c r="AC1178" s="67"/>
      <c r="AD1178" s="32"/>
      <c r="AE1178" s="32"/>
      <c r="AF1178" s="32"/>
      <c r="AG1178" s="32"/>
      <c r="AH1178" s="32"/>
      <c r="AI1178" s="32"/>
      <c r="AJ1178" s="32"/>
      <c r="AK1178" s="32"/>
      <c r="AL1178" s="32"/>
    </row>
    <row r="1179" customFormat="false" ht="16.85" hidden="false" customHeight="false" outlineLevel="0" collapsed="false">
      <c r="A1179" s="69"/>
      <c r="B1179" s="70" t="s">
        <v>67</v>
      </c>
      <c r="C1179" s="62" t="s">
        <v>28</v>
      </c>
      <c r="D1179" s="70" t="s">
        <v>1234</v>
      </c>
      <c r="E1179" s="43" t="n">
        <v>0.916666666666667</v>
      </c>
      <c r="F1179" s="54" t="n">
        <v>10</v>
      </c>
      <c r="G1179" s="45" t="n">
        <v>3.9</v>
      </c>
      <c r="H1179" s="46" t="s">
        <v>7</v>
      </c>
      <c r="I1179" s="47" t="n">
        <f aca="false">IF(H1179="W",F1179*G1179-F1179,(IF(H1179="L",-F1179)))</f>
        <v>-10</v>
      </c>
      <c r="J1179" s="62"/>
      <c r="K1179" s="23"/>
      <c r="L1179" s="48"/>
      <c r="M1179" s="48"/>
      <c r="N1179" s="49"/>
      <c r="O1179" s="62"/>
      <c r="P1179" s="64"/>
      <c r="Q1179" s="66"/>
      <c r="R1179" s="74"/>
      <c r="S1179" s="66"/>
      <c r="T1179" s="66"/>
      <c r="U1179" s="66"/>
      <c r="V1179" s="66"/>
      <c r="W1179" s="66"/>
      <c r="X1179" s="67"/>
      <c r="Y1179" s="67"/>
      <c r="Z1179" s="67"/>
      <c r="AA1179" s="67"/>
      <c r="AB1179" s="67"/>
      <c r="AC1179" s="67"/>
      <c r="AD1179" s="32"/>
      <c r="AE1179" s="32"/>
      <c r="AF1179" s="32"/>
      <c r="AG1179" s="32"/>
      <c r="AH1179" s="32"/>
      <c r="AI1179" s="32"/>
      <c r="AJ1179" s="32"/>
      <c r="AK1179" s="32"/>
      <c r="AL1179" s="32"/>
    </row>
    <row r="1180" customFormat="false" ht="16.85" hidden="false" customHeight="false" outlineLevel="0" collapsed="false">
      <c r="A1180" s="69"/>
      <c r="B1180" s="70" t="s">
        <v>67</v>
      </c>
      <c r="C1180" s="62" t="s">
        <v>216</v>
      </c>
      <c r="D1180" s="70" t="s">
        <v>1235</v>
      </c>
      <c r="E1180" s="43" t="n">
        <v>0.916666666666667</v>
      </c>
      <c r="F1180" s="54" t="n">
        <v>45</v>
      </c>
      <c r="G1180" s="45" t="n">
        <v>1.25</v>
      </c>
      <c r="H1180" s="46" t="s">
        <v>5</v>
      </c>
      <c r="I1180" s="47" t="n">
        <f aca="false">IF(H1180="W",F1180*G1180-F1180,(IF(H1180="L",-F1180)))</f>
        <v>11.25</v>
      </c>
      <c r="J1180" s="62"/>
      <c r="K1180" s="23"/>
      <c r="L1180" s="48"/>
      <c r="M1180" s="48"/>
      <c r="N1180" s="49"/>
      <c r="O1180" s="62"/>
      <c r="P1180" s="64"/>
      <c r="Q1180" s="66"/>
      <c r="R1180" s="74"/>
      <c r="S1180" s="66"/>
      <c r="T1180" s="66"/>
      <c r="U1180" s="66"/>
      <c r="V1180" s="66"/>
      <c r="W1180" s="66"/>
      <c r="X1180" s="67"/>
      <c r="Y1180" s="67"/>
      <c r="Z1180" s="67"/>
      <c r="AA1180" s="67"/>
      <c r="AB1180" s="67"/>
      <c r="AC1180" s="67"/>
      <c r="AD1180" s="32"/>
      <c r="AE1180" s="32"/>
      <c r="AF1180" s="32"/>
      <c r="AG1180" s="32"/>
      <c r="AH1180" s="32"/>
      <c r="AI1180" s="32"/>
      <c r="AJ1180" s="32"/>
      <c r="AK1180" s="32"/>
      <c r="AL1180" s="32"/>
    </row>
    <row r="1181" customFormat="false" ht="16.85" hidden="false" customHeight="false" outlineLevel="0" collapsed="false">
      <c r="A1181" s="69" t="n">
        <v>43638</v>
      </c>
      <c r="B1181" s="70" t="s">
        <v>67</v>
      </c>
      <c r="C1181" s="62" t="s">
        <v>28</v>
      </c>
      <c r="D1181" s="70" t="s">
        <v>1236</v>
      </c>
      <c r="E1181" s="43" t="n">
        <v>0.916666666666667</v>
      </c>
      <c r="F1181" s="54" t="n">
        <v>25</v>
      </c>
      <c r="G1181" s="45" t="n">
        <v>1.68</v>
      </c>
      <c r="H1181" s="46" t="s">
        <v>5</v>
      </c>
      <c r="I1181" s="47" t="n">
        <f aca="false">IF(H1181="W",F1181*G1181-F1181,(IF(H1181="L",-F1181)))</f>
        <v>17</v>
      </c>
      <c r="J1181" s="62"/>
      <c r="K1181" s="23"/>
      <c r="L1181" s="48"/>
      <c r="M1181" s="48"/>
      <c r="N1181" s="49"/>
      <c r="O1181" s="62"/>
      <c r="P1181" s="64"/>
      <c r="Q1181" s="66"/>
      <c r="R1181" s="74"/>
      <c r="S1181" s="66"/>
      <c r="T1181" s="66"/>
      <c r="U1181" s="66"/>
      <c r="V1181" s="66"/>
      <c r="W1181" s="66"/>
      <c r="X1181" s="67"/>
      <c r="Y1181" s="67"/>
      <c r="Z1181" s="67"/>
      <c r="AA1181" s="67"/>
      <c r="AB1181" s="67"/>
      <c r="AC1181" s="67"/>
      <c r="AD1181" s="32"/>
      <c r="AE1181" s="32"/>
      <c r="AF1181" s="32"/>
      <c r="AG1181" s="32"/>
      <c r="AH1181" s="32"/>
      <c r="AI1181" s="32"/>
      <c r="AJ1181" s="32"/>
      <c r="AK1181" s="32"/>
      <c r="AL1181" s="32"/>
    </row>
    <row r="1182" customFormat="false" ht="16.85" hidden="false" customHeight="false" outlineLevel="0" collapsed="false">
      <c r="A1182" s="69"/>
      <c r="B1182" s="70" t="s">
        <v>67</v>
      </c>
      <c r="C1182" s="62" t="s">
        <v>87</v>
      </c>
      <c r="D1182" s="70" t="s">
        <v>1237</v>
      </c>
      <c r="E1182" s="43" t="n">
        <v>0.916666666666667</v>
      </c>
      <c r="F1182" s="54" t="n">
        <v>10</v>
      </c>
      <c r="G1182" s="45" t="n">
        <v>4.05</v>
      </c>
      <c r="H1182" s="46" t="s">
        <v>6</v>
      </c>
      <c r="I1182" s="47" t="n">
        <f aca="false">IF(H1182="W",F1182*G1182-F1182,(IF(H1182="L",-F1182)))</f>
        <v>0</v>
      </c>
      <c r="J1182" s="62"/>
      <c r="K1182" s="23" t="s">
        <v>124</v>
      </c>
      <c r="L1182" s="48"/>
      <c r="M1182" s="48"/>
      <c r="N1182" s="49"/>
      <c r="O1182" s="62"/>
      <c r="P1182" s="64"/>
      <c r="Q1182" s="66"/>
      <c r="R1182" s="74"/>
      <c r="S1182" s="66"/>
      <c r="T1182" s="66"/>
      <c r="U1182" s="66"/>
      <c r="V1182" s="66"/>
      <c r="W1182" s="66"/>
      <c r="X1182" s="67"/>
      <c r="Y1182" s="67"/>
      <c r="Z1182" s="67"/>
      <c r="AA1182" s="67"/>
      <c r="AB1182" s="67"/>
      <c r="AC1182" s="67"/>
      <c r="AD1182" s="32"/>
      <c r="AE1182" s="32"/>
      <c r="AF1182" s="32"/>
      <c r="AG1182" s="32"/>
      <c r="AH1182" s="32"/>
      <c r="AI1182" s="32"/>
      <c r="AJ1182" s="32"/>
      <c r="AK1182" s="32"/>
      <c r="AL1182" s="32"/>
    </row>
    <row r="1183" customFormat="false" ht="16.85" hidden="false" customHeight="false" outlineLevel="0" collapsed="false">
      <c r="A1183" s="69"/>
      <c r="B1183" s="70" t="s">
        <v>67</v>
      </c>
      <c r="C1183" s="62" t="s">
        <v>24</v>
      </c>
      <c r="D1183" s="70" t="s">
        <v>1238</v>
      </c>
      <c r="E1183" s="43" t="n">
        <v>0.916666666666667</v>
      </c>
      <c r="F1183" s="54" t="n">
        <v>7.27</v>
      </c>
      <c r="G1183" s="45" t="n">
        <v>5.81</v>
      </c>
      <c r="H1183" s="46" t="s">
        <v>7</v>
      </c>
      <c r="I1183" s="47" t="n">
        <f aca="false">IF(H1183="W",F1183*G1183-F1183,(IF(H1183="L",-F1183)))</f>
        <v>-7.27</v>
      </c>
      <c r="J1183" s="62"/>
      <c r="K1183" s="23"/>
      <c r="L1183" s="48"/>
      <c r="M1183" s="48"/>
      <c r="N1183" s="49"/>
      <c r="O1183" s="62"/>
      <c r="P1183" s="64"/>
      <c r="Q1183" s="66"/>
      <c r="R1183" s="74"/>
      <c r="S1183" s="66"/>
      <c r="T1183" s="66"/>
      <c r="U1183" s="66"/>
      <c r="V1183" s="66"/>
      <c r="W1183" s="66"/>
      <c r="X1183" s="67"/>
      <c r="Y1183" s="67"/>
      <c r="Z1183" s="67"/>
      <c r="AA1183" s="67"/>
      <c r="AB1183" s="67"/>
      <c r="AC1183" s="67"/>
      <c r="AD1183" s="32"/>
      <c r="AE1183" s="32"/>
      <c r="AF1183" s="32"/>
      <c r="AG1183" s="32"/>
      <c r="AH1183" s="32"/>
      <c r="AI1183" s="32"/>
      <c r="AJ1183" s="32"/>
      <c r="AK1183" s="32"/>
      <c r="AL1183" s="32"/>
    </row>
    <row r="1184" customFormat="false" ht="16.85" hidden="false" customHeight="false" outlineLevel="0" collapsed="false">
      <c r="A1184" s="69"/>
      <c r="B1184" s="70" t="s">
        <v>67</v>
      </c>
      <c r="C1184" s="62" t="s">
        <v>216</v>
      </c>
      <c r="D1184" s="70" t="s">
        <v>1239</v>
      </c>
      <c r="E1184" s="43" t="n">
        <v>0.916666666666667</v>
      </c>
      <c r="F1184" s="54" t="n">
        <v>20</v>
      </c>
      <c r="G1184" s="45" t="n">
        <v>1.04</v>
      </c>
      <c r="H1184" s="46" t="s">
        <v>5</v>
      </c>
      <c r="I1184" s="47" t="n">
        <f aca="false">IF(H1184="W",F1184*G1184-F1184,(IF(H1184="L",-F1184)))</f>
        <v>0.800000000000001</v>
      </c>
      <c r="J1184" s="62"/>
      <c r="K1184" s="23"/>
      <c r="L1184" s="48"/>
      <c r="M1184" s="48"/>
      <c r="N1184" s="49"/>
      <c r="O1184" s="62"/>
      <c r="P1184" s="64"/>
      <c r="Q1184" s="66"/>
      <c r="R1184" s="74"/>
      <c r="S1184" s="66"/>
      <c r="T1184" s="66"/>
      <c r="U1184" s="66"/>
      <c r="V1184" s="66"/>
      <c r="W1184" s="66"/>
      <c r="X1184" s="67"/>
      <c r="Y1184" s="67"/>
      <c r="Z1184" s="67"/>
      <c r="AA1184" s="67"/>
      <c r="AB1184" s="67"/>
      <c r="AC1184" s="67"/>
      <c r="AD1184" s="32"/>
      <c r="AE1184" s="32"/>
      <c r="AF1184" s="32"/>
      <c r="AG1184" s="32"/>
      <c r="AH1184" s="32"/>
      <c r="AI1184" s="32"/>
      <c r="AJ1184" s="32"/>
      <c r="AK1184" s="32"/>
      <c r="AL1184" s="32"/>
    </row>
    <row r="1185" customFormat="false" ht="16.85" hidden="false" customHeight="false" outlineLevel="0" collapsed="false">
      <c r="A1185" s="69"/>
      <c r="B1185" s="70" t="s">
        <v>67</v>
      </c>
      <c r="C1185" s="62" t="s">
        <v>28</v>
      </c>
      <c r="D1185" s="70" t="s">
        <v>1240</v>
      </c>
      <c r="E1185" s="43" t="n">
        <v>0.916666666666667</v>
      </c>
      <c r="F1185" s="54" t="n">
        <v>10</v>
      </c>
      <c r="G1185" s="45" t="n">
        <v>2.1</v>
      </c>
      <c r="H1185" s="46" t="s">
        <v>7</v>
      </c>
      <c r="I1185" s="47" t="n">
        <f aca="false">IF(H1185="W",F1185*G1185-F1185,(IF(H1185="L",-F1185)))</f>
        <v>-10</v>
      </c>
      <c r="J1185" s="62"/>
      <c r="K1185" s="23"/>
      <c r="L1185" s="48"/>
      <c r="M1185" s="48"/>
      <c r="N1185" s="49"/>
      <c r="O1185" s="62"/>
      <c r="P1185" s="64"/>
      <c r="Q1185" s="66"/>
      <c r="R1185" s="74"/>
      <c r="S1185" s="66"/>
      <c r="T1185" s="66"/>
      <c r="U1185" s="66"/>
      <c r="V1185" s="66"/>
      <c r="W1185" s="66"/>
      <c r="X1185" s="67"/>
      <c r="Y1185" s="67"/>
      <c r="Z1185" s="67"/>
      <c r="AA1185" s="67"/>
      <c r="AB1185" s="67"/>
      <c r="AC1185" s="67"/>
      <c r="AD1185" s="32"/>
      <c r="AE1185" s="32"/>
      <c r="AF1185" s="32"/>
      <c r="AG1185" s="32"/>
      <c r="AH1185" s="32"/>
      <c r="AI1185" s="32"/>
      <c r="AJ1185" s="32"/>
      <c r="AK1185" s="32"/>
      <c r="AL1185" s="32"/>
    </row>
    <row r="1186" customFormat="false" ht="16.85" hidden="false" customHeight="false" outlineLevel="0" collapsed="false">
      <c r="A1186" s="69"/>
      <c r="B1186" s="70" t="s">
        <v>67</v>
      </c>
      <c r="C1186" s="62" t="s">
        <v>331</v>
      </c>
      <c r="D1186" s="70" t="s">
        <v>1241</v>
      </c>
      <c r="E1186" s="43" t="n">
        <v>0.916666666666667</v>
      </c>
      <c r="F1186" s="54" t="n">
        <v>10</v>
      </c>
      <c r="G1186" s="45" t="n">
        <v>2.1</v>
      </c>
      <c r="H1186" s="46" t="s">
        <v>5</v>
      </c>
      <c r="I1186" s="47" t="n">
        <f aca="false">IF(H1186="W",F1186*G1186-F1186,(IF(H1186="L",-F1186)))</f>
        <v>11</v>
      </c>
      <c r="J1186" s="62"/>
      <c r="K1186" s="23" t="s">
        <v>124</v>
      </c>
      <c r="L1186" s="48"/>
      <c r="M1186" s="48"/>
      <c r="N1186" s="49"/>
      <c r="O1186" s="62"/>
      <c r="P1186" s="64"/>
      <c r="Q1186" s="66"/>
      <c r="R1186" s="74"/>
      <c r="S1186" s="66"/>
      <c r="T1186" s="66"/>
      <c r="U1186" s="66"/>
      <c r="V1186" s="66"/>
      <c r="W1186" s="66"/>
      <c r="X1186" s="67"/>
      <c r="Y1186" s="67"/>
      <c r="Z1186" s="67"/>
      <c r="AA1186" s="67"/>
      <c r="AB1186" s="67"/>
      <c r="AC1186" s="67"/>
      <c r="AD1186" s="32"/>
      <c r="AE1186" s="32"/>
      <c r="AF1186" s="32"/>
      <c r="AG1186" s="32"/>
      <c r="AH1186" s="32"/>
      <c r="AI1186" s="32"/>
      <c r="AJ1186" s="32"/>
      <c r="AK1186" s="32"/>
      <c r="AL1186" s="32"/>
    </row>
    <row r="1187" customFormat="false" ht="16.85" hidden="false" customHeight="false" outlineLevel="0" collapsed="false">
      <c r="A1187" s="69" t="n">
        <v>43639</v>
      </c>
      <c r="B1187" s="70" t="s">
        <v>67</v>
      </c>
      <c r="C1187" s="62" t="s">
        <v>87</v>
      </c>
      <c r="D1187" s="70" t="s">
        <v>1242</v>
      </c>
      <c r="E1187" s="43" t="n">
        <v>0.927083333333333</v>
      </c>
      <c r="F1187" s="54" t="n">
        <v>5.6</v>
      </c>
      <c r="G1187" s="45" t="n">
        <v>3.35</v>
      </c>
      <c r="H1187" s="46" t="s">
        <v>7</v>
      </c>
      <c r="I1187" s="47" t="n">
        <f aca="false">IF(H1187="W",F1187*G1187-F1187,(IF(H1187="L",-F1187)))</f>
        <v>-5.6</v>
      </c>
      <c r="J1187" s="62"/>
      <c r="K1187" s="23"/>
      <c r="L1187" s="48"/>
      <c r="M1187" s="48"/>
      <c r="N1187" s="49"/>
      <c r="O1187" s="62"/>
      <c r="P1187" s="64"/>
      <c r="Q1187" s="66"/>
      <c r="R1187" s="74"/>
      <c r="S1187" s="66"/>
      <c r="T1187" s="66"/>
      <c r="U1187" s="66"/>
      <c r="V1187" s="66"/>
      <c r="W1187" s="66"/>
      <c r="X1187" s="67"/>
      <c r="Y1187" s="67"/>
      <c r="Z1187" s="67"/>
      <c r="AA1187" s="67"/>
      <c r="AB1187" s="67"/>
      <c r="AC1187" s="67"/>
      <c r="AD1187" s="32"/>
      <c r="AE1187" s="32"/>
      <c r="AF1187" s="32"/>
      <c r="AG1187" s="32"/>
      <c r="AH1187" s="32"/>
      <c r="AI1187" s="32"/>
      <c r="AJ1187" s="32"/>
      <c r="AK1187" s="32"/>
      <c r="AL1187" s="32"/>
    </row>
    <row r="1188" customFormat="false" ht="16.85" hidden="false" customHeight="false" outlineLevel="0" collapsed="false">
      <c r="A1188" s="69"/>
      <c r="B1188" s="70" t="s">
        <v>67</v>
      </c>
      <c r="C1188" s="62" t="s">
        <v>216</v>
      </c>
      <c r="D1188" s="70" t="s">
        <v>1243</v>
      </c>
      <c r="E1188" s="43" t="n">
        <v>0.927083333333333</v>
      </c>
      <c r="F1188" s="54" t="n">
        <v>6.25</v>
      </c>
      <c r="G1188" s="45" t="n">
        <v>3</v>
      </c>
      <c r="H1188" s="46" t="s">
        <v>7</v>
      </c>
      <c r="I1188" s="47" t="n">
        <f aca="false">IF(H1188="W",F1188*G1188-F1188,(IF(H1188="L",-F1188)))</f>
        <v>-6.25</v>
      </c>
      <c r="J1188" s="62"/>
      <c r="K1188" s="23"/>
      <c r="L1188" s="48"/>
      <c r="M1188" s="48"/>
      <c r="N1188" s="49"/>
      <c r="O1188" s="62"/>
      <c r="P1188" s="64"/>
      <c r="Q1188" s="66"/>
      <c r="R1188" s="74"/>
      <c r="S1188" s="66"/>
      <c r="T1188" s="66"/>
      <c r="U1188" s="66"/>
      <c r="V1188" s="66"/>
      <c r="W1188" s="66"/>
      <c r="X1188" s="67"/>
      <c r="Y1188" s="67"/>
      <c r="Z1188" s="67"/>
      <c r="AA1188" s="67"/>
      <c r="AB1188" s="67"/>
      <c r="AC1188" s="67"/>
      <c r="AD1188" s="32"/>
      <c r="AE1188" s="32"/>
      <c r="AF1188" s="32"/>
      <c r="AG1188" s="32"/>
      <c r="AH1188" s="32"/>
      <c r="AI1188" s="32"/>
      <c r="AJ1188" s="32"/>
      <c r="AK1188" s="32"/>
      <c r="AL1188" s="32"/>
    </row>
    <row r="1189" customFormat="false" ht="16.85" hidden="false" customHeight="false" outlineLevel="0" collapsed="false">
      <c r="A1189" s="69"/>
      <c r="B1189" s="70" t="s">
        <v>67</v>
      </c>
      <c r="C1189" s="62" t="s">
        <v>28</v>
      </c>
      <c r="D1189" s="70" t="s">
        <v>1244</v>
      </c>
      <c r="E1189" s="43" t="n">
        <v>0.927083333333333</v>
      </c>
      <c r="F1189" s="54" t="n">
        <v>6.94</v>
      </c>
      <c r="G1189" s="45" t="n">
        <v>2.7</v>
      </c>
      <c r="H1189" s="46" t="s">
        <v>5</v>
      </c>
      <c r="I1189" s="47" t="n">
        <f aca="false">IF(H1189="W",F1189*G1189-F1189,(IF(H1189="L",-F1189)))</f>
        <v>11.798</v>
      </c>
      <c r="J1189" s="62"/>
      <c r="K1189" s="23"/>
      <c r="L1189" s="48"/>
      <c r="M1189" s="48"/>
      <c r="N1189" s="49"/>
      <c r="O1189" s="62"/>
      <c r="P1189" s="64"/>
      <c r="Q1189" s="66"/>
      <c r="R1189" s="74"/>
      <c r="S1189" s="66"/>
      <c r="T1189" s="66"/>
      <c r="U1189" s="66"/>
      <c r="V1189" s="66"/>
      <c r="W1189" s="66"/>
      <c r="X1189" s="67"/>
      <c r="Y1189" s="67"/>
      <c r="Z1189" s="67"/>
      <c r="AA1189" s="67"/>
      <c r="AB1189" s="67"/>
      <c r="AC1189" s="67"/>
      <c r="AD1189" s="32"/>
      <c r="AE1189" s="32"/>
      <c r="AF1189" s="32"/>
      <c r="AG1189" s="32"/>
      <c r="AH1189" s="32"/>
      <c r="AI1189" s="32"/>
      <c r="AJ1189" s="32"/>
      <c r="AK1189" s="32"/>
      <c r="AL1189" s="32"/>
    </row>
    <row r="1190" customFormat="false" ht="16.85" hidden="false" customHeight="false" outlineLevel="0" collapsed="false">
      <c r="A1190" s="69"/>
      <c r="B1190" s="70" t="s">
        <v>67</v>
      </c>
      <c r="C1190" s="62" t="s">
        <v>87</v>
      </c>
      <c r="D1190" s="70" t="s">
        <v>1245</v>
      </c>
      <c r="E1190" s="43" t="n">
        <v>0.916666666666667</v>
      </c>
      <c r="F1190" s="54" t="n">
        <v>12.94</v>
      </c>
      <c r="G1190" s="45" t="n">
        <v>2.55</v>
      </c>
      <c r="H1190" s="46" t="s">
        <v>5</v>
      </c>
      <c r="I1190" s="47" t="n">
        <f aca="false">IF(H1190="W",F1190*G1190-F1190,(IF(H1190="L",-F1190)))</f>
        <v>20.057</v>
      </c>
      <c r="J1190" s="62"/>
      <c r="K1190" s="23"/>
      <c r="L1190" s="48"/>
      <c r="M1190" s="48"/>
      <c r="N1190" s="49"/>
      <c r="O1190" s="62"/>
      <c r="P1190" s="64"/>
      <c r="Q1190" s="66"/>
      <c r="R1190" s="74"/>
      <c r="S1190" s="66"/>
      <c r="T1190" s="66"/>
      <c r="U1190" s="66"/>
      <c r="V1190" s="66"/>
      <c r="W1190" s="66"/>
      <c r="X1190" s="67"/>
      <c r="Y1190" s="67"/>
      <c r="Z1190" s="67"/>
      <c r="AA1190" s="67"/>
      <c r="AB1190" s="67"/>
      <c r="AC1190" s="67"/>
      <c r="AD1190" s="32"/>
      <c r="AE1190" s="32"/>
      <c r="AF1190" s="32"/>
      <c r="AG1190" s="32"/>
      <c r="AH1190" s="32"/>
      <c r="AI1190" s="32"/>
      <c r="AJ1190" s="32"/>
      <c r="AK1190" s="32"/>
      <c r="AL1190" s="32"/>
    </row>
    <row r="1191" customFormat="false" ht="16.85" hidden="false" customHeight="false" outlineLevel="0" collapsed="false">
      <c r="A1191" s="69"/>
      <c r="B1191" s="70" t="s">
        <v>67</v>
      </c>
      <c r="C1191" s="62" t="s">
        <v>170</v>
      </c>
      <c r="D1191" s="70" t="s">
        <v>1246</v>
      </c>
      <c r="E1191" s="43" t="n">
        <v>0.916666666666667</v>
      </c>
      <c r="F1191" s="54" t="n">
        <v>10</v>
      </c>
      <c r="G1191" s="45" t="n">
        <v>3.3</v>
      </c>
      <c r="H1191" s="46" t="s">
        <v>6</v>
      </c>
      <c r="I1191" s="47" t="n">
        <f aca="false">IF(H1191="W",F1191*G1191-F1191,(IF(H1191="L",-F1191)))</f>
        <v>0</v>
      </c>
      <c r="J1191" s="62"/>
      <c r="K1191" s="23" t="s">
        <v>124</v>
      </c>
      <c r="L1191" s="48"/>
      <c r="M1191" s="48"/>
      <c r="N1191" s="49"/>
      <c r="O1191" s="62"/>
      <c r="P1191" s="64"/>
      <c r="Q1191" s="66"/>
      <c r="R1191" s="74"/>
      <c r="S1191" s="66"/>
      <c r="T1191" s="66"/>
      <c r="U1191" s="66"/>
      <c r="V1191" s="66"/>
      <c r="W1191" s="66"/>
      <c r="X1191" s="67"/>
      <c r="Y1191" s="67"/>
      <c r="Z1191" s="67"/>
      <c r="AA1191" s="67"/>
      <c r="AB1191" s="67"/>
      <c r="AC1191" s="67"/>
      <c r="AD1191" s="32"/>
      <c r="AE1191" s="32"/>
      <c r="AF1191" s="32"/>
      <c r="AG1191" s="32"/>
      <c r="AH1191" s="32"/>
      <c r="AI1191" s="32"/>
      <c r="AJ1191" s="32"/>
      <c r="AK1191" s="32"/>
      <c r="AL1191" s="32"/>
    </row>
    <row r="1192" customFormat="false" ht="16.85" hidden="false" customHeight="false" outlineLevel="0" collapsed="false">
      <c r="A1192" s="69"/>
      <c r="B1192" s="70" t="s">
        <v>67</v>
      </c>
      <c r="C1192" s="62" t="s">
        <v>28</v>
      </c>
      <c r="D1192" s="70" t="s">
        <v>1247</v>
      </c>
      <c r="E1192" s="43" t="n">
        <v>0.916666666666667</v>
      </c>
      <c r="F1192" s="54" t="n">
        <v>10.96</v>
      </c>
      <c r="G1192" s="45" t="n">
        <v>3.01</v>
      </c>
      <c r="H1192" s="46" t="s">
        <v>7</v>
      </c>
      <c r="I1192" s="47" t="n">
        <f aca="false">IF(H1192="W",F1192*G1192-F1192,(IF(H1192="L",-F1192)))</f>
        <v>-10.96</v>
      </c>
      <c r="J1192" s="62"/>
      <c r="K1192" s="23"/>
      <c r="L1192" s="48"/>
      <c r="M1192" s="48"/>
      <c r="N1192" s="49"/>
      <c r="O1192" s="62"/>
      <c r="P1192" s="64"/>
      <c r="Q1192" s="66"/>
      <c r="R1192" s="74"/>
      <c r="S1192" s="66"/>
      <c r="T1192" s="66"/>
      <c r="U1192" s="66"/>
      <c r="V1192" s="66"/>
      <c r="W1192" s="66"/>
      <c r="X1192" s="67"/>
      <c r="Y1192" s="67"/>
      <c r="Z1192" s="67"/>
      <c r="AA1192" s="67"/>
      <c r="AB1192" s="67"/>
      <c r="AC1192" s="67"/>
      <c r="AD1192" s="32"/>
      <c r="AE1192" s="32"/>
      <c r="AF1192" s="32"/>
      <c r="AG1192" s="32"/>
      <c r="AH1192" s="32"/>
      <c r="AI1192" s="32"/>
      <c r="AJ1192" s="32"/>
      <c r="AK1192" s="32"/>
      <c r="AL1192" s="32"/>
    </row>
    <row r="1193" customFormat="false" ht="16.85" hidden="false" customHeight="false" outlineLevel="0" collapsed="false">
      <c r="A1193" s="69"/>
      <c r="B1193" s="70" t="s">
        <v>67</v>
      </c>
      <c r="C1193" s="62" t="s">
        <v>87</v>
      </c>
      <c r="D1193" s="70" t="s">
        <v>1248</v>
      </c>
      <c r="E1193" s="43" t="n">
        <v>0.916666666666667</v>
      </c>
      <c r="F1193" s="54" t="n">
        <v>11.46</v>
      </c>
      <c r="G1193" s="45" t="n">
        <v>3.05</v>
      </c>
      <c r="H1193" s="46" t="s">
        <v>5</v>
      </c>
      <c r="I1193" s="47" t="n">
        <f aca="false">IF(H1193="W",F1193*G1193-F1193,(IF(H1193="L",-F1193)))</f>
        <v>23.493</v>
      </c>
      <c r="J1193" s="62"/>
      <c r="K1193" s="23"/>
      <c r="L1193" s="48"/>
      <c r="M1193" s="48"/>
      <c r="N1193" s="49"/>
      <c r="O1193" s="62"/>
      <c r="P1193" s="64"/>
      <c r="Q1193" s="66"/>
      <c r="R1193" s="74"/>
      <c r="S1193" s="66"/>
      <c r="T1193" s="66"/>
      <c r="U1193" s="66"/>
      <c r="V1193" s="66"/>
      <c r="W1193" s="66"/>
      <c r="X1193" s="67"/>
      <c r="Y1193" s="67"/>
      <c r="Z1193" s="67"/>
      <c r="AA1193" s="67"/>
      <c r="AB1193" s="67"/>
      <c r="AC1193" s="67"/>
      <c r="AD1193" s="32"/>
      <c r="AE1193" s="32"/>
      <c r="AF1193" s="32"/>
      <c r="AG1193" s="32"/>
      <c r="AH1193" s="32"/>
      <c r="AI1193" s="32"/>
      <c r="AJ1193" s="32"/>
      <c r="AK1193" s="32"/>
      <c r="AL1193" s="32"/>
    </row>
    <row r="1194" customFormat="false" ht="16.85" hidden="false" customHeight="false" outlineLevel="0" collapsed="false">
      <c r="A1194" s="69"/>
      <c r="B1194" s="70" t="s">
        <v>67</v>
      </c>
      <c r="C1194" s="62" t="s">
        <v>28</v>
      </c>
      <c r="D1194" s="70" t="s">
        <v>1249</v>
      </c>
      <c r="E1194" s="43" t="n">
        <v>0.916666666666667</v>
      </c>
      <c r="F1194" s="54" t="n">
        <v>22.68</v>
      </c>
      <c r="G1194" s="45" t="n">
        <v>1.56</v>
      </c>
      <c r="H1194" s="46" t="s">
        <v>7</v>
      </c>
      <c r="I1194" s="47" t="n">
        <f aca="false">IF(H1194="W",F1194*G1194-F1194,(IF(H1194="L",-F1194)))</f>
        <v>-22.68</v>
      </c>
      <c r="J1194" s="62"/>
      <c r="K1194" s="23"/>
      <c r="L1194" s="48"/>
      <c r="M1194" s="48"/>
      <c r="N1194" s="49"/>
      <c r="O1194" s="62"/>
      <c r="P1194" s="64"/>
      <c r="Q1194" s="66"/>
      <c r="R1194" s="74"/>
      <c r="S1194" s="66"/>
      <c r="T1194" s="66"/>
      <c r="U1194" s="66"/>
      <c r="V1194" s="66"/>
      <c r="W1194" s="66"/>
      <c r="X1194" s="67"/>
      <c r="Y1194" s="67"/>
      <c r="Z1194" s="67"/>
      <c r="AA1194" s="67"/>
      <c r="AB1194" s="67"/>
      <c r="AC1194" s="67"/>
      <c r="AD1194" s="32"/>
      <c r="AE1194" s="32"/>
      <c r="AF1194" s="32"/>
      <c r="AG1194" s="32"/>
      <c r="AH1194" s="32"/>
      <c r="AI1194" s="32"/>
      <c r="AJ1194" s="32"/>
      <c r="AK1194" s="32"/>
      <c r="AL1194" s="32"/>
    </row>
    <row r="1195" customFormat="false" ht="16.85" hidden="false" customHeight="false" outlineLevel="0" collapsed="false">
      <c r="A1195" s="69" t="n">
        <v>43640</v>
      </c>
      <c r="B1195" s="70" t="s">
        <v>67</v>
      </c>
      <c r="C1195" s="62" t="s">
        <v>28</v>
      </c>
      <c r="D1195" s="70" t="s">
        <v>1250</v>
      </c>
      <c r="E1195" s="43" t="n">
        <v>0.0833333333333333</v>
      </c>
      <c r="F1195" s="54" t="n">
        <v>25</v>
      </c>
      <c r="G1195" s="45" t="n">
        <v>2.24</v>
      </c>
      <c r="H1195" s="46" t="s">
        <v>5</v>
      </c>
      <c r="I1195" s="47" t="n">
        <f aca="false">IF(H1195="W",F1195*G1195-F1195,(IF(H1195="L",-F1195)))</f>
        <v>31</v>
      </c>
      <c r="J1195" s="62"/>
      <c r="K1195" s="23" t="s">
        <v>663</v>
      </c>
      <c r="L1195" s="48" t="s">
        <v>1251</v>
      </c>
      <c r="M1195" s="48" t="s">
        <v>9</v>
      </c>
      <c r="N1195" s="49" t="n">
        <f aca="false">SUM(I1195:I1254)</f>
        <v>68.387</v>
      </c>
      <c r="O1195" s="62"/>
      <c r="P1195" s="64"/>
      <c r="Q1195" s="66"/>
      <c r="R1195" s="74"/>
      <c r="S1195" s="66"/>
      <c r="T1195" s="66"/>
      <c r="U1195" s="66"/>
      <c r="V1195" s="66"/>
      <c r="W1195" s="66"/>
      <c r="X1195" s="67"/>
      <c r="Y1195" s="67"/>
      <c r="Z1195" s="67"/>
      <c r="AA1195" s="67"/>
      <c r="AB1195" s="67"/>
      <c r="AC1195" s="67"/>
      <c r="AD1195" s="32"/>
      <c r="AE1195" s="32"/>
      <c r="AF1195" s="32"/>
      <c r="AG1195" s="32"/>
      <c r="AH1195" s="32"/>
      <c r="AI1195" s="32"/>
      <c r="AJ1195" s="32"/>
      <c r="AK1195" s="32"/>
      <c r="AL1195" s="32"/>
    </row>
    <row r="1196" customFormat="false" ht="16.85" hidden="false" customHeight="false" outlineLevel="0" collapsed="false">
      <c r="A1196" s="69"/>
      <c r="B1196" s="70" t="s">
        <v>67</v>
      </c>
      <c r="C1196" s="62" t="s">
        <v>87</v>
      </c>
      <c r="D1196" s="70" t="s">
        <v>1252</v>
      </c>
      <c r="E1196" s="43" t="n">
        <v>0.0833333333333333</v>
      </c>
      <c r="F1196" s="54" t="n">
        <v>16.23</v>
      </c>
      <c r="G1196" s="45" t="n">
        <v>3.45</v>
      </c>
      <c r="H1196" s="46" t="s">
        <v>7</v>
      </c>
      <c r="I1196" s="47" t="n">
        <f aca="false">IF(H1196="W",F1196*G1196-F1196,(IF(H1196="L",-F1196)))</f>
        <v>-16.23</v>
      </c>
      <c r="J1196" s="62"/>
      <c r="K1196" s="23" t="s">
        <v>1253</v>
      </c>
      <c r="L1196" s="48" t="s">
        <v>1254</v>
      </c>
      <c r="M1196" s="48" t="s">
        <v>9</v>
      </c>
      <c r="N1196" s="49" t="n">
        <f aca="false">SUM(N1195+N1255+N1334+N1381+N1428)</f>
        <v>600.1922</v>
      </c>
      <c r="O1196" s="62"/>
      <c r="P1196" s="64"/>
      <c r="Q1196" s="66"/>
      <c r="R1196" s="74"/>
      <c r="S1196" s="66"/>
      <c r="T1196" s="66"/>
      <c r="U1196" s="66"/>
      <c r="V1196" s="66"/>
      <c r="W1196" s="66"/>
      <c r="X1196" s="67"/>
      <c r="Y1196" s="67"/>
      <c r="Z1196" s="67"/>
      <c r="AA1196" s="67"/>
      <c r="AB1196" s="67"/>
      <c r="AC1196" s="67"/>
      <c r="AD1196" s="32"/>
      <c r="AE1196" s="32"/>
      <c r="AF1196" s="32"/>
      <c r="AG1196" s="32"/>
      <c r="AH1196" s="32"/>
      <c r="AI1196" s="32"/>
      <c r="AJ1196" s="32"/>
      <c r="AK1196" s="32"/>
      <c r="AL1196" s="32"/>
    </row>
    <row r="1197" customFormat="false" ht="16.85" hidden="false" customHeight="false" outlineLevel="0" collapsed="false">
      <c r="A1197" s="69"/>
      <c r="B1197" s="70" t="s">
        <v>67</v>
      </c>
      <c r="C1197" s="62" t="s">
        <v>24</v>
      </c>
      <c r="D1197" s="70" t="s">
        <v>1212</v>
      </c>
      <c r="E1197" s="43" t="n">
        <v>0.0833333333333333</v>
      </c>
      <c r="F1197" s="54" t="n">
        <v>16.05</v>
      </c>
      <c r="G1197" s="45" t="n">
        <v>3.49</v>
      </c>
      <c r="H1197" s="46" t="s">
        <v>7</v>
      </c>
      <c r="I1197" s="47" t="n">
        <f aca="false">IF(H1197="W",F1197*G1197-F1197,(IF(H1197="L",-F1197)))</f>
        <v>-16.05</v>
      </c>
      <c r="J1197" s="62"/>
      <c r="K1197" s="23" t="s">
        <v>1255</v>
      </c>
      <c r="L1197" s="48"/>
      <c r="M1197" s="48"/>
      <c r="N1197" s="49"/>
      <c r="O1197" s="62"/>
      <c r="P1197" s="64"/>
      <c r="Q1197" s="66"/>
      <c r="R1197" s="74"/>
      <c r="S1197" s="66"/>
      <c r="T1197" s="66"/>
      <c r="U1197" s="66"/>
      <c r="V1197" s="66"/>
      <c r="W1197" s="66"/>
      <c r="X1197" s="67"/>
      <c r="Y1197" s="67"/>
      <c r="Z1197" s="67"/>
      <c r="AA1197" s="67"/>
      <c r="AB1197" s="67"/>
      <c r="AC1197" s="67"/>
      <c r="AD1197" s="32"/>
      <c r="AE1197" s="32"/>
      <c r="AF1197" s="32"/>
      <c r="AG1197" s="32"/>
      <c r="AH1197" s="32"/>
      <c r="AI1197" s="32"/>
      <c r="AJ1197" s="32"/>
      <c r="AK1197" s="32"/>
      <c r="AL1197" s="32"/>
    </row>
    <row r="1198" customFormat="false" ht="16.85" hidden="false" customHeight="false" outlineLevel="0" collapsed="false">
      <c r="A1198" s="69"/>
      <c r="B1198" s="70" t="s">
        <v>67</v>
      </c>
      <c r="C1198" s="62" t="s">
        <v>216</v>
      </c>
      <c r="D1198" s="70" t="s">
        <v>1256</v>
      </c>
      <c r="E1198" s="43" t="n">
        <v>0.0833333333333333</v>
      </c>
      <c r="F1198" s="54" t="n">
        <v>20</v>
      </c>
      <c r="G1198" s="45" t="n">
        <v>1.071</v>
      </c>
      <c r="H1198" s="46" t="s">
        <v>5</v>
      </c>
      <c r="I1198" s="47" t="n">
        <f aca="false">IF(H1198="W",F1198*G1198-F1198,(IF(H1198="L",-F1198)))</f>
        <v>1.42</v>
      </c>
      <c r="J1198" s="62"/>
      <c r="K1198" s="23" t="s">
        <v>1000</v>
      </c>
      <c r="L1198" s="48"/>
      <c r="M1198" s="48"/>
      <c r="N1198" s="49"/>
      <c r="O1198" s="62"/>
      <c r="P1198" s="64"/>
      <c r="Q1198" s="66"/>
      <c r="R1198" s="74"/>
      <c r="S1198" s="66"/>
      <c r="T1198" s="66"/>
      <c r="U1198" s="66"/>
      <c r="V1198" s="66"/>
      <c r="W1198" s="66"/>
      <c r="X1198" s="67"/>
      <c r="Y1198" s="67"/>
      <c r="Z1198" s="67"/>
      <c r="AA1198" s="67"/>
      <c r="AB1198" s="67"/>
      <c r="AC1198" s="67"/>
      <c r="AD1198" s="32"/>
      <c r="AE1198" s="32"/>
      <c r="AF1198" s="32"/>
      <c r="AG1198" s="32"/>
      <c r="AH1198" s="32"/>
      <c r="AI1198" s="32"/>
      <c r="AJ1198" s="32"/>
      <c r="AK1198" s="32"/>
      <c r="AL1198" s="32"/>
    </row>
    <row r="1199" customFormat="false" ht="16.85" hidden="false" customHeight="false" outlineLevel="0" collapsed="false">
      <c r="A1199" s="79" t="s">
        <v>1257</v>
      </c>
      <c r="B1199" s="70" t="s">
        <v>67</v>
      </c>
      <c r="C1199" s="62" t="s">
        <v>28</v>
      </c>
      <c r="D1199" s="70" t="s">
        <v>1258</v>
      </c>
      <c r="E1199" s="43" t="n">
        <v>0.0833333333333333</v>
      </c>
      <c r="F1199" s="54" t="n">
        <v>5</v>
      </c>
      <c r="G1199" s="45" t="n">
        <v>2.26</v>
      </c>
      <c r="H1199" s="46" t="s">
        <v>5</v>
      </c>
      <c r="I1199" s="47" t="n">
        <f aca="false">IF(H1199="W",F1199*G1199-F1199,(IF(H1199="L",-F1199)))</f>
        <v>6.3</v>
      </c>
      <c r="J1199" s="62"/>
      <c r="K1199" s="23"/>
      <c r="L1199" s="48"/>
      <c r="M1199" s="48"/>
      <c r="N1199" s="49"/>
      <c r="O1199" s="62"/>
      <c r="P1199" s="64"/>
      <c r="Q1199" s="66"/>
      <c r="R1199" s="74"/>
      <c r="S1199" s="66"/>
      <c r="T1199" s="66"/>
      <c r="U1199" s="66"/>
      <c r="V1199" s="66"/>
      <c r="W1199" s="66"/>
      <c r="X1199" s="67"/>
      <c r="Y1199" s="67"/>
      <c r="Z1199" s="67"/>
      <c r="AA1199" s="67"/>
      <c r="AB1199" s="67"/>
      <c r="AC1199" s="67"/>
      <c r="AD1199" s="32"/>
      <c r="AE1199" s="32"/>
      <c r="AF1199" s="32"/>
      <c r="AG1199" s="32"/>
      <c r="AH1199" s="32"/>
      <c r="AI1199" s="32"/>
      <c r="AJ1199" s="32"/>
      <c r="AK1199" s="32"/>
      <c r="AL1199" s="32"/>
    </row>
    <row r="1200" customFormat="false" ht="16.85" hidden="false" customHeight="false" outlineLevel="0" collapsed="false">
      <c r="A1200" s="69"/>
      <c r="B1200" s="70" t="s">
        <v>67</v>
      </c>
      <c r="C1200" s="62" t="s">
        <v>87</v>
      </c>
      <c r="D1200" s="70" t="s">
        <v>1259</v>
      </c>
      <c r="E1200" s="43" t="n">
        <v>0.0833333333333333</v>
      </c>
      <c r="F1200" s="54" t="n">
        <v>3.28</v>
      </c>
      <c r="G1200" s="45" t="n">
        <v>3.45</v>
      </c>
      <c r="H1200" s="46" t="s">
        <v>7</v>
      </c>
      <c r="I1200" s="47" t="n">
        <f aca="false">IF(H1200="W",F1200*G1200-F1200,(IF(H1200="L",-F1200)))</f>
        <v>-3.28</v>
      </c>
      <c r="J1200" s="62"/>
      <c r="K1200" s="23"/>
      <c r="L1200" s="48"/>
      <c r="M1200" s="48"/>
      <c r="N1200" s="49"/>
      <c r="O1200" s="62"/>
      <c r="P1200" s="64"/>
      <c r="Q1200" s="66"/>
      <c r="R1200" s="74"/>
      <c r="S1200" s="66"/>
      <c r="T1200" s="66"/>
      <c r="U1200" s="66"/>
      <c r="V1200" s="66"/>
      <c r="W1200" s="66"/>
      <c r="X1200" s="67"/>
      <c r="Y1200" s="67"/>
      <c r="Z1200" s="67"/>
      <c r="AA1200" s="67"/>
      <c r="AB1200" s="67"/>
      <c r="AC1200" s="67"/>
      <c r="AD1200" s="32"/>
      <c r="AE1200" s="32"/>
      <c r="AF1200" s="32"/>
      <c r="AG1200" s="32"/>
      <c r="AH1200" s="32"/>
      <c r="AI1200" s="32"/>
      <c r="AJ1200" s="32"/>
      <c r="AK1200" s="32"/>
      <c r="AL1200" s="32"/>
    </row>
    <row r="1201" customFormat="false" ht="16.85" hidden="false" customHeight="false" outlineLevel="0" collapsed="false">
      <c r="A1201" s="69"/>
      <c r="B1201" s="70" t="s">
        <v>67</v>
      </c>
      <c r="C1201" s="62" t="s">
        <v>170</v>
      </c>
      <c r="D1201" s="70" t="s">
        <v>1212</v>
      </c>
      <c r="E1201" s="43" t="n">
        <v>0.0833333333333333</v>
      </c>
      <c r="F1201" s="54" t="n">
        <v>3.23</v>
      </c>
      <c r="G1201" s="45" t="n">
        <v>3.5</v>
      </c>
      <c r="H1201" s="46" t="s">
        <v>7</v>
      </c>
      <c r="I1201" s="47" t="n">
        <f aca="false">IF(H1201="W",F1201*G1201-F1201,(IF(H1201="L",-F1201)))</f>
        <v>-3.23</v>
      </c>
      <c r="J1201" s="62"/>
      <c r="K1201" s="23"/>
      <c r="L1201" s="48"/>
      <c r="M1201" s="48"/>
      <c r="N1201" s="49"/>
      <c r="O1201" s="62"/>
      <c r="P1201" s="64"/>
      <c r="Q1201" s="66"/>
      <c r="R1201" s="74"/>
      <c r="S1201" s="66"/>
      <c r="T1201" s="66"/>
      <c r="U1201" s="66"/>
      <c r="V1201" s="66"/>
      <c r="W1201" s="66"/>
      <c r="X1201" s="67"/>
      <c r="Y1201" s="67"/>
      <c r="Z1201" s="67"/>
      <c r="AA1201" s="67"/>
      <c r="AB1201" s="67"/>
      <c r="AC1201" s="67"/>
      <c r="AD1201" s="32"/>
      <c r="AE1201" s="32"/>
      <c r="AF1201" s="32"/>
      <c r="AG1201" s="32"/>
      <c r="AH1201" s="32"/>
      <c r="AI1201" s="32"/>
      <c r="AJ1201" s="32"/>
      <c r="AK1201" s="32"/>
      <c r="AL1201" s="32"/>
    </row>
    <row r="1202" customFormat="false" ht="16.85" hidden="false" customHeight="false" outlineLevel="0" collapsed="false">
      <c r="A1202" s="69" t="n">
        <v>43641</v>
      </c>
      <c r="B1202" s="70" t="s">
        <v>67</v>
      </c>
      <c r="C1202" s="62" t="s">
        <v>28</v>
      </c>
      <c r="D1202" s="70" t="s">
        <v>1129</v>
      </c>
      <c r="E1202" s="43" t="n">
        <v>0.791666666666667</v>
      </c>
      <c r="F1202" s="54" t="n">
        <v>25</v>
      </c>
      <c r="G1202" s="45" t="n">
        <v>2.3</v>
      </c>
      <c r="H1202" s="46" t="s">
        <v>5</v>
      </c>
      <c r="I1202" s="47" t="n">
        <f aca="false">IF(H1202="W",F1202*G1202-F1202,(IF(H1202="L",-F1202)))</f>
        <v>32.5</v>
      </c>
      <c r="J1202" s="62"/>
      <c r="K1202" s="23"/>
      <c r="L1202" s="48"/>
      <c r="M1202" s="48"/>
      <c r="N1202" s="49"/>
      <c r="O1202" s="62"/>
      <c r="P1202" s="64"/>
      <c r="Q1202" s="66"/>
      <c r="R1202" s="74"/>
      <c r="S1202" s="66"/>
      <c r="T1202" s="66"/>
      <c r="U1202" s="66"/>
      <c r="V1202" s="66"/>
      <c r="W1202" s="66"/>
      <c r="X1202" s="67"/>
      <c r="Y1202" s="67"/>
      <c r="Z1202" s="67"/>
      <c r="AA1202" s="67"/>
      <c r="AB1202" s="67"/>
      <c r="AC1202" s="67"/>
      <c r="AD1202" s="32"/>
      <c r="AE1202" s="32"/>
      <c r="AF1202" s="32"/>
      <c r="AG1202" s="32"/>
      <c r="AH1202" s="32"/>
      <c r="AI1202" s="32"/>
      <c r="AJ1202" s="32"/>
      <c r="AK1202" s="32"/>
      <c r="AL1202" s="32"/>
    </row>
    <row r="1203" customFormat="false" ht="16.85" hidden="false" customHeight="false" outlineLevel="0" collapsed="false">
      <c r="A1203" s="69"/>
      <c r="B1203" s="70" t="s">
        <v>67</v>
      </c>
      <c r="C1203" s="62" t="s">
        <v>87</v>
      </c>
      <c r="D1203" s="70" t="s">
        <v>1260</v>
      </c>
      <c r="E1203" s="43" t="n">
        <v>0.791666666666667</v>
      </c>
      <c r="F1203" s="54" t="n">
        <v>10</v>
      </c>
      <c r="G1203" s="45" t="n">
        <v>2.95</v>
      </c>
      <c r="H1203" s="46" t="s">
        <v>6</v>
      </c>
      <c r="I1203" s="47" t="n">
        <f aca="false">IF(H1203="W",F1203*G1203-F1203,(IF(H1203="L",-F1203)))</f>
        <v>0</v>
      </c>
      <c r="J1203" s="62"/>
      <c r="K1203" s="23" t="s">
        <v>124</v>
      </c>
      <c r="L1203" s="48"/>
      <c r="M1203" s="48"/>
      <c r="N1203" s="49"/>
      <c r="O1203" s="62"/>
      <c r="P1203" s="64"/>
      <c r="Q1203" s="66"/>
      <c r="R1203" s="74"/>
      <c r="S1203" s="66"/>
      <c r="T1203" s="66"/>
      <c r="U1203" s="66"/>
      <c r="V1203" s="66"/>
      <c r="W1203" s="66"/>
      <c r="X1203" s="67"/>
      <c r="Y1203" s="67"/>
      <c r="Z1203" s="67"/>
      <c r="AA1203" s="67"/>
      <c r="AB1203" s="67"/>
      <c r="AC1203" s="67"/>
      <c r="AD1203" s="32"/>
      <c r="AE1203" s="32"/>
      <c r="AF1203" s="32"/>
      <c r="AG1203" s="32"/>
      <c r="AH1203" s="32"/>
      <c r="AI1203" s="32"/>
      <c r="AJ1203" s="32"/>
      <c r="AK1203" s="32"/>
      <c r="AL1203" s="32"/>
    </row>
    <row r="1204" customFormat="false" ht="16.85" hidden="false" customHeight="false" outlineLevel="0" collapsed="false">
      <c r="A1204" s="69"/>
      <c r="B1204" s="70" t="s">
        <v>67</v>
      </c>
      <c r="C1204" s="62" t="s">
        <v>63</v>
      </c>
      <c r="D1204" s="70" t="s">
        <v>1261</v>
      </c>
      <c r="E1204" s="43" t="n">
        <v>0.791666666666667</v>
      </c>
      <c r="F1204" s="54" t="n">
        <v>15.33</v>
      </c>
      <c r="G1204" s="45" t="n">
        <v>3.75</v>
      </c>
      <c r="H1204" s="46" t="s">
        <v>7</v>
      </c>
      <c r="I1204" s="47" t="n">
        <f aca="false">IF(H1204="W",F1204*G1204-F1204,(IF(H1204="L",-F1204)))</f>
        <v>-15.33</v>
      </c>
      <c r="J1204" s="62"/>
      <c r="K1204" s="23"/>
      <c r="L1204" s="48"/>
      <c r="M1204" s="48"/>
      <c r="N1204" s="49"/>
      <c r="O1204" s="62"/>
      <c r="P1204" s="64"/>
      <c r="Q1204" s="66"/>
      <c r="R1204" s="74"/>
      <c r="S1204" s="66"/>
      <c r="T1204" s="66"/>
      <c r="U1204" s="66"/>
      <c r="V1204" s="66"/>
      <c r="W1204" s="66"/>
      <c r="X1204" s="67"/>
      <c r="Y1204" s="67"/>
      <c r="Z1204" s="67"/>
      <c r="AA1204" s="67"/>
      <c r="AB1204" s="67"/>
      <c r="AC1204" s="67"/>
      <c r="AD1204" s="32"/>
      <c r="AE1204" s="32"/>
      <c r="AF1204" s="32"/>
      <c r="AG1204" s="32"/>
      <c r="AH1204" s="32"/>
      <c r="AI1204" s="32"/>
      <c r="AJ1204" s="32"/>
      <c r="AK1204" s="32"/>
      <c r="AL1204" s="32"/>
    </row>
    <row r="1205" customFormat="false" ht="16.85" hidden="false" customHeight="false" outlineLevel="0" collapsed="false">
      <c r="A1205" s="69"/>
      <c r="B1205" s="70" t="s">
        <v>67</v>
      </c>
      <c r="C1205" s="62" t="s">
        <v>87</v>
      </c>
      <c r="D1205" s="70" t="s">
        <v>1260</v>
      </c>
      <c r="E1205" s="43" t="n">
        <v>0.791666666666667</v>
      </c>
      <c r="F1205" s="54" t="n">
        <v>9.5</v>
      </c>
      <c r="G1205" s="45" t="n">
        <v>2.95</v>
      </c>
      <c r="H1205" s="46" t="s">
        <v>7</v>
      </c>
      <c r="I1205" s="47" t="n">
        <f aca="false">IF(H1205="W",F1205*G1205-F1205,(IF(H1205="L",-F1205)))</f>
        <v>-9.5</v>
      </c>
      <c r="J1205" s="62"/>
      <c r="K1205" s="23"/>
      <c r="L1205" s="48"/>
      <c r="M1205" s="48"/>
      <c r="N1205" s="49"/>
      <c r="O1205" s="62"/>
      <c r="P1205" s="64"/>
      <c r="Q1205" s="66"/>
      <c r="R1205" s="74"/>
      <c r="S1205" s="66"/>
      <c r="T1205" s="66"/>
      <c r="U1205" s="66"/>
      <c r="V1205" s="66"/>
      <c r="W1205" s="66"/>
      <c r="X1205" s="67"/>
      <c r="Y1205" s="67"/>
      <c r="Z1205" s="67"/>
      <c r="AA1205" s="67"/>
      <c r="AB1205" s="67"/>
      <c r="AC1205" s="67"/>
      <c r="AD1205" s="32"/>
      <c r="AE1205" s="32"/>
      <c r="AF1205" s="32"/>
      <c r="AG1205" s="32"/>
      <c r="AH1205" s="32"/>
      <c r="AI1205" s="32"/>
      <c r="AJ1205" s="32"/>
      <c r="AK1205" s="32"/>
      <c r="AL1205" s="32"/>
    </row>
    <row r="1206" customFormat="false" ht="16.85" hidden="false" customHeight="false" outlineLevel="0" collapsed="false">
      <c r="A1206" s="69"/>
      <c r="B1206" s="70" t="s">
        <v>67</v>
      </c>
      <c r="C1206" s="62" t="s">
        <v>216</v>
      </c>
      <c r="D1206" s="70" t="s">
        <v>1262</v>
      </c>
      <c r="E1206" s="43" t="n">
        <v>0.791666666666667</v>
      </c>
      <c r="F1206" s="54" t="n">
        <v>20</v>
      </c>
      <c r="G1206" s="45" t="n">
        <v>1.11</v>
      </c>
      <c r="H1206" s="46" t="s">
        <v>5</v>
      </c>
      <c r="I1206" s="47" t="n">
        <f aca="false">IF(H1206="W",F1206*G1206-F1206,(IF(H1206="L",-F1206)))</f>
        <v>2.2</v>
      </c>
      <c r="J1206" s="62"/>
      <c r="K1206" s="23"/>
      <c r="L1206" s="48"/>
      <c r="M1206" s="48"/>
      <c r="N1206" s="49"/>
      <c r="O1206" s="62"/>
      <c r="P1206" s="64"/>
      <c r="Q1206" s="66"/>
      <c r="R1206" s="74"/>
      <c r="S1206" s="66"/>
      <c r="T1206" s="66"/>
      <c r="U1206" s="66"/>
      <c r="V1206" s="66"/>
      <c r="W1206" s="66"/>
      <c r="X1206" s="67"/>
      <c r="Y1206" s="67"/>
      <c r="Z1206" s="67"/>
      <c r="AA1206" s="67"/>
      <c r="AB1206" s="67"/>
      <c r="AC1206" s="67"/>
      <c r="AD1206" s="32"/>
      <c r="AE1206" s="32"/>
      <c r="AF1206" s="32"/>
      <c r="AG1206" s="32"/>
      <c r="AH1206" s="32"/>
      <c r="AI1206" s="32"/>
      <c r="AJ1206" s="32"/>
      <c r="AK1206" s="32"/>
      <c r="AL1206" s="32"/>
    </row>
    <row r="1207" customFormat="false" ht="16.85" hidden="false" customHeight="false" outlineLevel="0" collapsed="false">
      <c r="A1207" s="79" t="s">
        <v>1263</v>
      </c>
      <c r="B1207" s="70" t="s">
        <v>67</v>
      </c>
      <c r="C1207" s="62" t="s">
        <v>28</v>
      </c>
      <c r="D1207" s="70" t="s">
        <v>1129</v>
      </c>
      <c r="E1207" s="43" t="n">
        <v>0.791666666666667</v>
      </c>
      <c r="F1207" s="54" t="n">
        <v>11.4</v>
      </c>
      <c r="G1207" s="45" t="n">
        <v>2.3</v>
      </c>
      <c r="H1207" s="46" t="s">
        <v>5</v>
      </c>
      <c r="I1207" s="47" t="n">
        <f aca="false">IF(H1207="W",F1207*G1207-F1207,(IF(H1207="L",-F1207)))</f>
        <v>14.82</v>
      </c>
      <c r="J1207" s="62"/>
      <c r="K1207" s="23"/>
      <c r="L1207" s="48"/>
      <c r="M1207" s="48"/>
      <c r="N1207" s="49"/>
      <c r="O1207" s="62"/>
      <c r="P1207" s="64"/>
      <c r="Q1207" s="66"/>
      <c r="R1207" s="74"/>
      <c r="S1207" s="66"/>
      <c r="T1207" s="66"/>
      <c r="U1207" s="66"/>
      <c r="V1207" s="66"/>
      <c r="W1207" s="66"/>
      <c r="X1207" s="67"/>
      <c r="Y1207" s="67"/>
      <c r="Z1207" s="67"/>
      <c r="AA1207" s="67"/>
      <c r="AB1207" s="67"/>
      <c r="AC1207" s="67"/>
      <c r="AD1207" s="32"/>
      <c r="AE1207" s="32"/>
      <c r="AF1207" s="32"/>
      <c r="AG1207" s="32"/>
      <c r="AH1207" s="32"/>
      <c r="AI1207" s="32"/>
      <c r="AJ1207" s="32"/>
      <c r="AK1207" s="32"/>
      <c r="AL1207" s="32"/>
    </row>
    <row r="1208" customFormat="false" ht="16.85" hidden="false" customHeight="false" outlineLevel="0" collapsed="false">
      <c r="A1208" s="69"/>
      <c r="B1208" s="70" t="s">
        <v>67</v>
      </c>
      <c r="C1208" s="62" t="s">
        <v>63</v>
      </c>
      <c r="D1208" s="70" t="s">
        <v>1260</v>
      </c>
      <c r="E1208" s="43" t="n">
        <v>0.791666666666667</v>
      </c>
      <c r="F1208" s="54" t="n">
        <v>9</v>
      </c>
      <c r="G1208" s="45" t="n">
        <v>3.17</v>
      </c>
      <c r="H1208" s="46" t="s">
        <v>7</v>
      </c>
      <c r="I1208" s="47" t="n">
        <f aca="false">IF(H1208="W",F1208*G1208-F1208,(IF(H1208="L",-F1208)))</f>
        <v>-9</v>
      </c>
      <c r="J1208" s="62"/>
      <c r="K1208" s="23"/>
      <c r="L1208" s="48"/>
      <c r="M1208" s="48"/>
      <c r="N1208" s="49"/>
      <c r="O1208" s="62"/>
      <c r="P1208" s="64"/>
      <c r="Q1208" s="66"/>
      <c r="R1208" s="74"/>
      <c r="S1208" s="66"/>
      <c r="T1208" s="66"/>
      <c r="U1208" s="66"/>
      <c r="V1208" s="66"/>
      <c r="W1208" s="66"/>
      <c r="X1208" s="67"/>
      <c r="Y1208" s="67"/>
      <c r="Z1208" s="67"/>
      <c r="AA1208" s="67"/>
      <c r="AB1208" s="67"/>
      <c r="AC1208" s="67"/>
      <c r="AD1208" s="32"/>
      <c r="AE1208" s="32"/>
      <c r="AF1208" s="32"/>
      <c r="AG1208" s="32"/>
      <c r="AH1208" s="32"/>
      <c r="AI1208" s="32"/>
      <c r="AJ1208" s="32"/>
      <c r="AK1208" s="32"/>
      <c r="AL1208" s="32"/>
    </row>
    <row r="1209" customFormat="false" ht="16.85" hidden="false" customHeight="false" outlineLevel="0" collapsed="false">
      <c r="A1209" s="69"/>
      <c r="B1209" s="70" t="s">
        <v>67</v>
      </c>
      <c r="C1209" s="62" t="s">
        <v>63</v>
      </c>
      <c r="D1209" s="70" t="s">
        <v>1261</v>
      </c>
      <c r="E1209" s="43" t="n">
        <v>0.791666666666667</v>
      </c>
      <c r="F1209" s="54" t="n">
        <v>7.5</v>
      </c>
      <c r="G1209" s="45" t="n">
        <v>3.75</v>
      </c>
      <c r="H1209" s="46" t="s">
        <v>7</v>
      </c>
      <c r="I1209" s="47" t="n">
        <f aca="false">IF(H1209="W",F1209*G1209-F1209,(IF(H1209="L",-F1209)))</f>
        <v>-7.5</v>
      </c>
      <c r="J1209" s="62"/>
      <c r="K1209" s="23"/>
      <c r="L1209" s="48"/>
      <c r="M1209" s="48"/>
      <c r="N1209" s="49"/>
      <c r="O1209" s="62"/>
      <c r="P1209" s="64"/>
      <c r="Q1209" s="66"/>
      <c r="R1209" s="74"/>
      <c r="S1209" s="66"/>
      <c r="T1209" s="66"/>
      <c r="U1209" s="66"/>
      <c r="V1209" s="66"/>
      <c r="W1209" s="66"/>
      <c r="X1209" s="67"/>
      <c r="Y1209" s="67"/>
      <c r="Z1209" s="67"/>
      <c r="AA1209" s="67"/>
      <c r="AB1209" s="67"/>
      <c r="AC1209" s="67"/>
      <c r="AD1209" s="32"/>
      <c r="AE1209" s="32"/>
      <c r="AF1209" s="32"/>
      <c r="AG1209" s="32"/>
      <c r="AH1209" s="32"/>
      <c r="AI1209" s="32"/>
      <c r="AJ1209" s="32"/>
      <c r="AK1209" s="32"/>
      <c r="AL1209" s="32"/>
    </row>
    <row r="1210" customFormat="false" ht="16.85" hidden="false" customHeight="false" outlineLevel="0" collapsed="false">
      <c r="A1210" s="69"/>
      <c r="B1210" s="70" t="s">
        <v>67</v>
      </c>
      <c r="C1210" s="62" t="s">
        <v>28</v>
      </c>
      <c r="D1210" s="70" t="s">
        <v>1264</v>
      </c>
      <c r="E1210" s="43" t="n">
        <v>0.770833333333333</v>
      </c>
      <c r="F1210" s="54" t="n">
        <v>25</v>
      </c>
      <c r="G1210" s="45" t="n">
        <v>6.85</v>
      </c>
      <c r="H1210" s="46" t="s">
        <v>6</v>
      </c>
      <c r="I1210" s="47" t="n">
        <f aca="false">IF(H1210="W",F1210*G1210-F1210,(IF(H1210="L",-F1210)))</f>
        <v>0</v>
      </c>
      <c r="J1210" s="62"/>
      <c r="K1210" s="23" t="s">
        <v>124</v>
      </c>
      <c r="L1210" s="48"/>
      <c r="M1210" s="48"/>
      <c r="N1210" s="49"/>
      <c r="O1210" s="62"/>
      <c r="P1210" s="64"/>
      <c r="Q1210" s="66"/>
      <c r="R1210" s="74"/>
      <c r="S1210" s="66"/>
      <c r="T1210" s="66"/>
      <c r="U1210" s="66"/>
      <c r="V1210" s="66"/>
      <c r="W1210" s="66"/>
      <c r="X1210" s="67"/>
      <c r="Y1210" s="67"/>
      <c r="Z1210" s="67"/>
      <c r="AA1210" s="67"/>
      <c r="AB1210" s="67"/>
      <c r="AC1210" s="67"/>
      <c r="AD1210" s="32"/>
      <c r="AE1210" s="32"/>
      <c r="AF1210" s="32"/>
      <c r="AG1210" s="32"/>
      <c r="AH1210" s="32"/>
      <c r="AI1210" s="32"/>
      <c r="AJ1210" s="32"/>
      <c r="AK1210" s="32"/>
      <c r="AL1210" s="32"/>
    </row>
    <row r="1211" customFormat="false" ht="16.85" hidden="false" customHeight="false" outlineLevel="0" collapsed="false">
      <c r="A1211" s="69"/>
      <c r="B1211" s="70" t="s">
        <v>67</v>
      </c>
      <c r="C1211" s="62" t="s">
        <v>170</v>
      </c>
      <c r="D1211" s="70" t="s">
        <v>653</v>
      </c>
      <c r="E1211" s="43" t="n">
        <v>0.770833333333333</v>
      </c>
      <c r="F1211" s="54" t="n">
        <v>90</v>
      </c>
      <c r="G1211" s="45" t="n">
        <v>1.68</v>
      </c>
      <c r="H1211" s="46" t="s">
        <v>5</v>
      </c>
      <c r="I1211" s="47" t="n">
        <f aca="false">IF(H1211="W",F1211*G1211-F1211,(IF(H1211="L",-F1211)))</f>
        <v>61.2</v>
      </c>
      <c r="J1211" s="62"/>
      <c r="K1211" s="23"/>
      <c r="L1211" s="48"/>
      <c r="M1211" s="48"/>
      <c r="N1211" s="49"/>
      <c r="O1211" s="62"/>
      <c r="P1211" s="64"/>
      <c r="Q1211" s="66"/>
      <c r="R1211" s="74"/>
      <c r="S1211" s="66"/>
      <c r="T1211" s="66"/>
      <c r="U1211" s="66"/>
      <c r="V1211" s="66"/>
      <c r="W1211" s="66"/>
      <c r="X1211" s="67"/>
      <c r="Y1211" s="67"/>
      <c r="Z1211" s="67"/>
      <c r="AA1211" s="67"/>
      <c r="AB1211" s="67"/>
      <c r="AC1211" s="67"/>
      <c r="AD1211" s="32"/>
      <c r="AE1211" s="32"/>
      <c r="AF1211" s="32"/>
      <c r="AG1211" s="32"/>
      <c r="AH1211" s="32"/>
      <c r="AI1211" s="32"/>
      <c r="AJ1211" s="32"/>
      <c r="AK1211" s="32"/>
      <c r="AL1211" s="32"/>
    </row>
    <row r="1212" customFormat="false" ht="16.85" hidden="false" customHeight="false" outlineLevel="0" collapsed="false">
      <c r="A1212" s="69"/>
      <c r="B1212" s="70" t="s">
        <v>67</v>
      </c>
      <c r="C1212" s="62" t="s">
        <v>170</v>
      </c>
      <c r="D1212" s="70" t="s">
        <v>1265</v>
      </c>
      <c r="E1212" s="43" t="n">
        <v>0.770833333333333</v>
      </c>
      <c r="F1212" s="54" t="n">
        <v>10</v>
      </c>
      <c r="G1212" s="45" t="n">
        <v>3.75</v>
      </c>
      <c r="H1212" s="46" t="s">
        <v>6</v>
      </c>
      <c r="I1212" s="47" t="n">
        <f aca="false">IF(H1212="W",F1212*G1212-F1212,(IF(H1212="L",-F1212)))</f>
        <v>0</v>
      </c>
      <c r="J1212" s="62"/>
      <c r="K1212" s="23" t="s">
        <v>124</v>
      </c>
      <c r="L1212" s="48"/>
      <c r="M1212" s="48"/>
      <c r="N1212" s="49"/>
      <c r="O1212" s="62"/>
      <c r="P1212" s="64"/>
      <c r="Q1212" s="66"/>
      <c r="R1212" s="74"/>
      <c r="S1212" s="66"/>
      <c r="T1212" s="66"/>
      <c r="U1212" s="66"/>
      <c r="V1212" s="66"/>
      <c r="W1212" s="66"/>
      <c r="X1212" s="67"/>
      <c r="Y1212" s="67"/>
      <c r="Z1212" s="67"/>
      <c r="AA1212" s="67"/>
      <c r="AB1212" s="67"/>
      <c r="AC1212" s="67"/>
      <c r="AD1212" s="32"/>
      <c r="AE1212" s="32"/>
      <c r="AF1212" s="32"/>
      <c r="AG1212" s="32"/>
      <c r="AH1212" s="32"/>
      <c r="AI1212" s="32"/>
      <c r="AJ1212" s="32"/>
      <c r="AK1212" s="32"/>
      <c r="AL1212" s="32"/>
    </row>
    <row r="1213" customFormat="false" ht="16.85" hidden="false" customHeight="false" outlineLevel="0" collapsed="false">
      <c r="A1213" s="69"/>
      <c r="B1213" s="70" t="s">
        <v>67</v>
      </c>
      <c r="C1213" s="62" t="s">
        <v>24</v>
      </c>
      <c r="D1213" s="70" t="s">
        <v>1265</v>
      </c>
      <c r="E1213" s="43" t="n">
        <v>0.770833333333333</v>
      </c>
      <c r="F1213" s="54" t="n">
        <v>30</v>
      </c>
      <c r="G1213" s="45" t="n">
        <v>3.74</v>
      </c>
      <c r="H1213" s="46" t="s">
        <v>7</v>
      </c>
      <c r="I1213" s="47" t="n">
        <f aca="false">IF(H1213="W",F1213*G1213-F1213,(IF(H1213="L",-F1213)))</f>
        <v>-30</v>
      </c>
      <c r="J1213" s="62"/>
      <c r="K1213" s="23"/>
      <c r="L1213" s="48"/>
      <c r="M1213" s="48"/>
      <c r="N1213" s="49"/>
      <c r="O1213" s="62"/>
      <c r="P1213" s="64"/>
      <c r="Q1213" s="66"/>
      <c r="R1213" s="74"/>
      <c r="S1213" s="66"/>
      <c r="T1213" s="66"/>
      <c r="U1213" s="66"/>
      <c r="V1213" s="66"/>
      <c r="W1213" s="66"/>
      <c r="X1213" s="67"/>
      <c r="Y1213" s="67"/>
      <c r="Z1213" s="67"/>
      <c r="AA1213" s="67"/>
      <c r="AB1213" s="67"/>
      <c r="AC1213" s="67"/>
      <c r="AD1213" s="32"/>
      <c r="AE1213" s="32"/>
      <c r="AF1213" s="32"/>
      <c r="AG1213" s="32"/>
      <c r="AH1213" s="32"/>
      <c r="AI1213" s="32"/>
      <c r="AJ1213" s="32"/>
      <c r="AK1213" s="32"/>
      <c r="AL1213" s="32"/>
    </row>
    <row r="1214" customFormat="false" ht="16.85" hidden="false" customHeight="false" outlineLevel="0" collapsed="false">
      <c r="A1214" s="69" t="n">
        <v>43642</v>
      </c>
      <c r="B1214" s="70" t="s">
        <v>67</v>
      </c>
      <c r="C1214" s="62" t="s">
        <v>28</v>
      </c>
      <c r="D1214" s="70" t="s">
        <v>1266</v>
      </c>
      <c r="E1214" s="43" t="n">
        <v>0.833333333333333</v>
      </c>
      <c r="F1214" s="54" t="n">
        <v>25</v>
      </c>
      <c r="G1214" s="45" t="n">
        <v>2.46</v>
      </c>
      <c r="H1214" s="46" t="s">
        <v>7</v>
      </c>
      <c r="I1214" s="47" t="n">
        <f aca="false">IF(H1214="W",F1214*G1214-F1214,(IF(H1214="L",-F1214)))</f>
        <v>-25</v>
      </c>
      <c r="J1214" s="62"/>
      <c r="K1214" s="23"/>
      <c r="L1214" s="48"/>
      <c r="M1214" s="48"/>
      <c r="N1214" s="49"/>
      <c r="O1214" s="62"/>
      <c r="P1214" s="64"/>
      <c r="Q1214" s="66"/>
      <c r="R1214" s="74"/>
      <c r="S1214" s="66"/>
      <c r="T1214" s="66"/>
      <c r="U1214" s="66"/>
      <c r="V1214" s="66"/>
      <c r="W1214" s="66"/>
      <c r="X1214" s="67"/>
      <c r="Y1214" s="67"/>
      <c r="Z1214" s="67"/>
      <c r="AA1214" s="67"/>
      <c r="AB1214" s="67"/>
      <c r="AC1214" s="67"/>
      <c r="AD1214" s="32"/>
      <c r="AE1214" s="32"/>
      <c r="AF1214" s="32"/>
      <c r="AG1214" s="32"/>
      <c r="AH1214" s="32"/>
      <c r="AI1214" s="32"/>
      <c r="AJ1214" s="32"/>
      <c r="AK1214" s="32"/>
      <c r="AL1214" s="32"/>
    </row>
    <row r="1215" customFormat="false" ht="16.85" hidden="false" customHeight="false" outlineLevel="0" collapsed="false">
      <c r="A1215" s="69"/>
      <c r="B1215" s="70" t="s">
        <v>67</v>
      </c>
      <c r="C1215" s="62" t="s">
        <v>87</v>
      </c>
      <c r="D1215" s="70" t="s">
        <v>1266</v>
      </c>
      <c r="E1215" s="43" t="n">
        <v>0.833333333333333</v>
      </c>
      <c r="F1215" s="54" t="n">
        <v>1</v>
      </c>
      <c r="G1215" s="45" t="n">
        <v>2.4</v>
      </c>
      <c r="H1215" s="46" t="s">
        <v>7</v>
      </c>
      <c r="I1215" s="47" t="n">
        <f aca="false">IF(H1215="W",F1215*G1215-F1215,(IF(H1215="L",-F1215)))</f>
        <v>-1</v>
      </c>
      <c r="J1215" s="62"/>
      <c r="K1215" s="23"/>
      <c r="L1215" s="48"/>
      <c r="M1215" s="48"/>
      <c r="N1215" s="49"/>
      <c r="O1215" s="62"/>
      <c r="P1215" s="64"/>
      <c r="Q1215" s="66"/>
      <c r="R1215" s="74"/>
      <c r="S1215" s="66"/>
      <c r="T1215" s="66"/>
      <c r="U1215" s="66"/>
      <c r="V1215" s="66"/>
      <c r="W1215" s="66"/>
      <c r="X1215" s="67"/>
      <c r="Y1215" s="67"/>
      <c r="Z1215" s="67"/>
      <c r="AA1215" s="67"/>
      <c r="AB1215" s="67"/>
      <c r="AC1215" s="67"/>
      <c r="AD1215" s="32"/>
      <c r="AE1215" s="32"/>
      <c r="AF1215" s="32"/>
      <c r="AG1215" s="32"/>
      <c r="AH1215" s="32"/>
      <c r="AI1215" s="32"/>
      <c r="AJ1215" s="32"/>
      <c r="AK1215" s="32"/>
      <c r="AL1215" s="32"/>
    </row>
    <row r="1216" customFormat="false" ht="16.85" hidden="false" customHeight="false" outlineLevel="0" collapsed="false">
      <c r="A1216" s="69"/>
      <c r="B1216" s="70" t="s">
        <v>67</v>
      </c>
      <c r="C1216" s="62" t="s">
        <v>170</v>
      </c>
      <c r="D1216" s="70" t="s">
        <v>1267</v>
      </c>
      <c r="E1216" s="43" t="n">
        <v>0.833333333333333</v>
      </c>
      <c r="F1216" s="54" t="n">
        <v>16.62</v>
      </c>
      <c r="G1216" s="45" t="n">
        <v>3.7</v>
      </c>
      <c r="H1216" s="46" t="s">
        <v>7</v>
      </c>
      <c r="I1216" s="47" t="n">
        <f aca="false">IF(H1216="W",F1216*G1216-F1216,(IF(H1216="L",-F1216)))</f>
        <v>-16.62</v>
      </c>
      <c r="J1216" s="62"/>
      <c r="K1216" s="23"/>
      <c r="L1216" s="48"/>
      <c r="M1216" s="48"/>
      <c r="N1216" s="49"/>
      <c r="O1216" s="62"/>
      <c r="P1216" s="64"/>
      <c r="Q1216" s="66"/>
      <c r="R1216" s="74"/>
      <c r="S1216" s="66"/>
      <c r="T1216" s="66"/>
      <c r="U1216" s="66"/>
      <c r="V1216" s="66"/>
      <c r="W1216" s="66"/>
      <c r="X1216" s="67"/>
      <c r="Y1216" s="67"/>
      <c r="Z1216" s="67"/>
      <c r="AA1216" s="67"/>
      <c r="AB1216" s="67"/>
      <c r="AC1216" s="67"/>
      <c r="AD1216" s="32"/>
      <c r="AE1216" s="32"/>
      <c r="AF1216" s="32"/>
      <c r="AG1216" s="32"/>
      <c r="AH1216" s="32"/>
      <c r="AI1216" s="32"/>
      <c r="AJ1216" s="32"/>
      <c r="AK1216" s="32"/>
      <c r="AL1216" s="32"/>
    </row>
    <row r="1217" customFormat="false" ht="16.85" hidden="false" customHeight="false" outlineLevel="0" collapsed="false">
      <c r="A1217" s="69"/>
      <c r="B1217" s="70" t="s">
        <v>67</v>
      </c>
      <c r="C1217" s="62" t="s">
        <v>63</v>
      </c>
      <c r="D1217" s="70" t="s">
        <v>1268</v>
      </c>
      <c r="E1217" s="43" t="n">
        <v>0.833333333333333</v>
      </c>
      <c r="F1217" s="54" t="n">
        <v>21.35</v>
      </c>
      <c r="G1217" s="45" t="n">
        <v>2.88</v>
      </c>
      <c r="H1217" s="46" t="s">
        <v>5</v>
      </c>
      <c r="I1217" s="47" t="n">
        <f aca="false">IF(H1217="W",F1217*G1217-F1217,(IF(H1217="L",-F1217)))</f>
        <v>40.138</v>
      </c>
      <c r="J1217" s="62"/>
      <c r="K1217" s="23"/>
      <c r="L1217" s="48"/>
      <c r="M1217" s="48"/>
      <c r="N1217" s="49"/>
      <c r="O1217" s="62"/>
      <c r="P1217" s="64"/>
      <c r="Q1217" s="66"/>
      <c r="R1217" s="74"/>
      <c r="S1217" s="66"/>
      <c r="T1217" s="66"/>
      <c r="U1217" s="66"/>
      <c r="V1217" s="66"/>
      <c r="W1217" s="66"/>
      <c r="X1217" s="67"/>
      <c r="Y1217" s="67"/>
      <c r="Z1217" s="67"/>
      <c r="AA1217" s="67"/>
      <c r="AB1217" s="67"/>
      <c r="AC1217" s="67"/>
      <c r="AD1217" s="32"/>
      <c r="AE1217" s="32"/>
      <c r="AF1217" s="32"/>
      <c r="AG1217" s="32"/>
      <c r="AH1217" s="32"/>
      <c r="AI1217" s="32"/>
      <c r="AJ1217" s="32"/>
      <c r="AK1217" s="32"/>
      <c r="AL1217" s="32"/>
    </row>
    <row r="1218" customFormat="false" ht="16.85" hidden="false" customHeight="false" outlineLevel="0" collapsed="false">
      <c r="A1218" s="69"/>
      <c r="B1218" s="70" t="s">
        <v>67</v>
      </c>
      <c r="C1218" s="62" t="s">
        <v>216</v>
      </c>
      <c r="D1218" s="70" t="s">
        <v>1269</v>
      </c>
      <c r="E1218" s="43" t="n">
        <v>0.833333333333333</v>
      </c>
      <c r="F1218" s="54" t="n">
        <v>20</v>
      </c>
      <c r="G1218" s="45" t="n">
        <v>1.14</v>
      </c>
      <c r="H1218" s="46" t="s">
        <v>5</v>
      </c>
      <c r="I1218" s="47" t="n">
        <f aca="false">IF(H1218="W",F1218*G1218-F1218,(IF(H1218="L",-F1218)))</f>
        <v>2.8</v>
      </c>
      <c r="J1218" s="62"/>
      <c r="K1218" s="23"/>
      <c r="L1218" s="48"/>
      <c r="M1218" s="48"/>
      <c r="N1218" s="49"/>
      <c r="O1218" s="62"/>
      <c r="P1218" s="64"/>
      <c r="Q1218" s="66"/>
      <c r="R1218" s="74"/>
      <c r="S1218" s="66"/>
      <c r="T1218" s="66"/>
      <c r="U1218" s="66"/>
      <c r="V1218" s="66"/>
      <c r="W1218" s="66"/>
      <c r="X1218" s="67"/>
      <c r="Y1218" s="67"/>
      <c r="Z1218" s="67"/>
      <c r="AA1218" s="67"/>
      <c r="AB1218" s="67"/>
      <c r="AC1218" s="67"/>
      <c r="AD1218" s="32"/>
      <c r="AE1218" s="32"/>
      <c r="AF1218" s="32"/>
      <c r="AG1218" s="32"/>
      <c r="AH1218" s="32"/>
      <c r="AI1218" s="32"/>
      <c r="AJ1218" s="32"/>
      <c r="AK1218" s="32"/>
      <c r="AL1218" s="32"/>
    </row>
    <row r="1219" customFormat="false" ht="16.85" hidden="false" customHeight="false" outlineLevel="0" collapsed="false">
      <c r="A1219" s="79" t="s">
        <v>1270</v>
      </c>
      <c r="B1219" s="70" t="s">
        <v>67</v>
      </c>
      <c r="C1219" s="62" t="s">
        <v>28</v>
      </c>
      <c r="D1219" s="70" t="s">
        <v>1271</v>
      </c>
      <c r="E1219" s="43" t="n">
        <v>0.125</v>
      </c>
      <c r="F1219" s="54" t="n">
        <v>25.99</v>
      </c>
      <c r="G1219" s="45" t="n">
        <v>2.5</v>
      </c>
      <c r="H1219" s="46" t="s">
        <v>5</v>
      </c>
      <c r="I1219" s="47" t="n">
        <f aca="false">IF(H1219="W",F1219*G1219-F1219,(IF(H1219="L",-F1219)))</f>
        <v>38.985</v>
      </c>
      <c r="J1219" s="62"/>
      <c r="K1219" s="23" t="s">
        <v>1272</v>
      </c>
      <c r="L1219" s="48"/>
      <c r="M1219" s="48"/>
      <c r="N1219" s="49"/>
      <c r="O1219" s="62"/>
      <c r="P1219" s="64"/>
      <c r="Q1219" s="66"/>
      <c r="R1219" s="74"/>
      <c r="S1219" s="66"/>
      <c r="T1219" s="66"/>
      <c r="U1219" s="66"/>
      <c r="V1219" s="66"/>
      <c r="W1219" s="66"/>
      <c r="X1219" s="67"/>
      <c r="Y1219" s="67"/>
      <c r="Z1219" s="67"/>
      <c r="AA1219" s="67"/>
      <c r="AB1219" s="67"/>
      <c r="AC1219" s="67"/>
      <c r="AD1219" s="32"/>
      <c r="AE1219" s="32"/>
      <c r="AF1219" s="32"/>
      <c r="AG1219" s="32"/>
      <c r="AH1219" s="32"/>
      <c r="AI1219" s="32"/>
      <c r="AJ1219" s="32"/>
      <c r="AK1219" s="32"/>
      <c r="AL1219" s="32"/>
    </row>
    <row r="1220" customFormat="false" ht="16.85" hidden="false" customHeight="false" outlineLevel="0" collapsed="false">
      <c r="A1220" s="69"/>
      <c r="B1220" s="70" t="s">
        <v>67</v>
      </c>
      <c r="C1220" s="62" t="s">
        <v>63</v>
      </c>
      <c r="D1220" s="70" t="s">
        <v>1273</v>
      </c>
      <c r="E1220" s="43" t="n">
        <v>0.125</v>
      </c>
      <c r="F1220" s="54" t="n">
        <v>24</v>
      </c>
      <c r="G1220" s="45" t="n">
        <v>2.93</v>
      </c>
      <c r="H1220" s="46" t="s">
        <v>7</v>
      </c>
      <c r="I1220" s="47" t="n">
        <f aca="false">IF(H1220="W",F1220*G1220-F1220,(IF(H1220="L",-F1220)))</f>
        <v>-24</v>
      </c>
      <c r="J1220" s="62"/>
      <c r="K1220" s="23"/>
      <c r="L1220" s="48"/>
      <c r="M1220" s="48"/>
      <c r="N1220" s="49"/>
      <c r="O1220" s="62"/>
      <c r="P1220" s="64"/>
      <c r="Q1220" s="66"/>
      <c r="R1220" s="74"/>
      <c r="S1220" s="66"/>
      <c r="T1220" s="66"/>
      <c r="U1220" s="66"/>
      <c r="V1220" s="66"/>
      <c r="W1220" s="66"/>
      <c r="X1220" s="67"/>
      <c r="Y1220" s="67"/>
      <c r="Z1220" s="67"/>
      <c r="AA1220" s="67"/>
      <c r="AB1220" s="67"/>
      <c r="AC1220" s="67"/>
      <c r="AD1220" s="32"/>
      <c r="AE1220" s="32"/>
      <c r="AF1220" s="32"/>
      <c r="AG1220" s="32"/>
      <c r="AH1220" s="32"/>
      <c r="AI1220" s="32"/>
      <c r="AJ1220" s="32"/>
      <c r="AK1220" s="32"/>
      <c r="AL1220" s="32"/>
    </row>
    <row r="1221" customFormat="false" ht="16.85" hidden="false" customHeight="false" outlineLevel="0" collapsed="false">
      <c r="A1221" s="69"/>
      <c r="B1221" s="70" t="s">
        <v>67</v>
      </c>
      <c r="C1221" s="62" t="s">
        <v>170</v>
      </c>
      <c r="D1221" s="70" t="s">
        <v>1274</v>
      </c>
      <c r="E1221" s="43" t="n">
        <v>0.125</v>
      </c>
      <c r="F1221" s="54" t="n">
        <v>21</v>
      </c>
      <c r="G1221" s="45" t="n">
        <v>3.4</v>
      </c>
      <c r="H1221" s="46" t="s">
        <v>7</v>
      </c>
      <c r="I1221" s="47" t="n">
        <f aca="false">IF(H1221="W",F1221*G1221-F1221,(IF(H1221="L",-F1221)))</f>
        <v>-21</v>
      </c>
      <c r="J1221" s="62"/>
      <c r="K1221" s="23"/>
      <c r="L1221" s="48"/>
      <c r="M1221" s="48"/>
      <c r="N1221" s="49"/>
      <c r="O1221" s="62"/>
      <c r="P1221" s="64"/>
      <c r="Q1221" s="66"/>
      <c r="R1221" s="74"/>
      <c r="S1221" s="66"/>
      <c r="T1221" s="66"/>
      <c r="U1221" s="66"/>
      <c r="V1221" s="66"/>
      <c r="W1221" s="66"/>
      <c r="X1221" s="67"/>
      <c r="Y1221" s="67"/>
      <c r="Z1221" s="67"/>
      <c r="AA1221" s="67"/>
      <c r="AB1221" s="67"/>
      <c r="AC1221" s="67"/>
      <c r="AD1221" s="32"/>
      <c r="AE1221" s="32"/>
      <c r="AF1221" s="32"/>
      <c r="AG1221" s="32"/>
      <c r="AH1221" s="32"/>
      <c r="AI1221" s="32"/>
      <c r="AJ1221" s="32"/>
      <c r="AK1221" s="32"/>
      <c r="AL1221" s="32"/>
    </row>
    <row r="1222" customFormat="false" ht="16.85" hidden="false" customHeight="false" outlineLevel="0" collapsed="false">
      <c r="A1222" s="69" t="n">
        <v>43643</v>
      </c>
      <c r="B1222" s="70" t="s">
        <v>67</v>
      </c>
      <c r="C1222" s="62" t="s">
        <v>28</v>
      </c>
      <c r="D1222" s="70" t="s">
        <v>1275</v>
      </c>
      <c r="E1222" s="43" t="n">
        <v>0.927083333333333</v>
      </c>
      <c r="F1222" s="54" t="n">
        <v>125</v>
      </c>
      <c r="G1222" s="45" t="n">
        <v>1.8</v>
      </c>
      <c r="H1222" s="46" t="s">
        <v>7</v>
      </c>
      <c r="I1222" s="47" t="n">
        <f aca="false">IF(H1222="W",F1222*G1222-F1222,(IF(H1222="L",-F1222)))</f>
        <v>-125</v>
      </c>
      <c r="J1222" s="62"/>
      <c r="K1222" s="23"/>
      <c r="L1222" s="48"/>
      <c r="M1222" s="48"/>
      <c r="N1222" s="49"/>
      <c r="O1222" s="62"/>
      <c r="P1222" s="64"/>
      <c r="Q1222" s="66"/>
      <c r="R1222" s="74"/>
      <c r="S1222" s="66"/>
      <c r="T1222" s="66"/>
      <c r="U1222" s="66"/>
      <c r="V1222" s="66"/>
      <c r="W1222" s="66"/>
      <c r="X1222" s="67"/>
      <c r="Y1222" s="67"/>
      <c r="Z1222" s="67"/>
      <c r="AA1222" s="67"/>
      <c r="AB1222" s="67"/>
      <c r="AC1222" s="67"/>
      <c r="AD1222" s="32"/>
      <c r="AE1222" s="32"/>
      <c r="AF1222" s="32"/>
      <c r="AG1222" s="32"/>
      <c r="AH1222" s="32"/>
      <c r="AI1222" s="32"/>
      <c r="AJ1222" s="32"/>
      <c r="AK1222" s="32"/>
      <c r="AL1222" s="32"/>
    </row>
    <row r="1223" customFormat="false" ht="16.85" hidden="false" customHeight="false" outlineLevel="0" collapsed="false">
      <c r="A1223" s="69"/>
      <c r="B1223" s="70" t="s">
        <v>67</v>
      </c>
      <c r="C1223" s="62" t="s">
        <v>170</v>
      </c>
      <c r="D1223" s="70" t="s">
        <v>1276</v>
      </c>
      <c r="E1223" s="43" t="n">
        <v>0.927083333333333</v>
      </c>
      <c r="F1223" s="54" t="n">
        <v>55.56</v>
      </c>
      <c r="G1223" s="45" t="n">
        <v>4.05</v>
      </c>
      <c r="H1223" s="46" t="s">
        <v>5</v>
      </c>
      <c r="I1223" s="47" t="n">
        <f aca="false">IF(H1223="W",F1223*G1223-F1223,(IF(H1223="L",-F1223)))</f>
        <v>169.458</v>
      </c>
      <c r="J1223" s="62"/>
      <c r="K1223" s="23"/>
      <c r="L1223" s="48"/>
      <c r="M1223" s="48"/>
      <c r="N1223" s="49"/>
      <c r="O1223" s="62"/>
      <c r="P1223" s="64"/>
      <c r="Q1223" s="66"/>
      <c r="R1223" s="74"/>
      <c r="S1223" s="66"/>
      <c r="T1223" s="66"/>
      <c r="U1223" s="66"/>
      <c r="V1223" s="66"/>
      <c r="W1223" s="66"/>
      <c r="X1223" s="67"/>
      <c r="Y1223" s="67"/>
      <c r="Z1223" s="67"/>
      <c r="AA1223" s="67"/>
      <c r="AB1223" s="67"/>
      <c r="AC1223" s="67"/>
      <c r="AD1223" s="32"/>
      <c r="AE1223" s="32"/>
      <c r="AF1223" s="32"/>
      <c r="AG1223" s="32"/>
      <c r="AH1223" s="32"/>
      <c r="AI1223" s="32"/>
      <c r="AJ1223" s="32"/>
      <c r="AK1223" s="32"/>
      <c r="AL1223" s="32"/>
    </row>
    <row r="1224" customFormat="false" ht="16.85" hidden="false" customHeight="false" outlineLevel="0" collapsed="false">
      <c r="A1224" s="69"/>
      <c r="B1224" s="70" t="s">
        <v>67</v>
      </c>
      <c r="C1224" s="62" t="s">
        <v>24</v>
      </c>
      <c r="D1224" s="70" t="s">
        <v>1277</v>
      </c>
      <c r="E1224" s="43" t="n">
        <v>0.927083333333333</v>
      </c>
      <c r="F1224" s="54" t="n">
        <v>43.86</v>
      </c>
      <c r="G1224" s="45" t="n">
        <v>5.13</v>
      </c>
      <c r="H1224" s="46" t="s">
        <v>7</v>
      </c>
      <c r="I1224" s="47" t="n">
        <f aca="false">IF(H1224="W",F1224*G1224-F1224,(IF(H1224="L",-F1224)))</f>
        <v>-43.86</v>
      </c>
      <c r="J1224" s="62"/>
      <c r="K1224" s="23"/>
      <c r="L1224" s="48"/>
      <c r="M1224" s="48"/>
      <c r="N1224" s="49"/>
      <c r="O1224" s="62"/>
      <c r="P1224" s="64"/>
      <c r="Q1224" s="66"/>
      <c r="R1224" s="74"/>
      <c r="S1224" s="66"/>
      <c r="T1224" s="66"/>
      <c r="U1224" s="66"/>
      <c r="V1224" s="66"/>
      <c r="W1224" s="66"/>
      <c r="X1224" s="67"/>
      <c r="Y1224" s="67"/>
      <c r="Z1224" s="67"/>
      <c r="AA1224" s="67"/>
      <c r="AB1224" s="67"/>
      <c r="AC1224" s="67"/>
      <c r="AD1224" s="32"/>
      <c r="AE1224" s="32"/>
      <c r="AF1224" s="32"/>
      <c r="AG1224" s="32"/>
      <c r="AH1224" s="32"/>
      <c r="AI1224" s="32"/>
      <c r="AJ1224" s="32"/>
      <c r="AK1224" s="32"/>
      <c r="AL1224" s="32"/>
    </row>
    <row r="1225" customFormat="false" ht="16.85" hidden="false" customHeight="false" outlineLevel="0" collapsed="false">
      <c r="A1225" s="69"/>
      <c r="B1225" s="70" t="s">
        <v>67</v>
      </c>
      <c r="C1225" s="62" t="s">
        <v>216</v>
      </c>
      <c r="D1225" s="70" t="s">
        <v>1278</v>
      </c>
      <c r="E1225" s="43" t="n">
        <v>0.927083333333333</v>
      </c>
      <c r="F1225" s="54" t="n">
        <v>20</v>
      </c>
      <c r="G1225" s="45" t="n">
        <v>1.02</v>
      </c>
      <c r="H1225" s="46" t="s">
        <v>5</v>
      </c>
      <c r="I1225" s="47" t="n">
        <f aca="false">IF(H1225="W",F1225*G1225-F1225,(IF(H1225="L",-F1225)))</f>
        <v>0.399999999999999</v>
      </c>
      <c r="J1225" s="62"/>
      <c r="K1225" s="23"/>
      <c r="L1225" s="48"/>
      <c r="M1225" s="48"/>
      <c r="N1225" s="49"/>
      <c r="O1225" s="62"/>
      <c r="P1225" s="64"/>
      <c r="Q1225" s="66"/>
      <c r="R1225" s="74"/>
      <c r="S1225" s="66"/>
      <c r="T1225" s="66"/>
      <c r="U1225" s="66"/>
      <c r="V1225" s="66"/>
      <c r="W1225" s="66"/>
      <c r="X1225" s="67"/>
      <c r="Y1225" s="67"/>
      <c r="Z1225" s="67"/>
      <c r="AA1225" s="67"/>
      <c r="AB1225" s="67"/>
      <c r="AC1225" s="67"/>
      <c r="AD1225" s="32"/>
      <c r="AE1225" s="32"/>
      <c r="AF1225" s="32"/>
      <c r="AG1225" s="32"/>
      <c r="AH1225" s="32"/>
      <c r="AI1225" s="32"/>
      <c r="AJ1225" s="32"/>
      <c r="AK1225" s="32"/>
      <c r="AL1225" s="32"/>
    </row>
    <row r="1226" customFormat="false" ht="16.85" hidden="false" customHeight="false" outlineLevel="0" collapsed="false">
      <c r="A1226" s="79" t="s">
        <v>1279</v>
      </c>
      <c r="B1226" s="70" t="s">
        <v>67</v>
      </c>
      <c r="C1226" s="62" t="s">
        <v>28</v>
      </c>
      <c r="D1226" s="70" t="s">
        <v>1280</v>
      </c>
      <c r="E1226" s="43" t="n">
        <v>0.916666666666667</v>
      </c>
      <c r="F1226" s="54" t="n">
        <v>64.98</v>
      </c>
      <c r="G1226" s="45" t="n">
        <v>2.1</v>
      </c>
      <c r="H1226" s="46" t="s">
        <v>5</v>
      </c>
      <c r="I1226" s="47" t="n">
        <f aca="false">IF(H1226="W",F1226*G1226-F1226,(IF(H1226="L",-F1226)))</f>
        <v>71.478</v>
      </c>
      <c r="J1226" s="62"/>
      <c r="K1226" s="23"/>
      <c r="L1226" s="48"/>
      <c r="M1226" s="48"/>
      <c r="N1226" s="49"/>
      <c r="O1226" s="62"/>
      <c r="P1226" s="64"/>
      <c r="Q1226" s="66"/>
      <c r="R1226" s="74"/>
      <c r="S1226" s="66"/>
      <c r="T1226" s="66"/>
      <c r="U1226" s="66"/>
      <c r="V1226" s="66"/>
      <c r="W1226" s="66"/>
      <c r="X1226" s="67"/>
      <c r="Y1226" s="67"/>
      <c r="Z1226" s="67"/>
      <c r="AA1226" s="67"/>
      <c r="AB1226" s="67"/>
      <c r="AC1226" s="67"/>
      <c r="AD1226" s="32"/>
      <c r="AE1226" s="32"/>
      <c r="AF1226" s="32"/>
      <c r="AG1226" s="32"/>
      <c r="AH1226" s="32"/>
      <c r="AI1226" s="32"/>
      <c r="AJ1226" s="32"/>
      <c r="AK1226" s="32"/>
      <c r="AL1226" s="32"/>
    </row>
    <row r="1227" customFormat="false" ht="16.85" hidden="false" customHeight="false" outlineLevel="0" collapsed="false">
      <c r="A1227" s="69" t="s">
        <v>1281</v>
      </c>
      <c r="B1227" s="70" t="s">
        <v>67</v>
      </c>
      <c r="C1227" s="62" t="s">
        <v>24</v>
      </c>
      <c r="D1227" s="70" t="s">
        <v>1282</v>
      </c>
      <c r="E1227" s="43" t="n">
        <v>0.916666666666667</v>
      </c>
      <c r="F1227" s="54" t="n">
        <v>43.35</v>
      </c>
      <c r="G1227" s="45" t="n">
        <v>3.51</v>
      </c>
      <c r="H1227" s="46" t="s">
        <v>7</v>
      </c>
      <c r="I1227" s="47" t="n">
        <f aca="false">IF(H1227="W",F1227*G1227-F1227,(IF(H1227="L",-F1227)))</f>
        <v>-43.35</v>
      </c>
      <c r="J1227" s="62"/>
      <c r="K1227" s="23"/>
      <c r="L1227" s="48"/>
      <c r="M1227" s="48"/>
      <c r="N1227" s="49"/>
      <c r="O1227" s="62"/>
      <c r="P1227" s="64"/>
      <c r="Q1227" s="66"/>
      <c r="R1227" s="74"/>
      <c r="S1227" s="66"/>
      <c r="T1227" s="66"/>
      <c r="U1227" s="66"/>
      <c r="V1227" s="66"/>
      <c r="W1227" s="66"/>
      <c r="X1227" s="67"/>
      <c r="Y1227" s="67"/>
      <c r="Z1227" s="67"/>
      <c r="AA1227" s="67"/>
      <c r="AB1227" s="67"/>
      <c r="AC1227" s="67"/>
      <c r="AD1227" s="32"/>
      <c r="AE1227" s="32"/>
      <c r="AF1227" s="32"/>
      <c r="AG1227" s="32"/>
      <c r="AH1227" s="32"/>
      <c r="AI1227" s="32"/>
      <c r="AJ1227" s="32"/>
      <c r="AK1227" s="32"/>
      <c r="AL1227" s="32"/>
    </row>
    <row r="1228" customFormat="false" ht="16.85" hidden="false" customHeight="false" outlineLevel="0" collapsed="false">
      <c r="A1228" s="69"/>
      <c r="B1228" s="70" t="s">
        <v>67</v>
      </c>
      <c r="C1228" s="62" t="s">
        <v>24</v>
      </c>
      <c r="D1228" s="70" t="s">
        <v>1220</v>
      </c>
      <c r="E1228" s="43" t="n">
        <v>0.916666666666667</v>
      </c>
      <c r="F1228" s="54" t="n">
        <v>31</v>
      </c>
      <c r="G1228" s="45" t="n">
        <v>3.96</v>
      </c>
      <c r="H1228" s="46" t="s">
        <v>7</v>
      </c>
      <c r="I1228" s="47" t="n">
        <f aca="false">IF(H1228="W",F1228*G1228-F1228,(IF(H1228="L",-F1228)))</f>
        <v>-31</v>
      </c>
      <c r="J1228" s="62"/>
      <c r="K1228" s="23"/>
      <c r="L1228" s="48"/>
      <c r="M1228" s="48"/>
      <c r="N1228" s="49"/>
      <c r="O1228" s="62"/>
      <c r="P1228" s="64"/>
      <c r="Q1228" s="66"/>
      <c r="R1228" s="74"/>
      <c r="S1228" s="66"/>
      <c r="T1228" s="66"/>
      <c r="U1228" s="66"/>
      <c r="V1228" s="66"/>
      <c r="W1228" s="66"/>
      <c r="X1228" s="67"/>
      <c r="Y1228" s="67"/>
      <c r="Z1228" s="67"/>
      <c r="AA1228" s="67"/>
      <c r="AB1228" s="67"/>
      <c r="AC1228" s="67"/>
      <c r="AD1228" s="32"/>
      <c r="AE1228" s="32"/>
      <c r="AF1228" s="32"/>
      <c r="AG1228" s="32"/>
      <c r="AH1228" s="32"/>
      <c r="AI1228" s="32"/>
      <c r="AJ1228" s="32"/>
      <c r="AK1228" s="32"/>
      <c r="AL1228" s="32"/>
    </row>
    <row r="1229" customFormat="false" ht="16.85" hidden="false" customHeight="false" outlineLevel="0" collapsed="false">
      <c r="A1229" s="69"/>
      <c r="B1229" s="70" t="s">
        <v>67</v>
      </c>
      <c r="C1229" s="62" t="s">
        <v>95</v>
      </c>
      <c r="D1229" s="70" t="s">
        <v>1220</v>
      </c>
      <c r="E1229" s="43" t="n">
        <v>0.916666666666667</v>
      </c>
      <c r="F1229" s="54" t="n">
        <v>5</v>
      </c>
      <c r="G1229" s="45" t="n">
        <v>3.6</v>
      </c>
      <c r="H1229" s="46" t="s">
        <v>6</v>
      </c>
      <c r="I1229" s="47" t="n">
        <f aca="false">IF(H1229="W",F1229*G1229-F1229,(IF(H1229="L",-F1229)))</f>
        <v>0</v>
      </c>
      <c r="J1229" s="62"/>
      <c r="K1229" s="23"/>
      <c r="L1229" s="48"/>
      <c r="M1229" s="48"/>
      <c r="N1229" s="49"/>
      <c r="O1229" s="62"/>
      <c r="P1229" s="64"/>
      <c r="Q1229" s="66"/>
      <c r="R1229" s="74"/>
      <c r="S1229" s="66"/>
      <c r="T1229" s="66"/>
      <c r="U1229" s="66"/>
      <c r="V1229" s="66"/>
      <c r="W1229" s="66"/>
      <c r="X1229" s="67"/>
      <c r="Y1229" s="67"/>
      <c r="Z1229" s="67"/>
      <c r="AA1229" s="67"/>
      <c r="AB1229" s="67"/>
      <c r="AC1229" s="67"/>
      <c r="AD1229" s="32"/>
      <c r="AE1229" s="32"/>
      <c r="AF1229" s="32"/>
      <c r="AG1229" s="32"/>
      <c r="AH1229" s="32"/>
      <c r="AI1229" s="32"/>
      <c r="AJ1229" s="32"/>
      <c r="AK1229" s="32"/>
      <c r="AL1229" s="32"/>
    </row>
    <row r="1230" customFormat="false" ht="16.85" hidden="false" customHeight="false" outlineLevel="0" collapsed="false">
      <c r="A1230" s="69"/>
      <c r="B1230" s="70" t="s">
        <v>67</v>
      </c>
      <c r="C1230" s="62" t="s">
        <v>216</v>
      </c>
      <c r="D1230" s="70" t="s">
        <v>1220</v>
      </c>
      <c r="E1230" s="43" t="n">
        <v>0.916666666666667</v>
      </c>
      <c r="F1230" s="54" t="n">
        <v>4</v>
      </c>
      <c r="G1230" s="45" t="n">
        <v>3.8</v>
      </c>
      <c r="H1230" s="46" t="s">
        <v>7</v>
      </c>
      <c r="I1230" s="47" t="n">
        <f aca="false">IF(H1230="W",F1230*G1230-F1230,(IF(H1230="L",-F1230)))</f>
        <v>-4</v>
      </c>
      <c r="J1230" s="62"/>
      <c r="K1230" s="23"/>
      <c r="L1230" s="48"/>
      <c r="M1230" s="48"/>
      <c r="N1230" s="49"/>
      <c r="O1230" s="62"/>
      <c r="P1230" s="64"/>
      <c r="Q1230" s="66"/>
      <c r="R1230" s="74"/>
      <c r="S1230" s="66"/>
      <c r="T1230" s="66"/>
      <c r="U1230" s="66"/>
      <c r="V1230" s="66"/>
      <c r="W1230" s="66"/>
      <c r="X1230" s="67"/>
      <c r="Y1230" s="67"/>
      <c r="Z1230" s="67"/>
      <c r="AA1230" s="67"/>
      <c r="AB1230" s="67"/>
      <c r="AC1230" s="67"/>
      <c r="AD1230" s="32"/>
      <c r="AE1230" s="32"/>
      <c r="AF1230" s="32"/>
      <c r="AG1230" s="32"/>
      <c r="AH1230" s="32"/>
      <c r="AI1230" s="32"/>
      <c r="AJ1230" s="32"/>
      <c r="AK1230" s="32"/>
      <c r="AL1230" s="32"/>
    </row>
    <row r="1231" customFormat="false" ht="16.85" hidden="false" customHeight="false" outlineLevel="0" collapsed="false">
      <c r="A1231" s="69"/>
      <c r="B1231" s="70" t="s">
        <v>67</v>
      </c>
      <c r="C1231" s="62" t="s">
        <v>28</v>
      </c>
      <c r="D1231" s="70" t="s">
        <v>1283</v>
      </c>
      <c r="E1231" s="43" t="n">
        <v>0.916666666666667</v>
      </c>
      <c r="F1231" s="54" t="n">
        <v>5</v>
      </c>
      <c r="G1231" s="45" t="n">
        <v>2</v>
      </c>
      <c r="H1231" s="46" t="s">
        <v>5</v>
      </c>
      <c r="I1231" s="47" t="n">
        <f aca="false">IF(H1231="W",F1231*G1231-F1231,(IF(H1231="L",-F1231)))</f>
        <v>5</v>
      </c>
      <c r="J1231" s="62"/>
      <c r="K1231" s="23"/>
      <c r="L1231" s="48"/>
      <c r="M1231" s="48"/>
      <c r="N1231" s="49"/>
      <c r="O1231" s="62"/>
      <c r="P1231" s="64"/>
      <c r="Q1231" s="66"/>
      <c r="R1231" s="74"/>
      <c r="S1231" s="66"/>
      <c r="T1231" s="66"/>
      <c r="U1231" s="66"/>
      <c r="V1231" s="66"/>
      <c r="W1231" s="66"/>
      <c r="X1231" s="67"/>
      <c r="Y1231" s="67"/>
      <c r="Z1231" s="67"/>
      <c r="AA1231" s="67"/>
      <c r="AB1231" s="67"/>
      <c r="AC1231" s="67"/>
      <c r="AD1231" s="32"/>
      <c r="AE1231" s="32"/>
      <c r="AF1231" s="32"/>
      <c r="AG1231" s="32"/>
      <c r="AH1231" s="32"/>
      <c r="AI1231" s="32"/>
      <c r="AJ1231" s="32"/>
      <c r="AK1231" s="32"/>
      <c r="AL1231" s="32"/>
    </row>
    <row r="1232" customFormat="false" ht="16.85" hidden="false" customHeight="false" outlineLevel="0" collapsed="false">
      <c r="A1232" s="69" t="n">
        <v>43644</v>
      </c>
      <c r="B1232" s="70" t="s">
        <v>67</v>
      </c>
      <c r="C1232" s="62" t="s">
        <v>28</v>
      </c>
      <c r="D1232" s="70" t="s">
        <v>1284</v>
      </c>
      <c r="E1232" s="43" t="n">
        <v>0.833333333333333</v>
      </c>
      <c r="F1232" s="54" t="n">
        <v>20</v>
      </c>
      <c r="G1232" s="45" t="n">
        <v>3.53</v>
      </c>
      <c r="H1232" s="46" t="s">
        <v>7</v>
      </c>
      <c r="I1232" s="47" t="n">
        <f aca="false">IF(H1232="W",F1232*G1232-F1232,(IF(H1232="L",-F1232)))</f>
        <v>-20</v>
      </c>
      <c r="J1232" s="62"/>
      <c r="K1232" s="23"/>
      <c r="L1232" s="48"/>
      <c r="M1232" s="48"/>
      <c r="N1232" s="49"/>
      <c r="O1232" s="62"/>
      <c r="P1232" s="64"/>
      <c r="Q1232" s="66"/>
      <c r="R1232" s="74"/>
      <c r="S1232" s="66"/>
      <c r="T1232" s="66"/>
      <c r="U1232" s="66"/>
      <c r="V1232" s="66"/>
      <c r="W1232" s="66"/>
      <c r="X1232" s="67"/>
      <c r="Y1232" s="67"/>
      <c r="Z1232" s="67"/>
      <c r="AA1232" s="67"/>
      <c r="AB1232" s="67"/>
      <c r="AC1232" s="67"/>
      <c r="AD1232" s="32"/>
      <c r="AE1232" s="32"/>
      <c r="AF1232" s="32"/>
      <c r="AG1232" s="32"/>
      <c r="AH1232" s="32"/>
      <c r="AI1232" s="32"/>
      <c r="AJ1232" s="32"/>
      <c r="AK1232" s="32"/>
      <c r="AL1232" s="32"/>
    </row>
    <row r="1233" customFormat="false" ht="16.85" hidden="false" customHeight="false" outlineLevel="0" collapsed="false">
      <c r="A1233" s="69"/>
      <c r="B1233" s="70" t="s">
        <v>67</v>
      </c>
      <c r="C1233" s="62" t="s">
        <v>170</v>
      </c>
      <c r="D1233" s="70" t="s">
        <v>1285</v>
      </c>
      <c r="E1233" s="43" t="n">
        <v>0.833333333333333</v>
      </c>
      <c r="F1233" s="54" t="n">
        <v>28.24</v>
      </c>
      <c r="G1233" s="45" t="n">
        <v>2.5</v>
      </c>
      <c r="H1233" s="46" t="s">
        <v>5</v>
      </c>
      <c r="I1233" s="47" t="n">
        <f aca="false">IF(H1233="W",F1233*G1233-F1233,(IF(H1233="L",-F1233)))</f>
        <v>42.36</v>
      </c>
      <c r="J1233" s="62"/>
      <c r="K1233" s="23"/>
      <c r="L1233" s="48"/>
      <c r="M1233" s="48"/>
      <c r="N1233" s="49"/>
      <c r="O1233" s="62"/>
      <c r="P1233" s="64"/>
      <c r="Q1233" s="66"/>
      <c r="R1233" s="74"/>
      <c r="S1233" s="66"/>
      <c r="T1233" s="66"/>
      <c r="U1233" s="66"/>
      <c r="V1233" s="66"/>
      <c r="W1233" s="66"/>
      <c r="X1233" s="67"/>
      <c r="Y1233" s="67"/>
      <c r="Z1233" s="67"/>
      <c r="AA1233" s="67"/>
      <c r="AB1233" s="67"/>
      <c r="AC1233" s="67"/>
      <c r="AD1233" s="32"/>
      <c r="AE1233" s="32"/>
      <c r="AF1233" s="32"/>
      <c r="AG1233" s="32"/>
      <c r="AH1233" s="32"/>
      <c r="AI1233" s="32"/>
      <c r="AJ1233" s="32"/>
      <c r="AK1233" s="32"/>
      <c r="AL1233" s="32"/>
    </row>
    <row r="1234" customFormat="false" ht="16.85" hidden="false" customHeight="false" outlineLevel="0" collapsed="false">
      <c r="A1234" s="69"/>
      <c r="B1234" s="70" t="s">
        <v>67</v>
      </c>
      <c r="C1234" s="62" t="s">
        <v>216</v>
      </c>
      <c r="D1234" s="70" t="s">
        <v>1286</v>
      </c>
      <c r="E1234" s="43" t="n">
        <v>0.833333333333333</v>
      </c>
      <c r="F1234" s="54" t="n">
        <v>3.53</v>
      </c>
      <c r="G1234" s="45" t="n">
        <v>3</v>
      </c>
      <c r="H1234" s="46" t="s">
        <v>7</v>
      </c>
      <c r="I1234" s="47" t="n">
        <f aca="false">IF(H1234="W",F1234*G1234-F1234,(IF(H1234="L",-F1234)))</f>
        <v>-3.53</v>
      </c>
      <c r="J1234" s="62"/>
      <c r="K1234" s="23"/>
      <c r="L1234" s="48"/>
      <c r="M1234" s="48"/>
      <c r="N1234" s="49"/>
      <c r="O1234" s="62"/>
      <c r="P1234" s="64"/>
      <c r="Q1234" s="66"/>
      <c r="R1234" s="74"/>
      <c r="S1234" s="66"/>
      <c r="T1234" s="66"/>
      <c r="U1234" s="66"/>
      <c r="V1234" s="66"/>
      <c r="W1234" s="66"/>
      <c r="X1234" s="67"/>
      <c r="Y1234" s="67"/>
      <c r="Z1234" s="67"/>
      <c r="AA1234" s="67"/>
      <c r="AB1234" s="67"/>
      <c r="AC1234" s="67"/>
      <c r="AD1234" s="32"/>
      <c r="AE1234" s="32"/>
      <c r="AF1234" s="32"/>
      <c r="AG1234" s="32"/>
      <c r="AH1234" s="32"/>
      <c r="AI1234" s="32"/>
      <c r="AJ1234" s="32"/>
      <c r="AK1234" s="32"/>
      <c r="AL1234" s="32"/>
    </row>
    <row r="1235" customFormat="false" ht="16.85" hidden="false" customHeight="false" outlineLevel="0" collapsed="false">
      <c r="A1235" s="69"/>
      <c r="B1235" s="70" t="s">
        <v>67</v>
      </c>
      <c r="C1235" s="62" t="s">
        <v>471</v>
      </c>
      <c r="D1235" s="70" t="s">
        <v>1286</v>
      </c>
      <c r="E1235" s="43" t="n">
        <v>0.833333333333333</v>
      </c>
      <c r="F1235" s="54" t="n">
        <v>20</v>
      </c>
      <c r="G1235" s="45" t="n">
        <v>3</v>
      </c>
      <c r="H1235" s="46" t="s">
        <v>7</v>
      </c>
      <c r="I1235" s="47" t="n">
        <f aca="false">IF(H1235="W",F1235*G1235-F1235,(IF(H1235="L",-F1235)))</f>
        <v>-20</v>
      </c>
      <c r="J1235" s="62"/>
      <c r="K1235" s="23"/>
      <c r="L1235" s="48"/>
      <c r="M1235" s="48"/>
      <c r="N1235" s="49"/>
      <c r="O1235" s="62"/>
      <c r="P1235" s="64"/>
      <c r="Q1235" s="66"/>
      <c r="R1235" s="74"/>
      <c r="S1235" s="66"/>
      <c r="T1235" s="66"/>
      <c r="U1235" s="66"/>
      <c r="V1235" s="66"/>
      <c r="W1235" s="66"/>
      <c r="X1235" s="67"/>
      <c r="Y1235" s="67"/>
      <c r="Z1235" s="67"/>
      <c r="AA1235" s="67"/>
      <c r="AB1235" s="67"/>
      <c r="AC1235" s="67"/>
      <c r="AD1235" s="32"/>
      <c r="AE1235" s="32"/>
      <c r="AF1235" s="32"/>
      <c r="AG1235" s="32"/>
      <c r="AH1235" s="32"/>
      <c r="AI1235" s="32"/>
      <c r="AJ1235" s="32"/>
      <c r="AK1235" s="32"/>
      <c r="AL1235" s="32"/>
    </row>
    <row r="1236" customFormat="false" ht="16.85" hidden="false" customHeight="false" outlineLevel="0" collapsed="false">
      <c r="A1236" s="69"/>
      <c r="B1236" s="70" t="s">
        <v>67</v>
      </c>
      <c r="C1236" s="62" t="s">
        <v>63</v>
      </c>
      <c r="D1236" s="70" t="s">
        <v>1287</v>
      </c>
      <c r="E1236" s="43" t="n">
        <v>0.833333333333333</v>
      </c>
      <c r="F1236" s="54" t="n">
        <v>20</v>
      </c>
      <c r="G1236" s="45" t="n">
        <v>1.14</v>
      </c>
      <c r="H1236" s="46" t="s">
        <v>5</v>
      </c>
      <c r="I1236" s="47" t="n">
        <f aca="false">IF(H1236="W",F1236*G1236-F1236,(IF(H1236="L",-F1236)))</f>
        <v>2.8</v>
      </c>
      <c r="J1236" s="62"/>
      <c r="K1236" s="23"/>
      <c r="L1236" s="48"/>
      <c r="M1236" s="48"/>
      <c r="N1236" s="49"/>
      <c r="O1236" s="62"/>
      <c r="P1236" s="64"/>
      <c r="Q1236" s="66"/>
      <c r="R1236" s="74"/>
      <c r="S1236" s="66"/>
      <c r="T1236" s="66"/>
      <c r="U1236" s="66"/>
      <c r="V1236" s="66"/>
      <c r="W1236" s="66"/>
      <c r="X1236" s="67"/>
      <c r="Y1236" s="67"/>
      <c r="Z1236" s="67"/>
      <c r="AA1236" s="67"/>
      <c r="AB1236" s="67"/>
      <c r="AC1236" s="67"/>
      <c r="AD1236" s="32"/>
      <c r="AE1236" s="32"/>
      <c r="AF1236" s="32"/>
      <c r="AG1236" s="32"/>
      <c r="AH1236" s="32"/>
      <c r="AI1236" s="32"/>
      <c r="AJ1236" s="32"/>
      <c r="AK1236" s="32"/>
      <c r="AL1236" s="32"/>
    </row>
    <row r="1237" customFormat="false" ht="16.85" hidden="false" customHeight="false" outlineLevel="0" collapsed="false">
      <c r="A1237" s="87" t="s">
        <v>1288</v>
      </c>
      <c r="B1237" s="70" t="s">
        <v>67</v>
      </c>
      <c r="C1237" s="62" t="s">
        <v>28</v>
      </c>
      <c r="D1237" s="70" t="s">
        <v>1245</v>
      </c>
      <c r="E1237" s="43" t="n">
        <v>0.0833333333333333</v>
      </c>
      <c r="F1237" s="54" t="n">
        <v>136.46</v>
      </c>
      <c r="G1237" s="45" t="n">
        <v>2.24</v>
      </c>
      <c r="H1237" s="46" t="s">
        <v>7</v>
      </c>
      <c r="I1237" s="47" t="n">
        <f aca="false">IF(H1237="W",F1237*G1237-F1237,(IF(H1237="L",-F1237)))</f>
        <v>-136.46</v>
      </c>
      <c r="J1237" s="62"/>
      <c r="K1237" s="23"/>
      <c r="L1237" s="48"/>
      <c r="M1237" s="48"/>
      <c r="N1237" s="49"/>
      <c r="O1237" s="62"/>
      <c r="P1237" s="64"/>
      <c r="Q1237" s="66"/>
      <c r="R1237" s="74"/>
      <c r="S1237" s="66"/>
      <c r="T1237" s="66"/>
      <c r="U1237" s="66"/>
      <c r="V1237" s="66"/>
      <c r="W1237" s="66"/>
      <c r="X1237" s="67"/>
      <c r="Y1237" s="67"/>
      <c r="Z1237" s="67"/>
      <c r="AA1237" s="67"/>
      <c r="AB1237" s="67"/>
      <c r="AC1237" s="67"/>
      <c r="AD1237" s="32"/>
      <c r="AE1237" s="32"/>
      <c r="AF1237" s="32"/>
      <c r="AG1237" s="32"/>
      <c r="AH1237" s="32"/>
      <c r="AI1237" s="32"/>
      <c r="AJ1237" s="32"/>
      <c r="AK1237" s="32"/>
      <c r="AL1237" s="32"/>
    </row>
    <row r="1238" customFormat="false" ht="16.85" hidden="false" customHeight="false" outlineLevel="0" collapsed="false">
      <c r="A1238" s="69"/>
      <c r="B1238" s="70" t="s">
        <v>67</v>
      </c>
      <c r="C1238" s="62" t="s">
        <v>24</v>
      </c>
      <c r="D1238" s="70" t="s">
        <v>1289</v>
      </c>
      <c r="E1238" s="43" t="n">
        <v>0.0833333333333333</v>
      </c>
      <c r="F1238" s="54" t="n">
        <v>112</v>
      </c>
      <c r="G1238" s="45" t="n">
        <v>3.21</v>
      </c>
      <c r="H1238" s="46" t="s">
        <v>5</v>
      </c>
      <c r="I1238" s="47" t="n">
        <f aca="false">IF(H1238="W",F1238*G1238-F1238,(IF(H1238="L",-F1238)))</f>
        <v>247.52</v>
      </c>
      <c r="J1238" s="62"/>
      <c r="K1238" s="23"/>
      <c r="L1238" s="48"/>
      <c r="M1238" s="48"/>
      <c r="N1238" s="49"/>
      <c r="O1238" s="62"/>
      <c r="P1238" s="64"/>
      <c r="Q1238" s="66"/>
      <c r="R1238" s="74"/>
      <c r="S1238" s="66"/>
      <c r="T1238" s="66"/>
      <c r="U1238" s="66"/>
      <c r="V1238" s="66"/>
      <c r="W1238" s="66"/>
      <c r="X1238" s="67"/>
      <c r="Y1238" s="67"/>
      <c r="Z1238" s="67"/>
      <c r="AA1238" s="67"/>
      <c r="AB1238" s="67"/>
      <c r="AC1238" s="67"/>
      <c r="AD1238" s="32"/>
      <c r="AE1238" s="32"/>
      <c r="AF1238" s="32"/>
      <c r="AG1238" s="32"/>
      <c r="AH1238" s="32"/>
      <c r="AI1238" s="32"/>
      <c r="AJ1238" s="32"/>
      <c r="AK1238" s="32"/>
      <c r="AL1238" s="32"/>
    </row>
    <row r="1239" customFormat="false" ht="16.85" hidden="false" customHeight="false" outlineLevel="0" collapsed="false">
      <c r="A1239" s="69"/>
      <c r="B1239" s="70" t="s">
        <v>67</v>
      </c>
      <c r="C1239" s="62" t="s">
        <v>170</v>
      </c>
      <c r="D1239" s="70" t="s">
        <v>1212</v>
      </c>
      <c r="E1239" s="43" t="n">
        <v>0.0833333333333333</v>
      </c>
      <c r="F1239" s="54" t="n">
        <v>88</v>
      </c>
      <c r="G1239" s="45" t="n">
        <v>3.75</v>
      </c>
      <c r="H1239" s="46" t="s">
        <v>7</v>
      </c>
      <c r="I1239" s="47" t="n">
        <f aca="false">IF(H1239="W",F1239*G1239-F1239,(IF(H1239="L",-F1239)))</f>
        <v>-88</v>
      </c>
      <c r="J1239" s="62"/>
      <c r="K1239" s="23"/>
      <c r="L1239" s="48"/>
      <c r="M1239" s="48"/>
      <c r="N1239" s="49"/>
      <c r="O1239" s="62"/>
      <c r="P1239" s="64"/>
      <c r="Q1239" s="66"/>
      <c r="R1239" s="74"/>
      <c r="S1239" s="66"/>
      <c r="T1239" s="66"/>
      <c r="U1239" s="66"/>
      <c r="V1239" s="66"/>
      <c r="W1239" s="66"/>
      <c r="X1239" s="67"/>
      <c r="Y1239" s="67"/>
      <c r="Z1239" s="67"/>
      <c r="AA1239" s="67"/>
      <c r="AB1239" s="67"/>
      <c r="AC1239" s="67"/>
      <c r="AD1239" s="32"/>
      <c r="AE1239" s="32"/>
      <c r="AF1239" s="32"/>
      <c r="AG1239" s="32"/>
      <c r="AH1239" s="32"/>
      <c r="AI1239" s="32"/>
      <c r="AJ1239" s="32"/>
      <c r="AK1239" s="32"/>
      <c r="AL1239" s="32"/>
    </row>
    <row r="1240" customFormat="false" ht="16.85" hidden="false" customHeight="false" outlineLevel="0" collapsed="false">
      <c r="A1240" s="69"/>
      <c r="B1240" s="70" t="s">
        <v>67</v>
      </c>
      <c r="C1240" s="62" t="s">
        <v>170</v>
      </c>
      <c r="D1240" s="70" t="s">
        <v>1212</v>
      </c>
      <c r="E1240" s="43" t="n">
        <v>0.0833333333333333</v>
      </c>
      <c r="F1240" s="54" t="n">
        <v>10</v>
      </c>
      <c r="G1240" s="45" t="n">
        <v>3.75</v>
      </c>
      <c r="H1240" s="46" t="s">
        <v>6</v>
      </c>
      <c r="I1240" s="47" t="n">
        <f aca="false">IF(H1240="W",F1240*G1240-F1240,(IF(H1240="L",-F1240)))</f>
        <v>0</v>
      </c>
      <c r="J1240" s="62"/>
      <c r="K1240" s="23" t="s">
        <v>124</v>
      </c>
      <c r="L1240" s="48"/>
      <c r="M1240" s="48"/>
      <c r="N1240" s="49"/>
      <c r="O1240" s="62"/>
      <c r="P1240" s="64"/>
      <c r="Q1240" s="66"/>
      <c r="R1240" s="74"/>
      <c r="S1240" s="66"/>
      <c r="T1240" s="66"/>
      <c r="U1240" s="66"/>
      <c r="V1240" s="66"/>
      <c r="W1240" s="66"/>
      <c r="X1240" s="67"/>
      <c r="Y1240" s="67"/>
      <c r="Z1240" s="67"/>
      <c r="AA1240" s="67"/>
      <c r="AB1240" s="67"/>
      <c r="AC1240" s="67"/>
      <c r="AD1240" s="32"/>
      <c r="AE1240" s="32"/>
      <c r="AF1240" s="32"/>
      <c r="AG1240" s="32"/>
      <c r="AH1240" s="32"/>
      <c r="AI1240" s="32"/>
      <c r="AJ1240" s="32"/>
      <c r="AK1240" s="32"/>
      <c r="AL1240" s="32"/>
    </row>
    <row r="1241" customFormat="false" ht="16.85" hidden="false" customHeight="false" outlineLevel="0" collapsed="false">
      <c r="A1241" s="69"/>
      <c r="B1241" s="70" t="s">
        <v>67</v>
      </c>
      <c r="C1241" s="62" t="s">
        <v>170</v>
      </c>
      <c r="D1241" s="70" t="s">
        <v>1212</v>
      </c>
      <c r="E1241" s="43" t="n">
        <v>0.0833333333333333</v>
      </c>
      <c r="F1241" s="54" t="n">
        <v>7</v>
      </c>
      <c r="G1241" s="45" t="n">
        <v>3.8</v>
      </c>
      <c r="H1241" s="46" t="s">
        <v>7</v>
      </c>
      <c r="I1241" s="47" t="n">
        <f aca="false">IF(H1241="W",F1241*G1241-F1241,(IF(H1241="L",-F1241)))</f>
        <v>-7</v>
      </c>
      <c r="J1241" s="62"/>
      <c r="K1241" s="23"/>
      <c r="L1241" s="48"/>
      <c r="M1241" s="48"/>
      <c r="N1241" s="49"/>
      <c r="O1241" s="62"/>
      <c r="P1241" s="64"/>
      <c r="Q1241" s="66"/>
      <c r="R1241" s="74"/>
      <c r="S1241" s="66"/>
      <c r="T1241" s="66"/>
      <c r="U1241" s="66"/>
      <c r="V1241" s="66"/>
      <c r="W1241" s="66"/>
      <c r="X1241" s="67"/>
      <c r="Y1241" s="67"/>
      <c r="Z1241" s="67"/>
      <c r="AA1241" s="67"/>
      <c r="AB1241" s="67"/>
      <c r="AC1241" s="67"/>
      <c r="AD1241" s="32"/>
      <c r="AE1241" s="32"/>
      <c r="AF1241" s="32"/>
      <c r="AG1241" s="32"/>
      <c r="AH1241" s="32"/>
      <c r="AI1241" s="32"/>
      <c r="AJ1241" s="32"/>
      <c r="AK1241" s="32"/>
      <c r="AL1241" s="32"/>
    </row>
    <row r="1242" customFormat="false" ht="16.85" hidden="false" customHeight="false" outlineLevel="0" collapsed="false">
      <c r="A1242" s="69"/>
      <c r="B1242" s="70" t="s">
        <v>67</v>
      </c>
      <c r="C1242" s="62" t="s">
        <v>151</v>
      </c>
      <c r="D1242" s="70" t="s">
        <v>1289</v>
      </c>
      <c r="E1242" s="43" t="n">
        <v>0.0833333333333333</v>
      </c>
      <c r="F1242" s="54" t="n">
        <v>10</v>
      </c>
      <c r="G1242" s="45" t="n">
        <v>3.2</v>
      </c>
      <c r="H1242" s="46" t="s">
        <v>5</v>
      </c>
      <c r="I1242" s="47" t="n">
        <f aca="false">IF(H1242="W",F1242*G1242-F1242,(IF(H1242="L",-F1242)))</f>
        <v>22</v>
      </c>
      <c r="J1242" s="62"/>
      <c r="K1242" s="23"/>
      <c r="L1242" s="48"/>
      <c r="M1242" s="48"/>
      <c r="N1242" s="49"/>
      <c r="O1242" s="62"/>
      <c r="P1242" s="64"/>
      <c r="Q1242" s="66"/>
      <c r="R1242" s="74"/>
      <c r="S1242" s="66"/>
      <c r="T1242" s="66"/>
      <c r="U1242" s="66"/>
      <c r="V1242" s="66"/>
      <c r="W1242" s="66"/>
      <c r="X1242" s="67"/>
      <c r="Y1242" s="67"/>
      <c r="Z1242" s="67"/>
      <c r="AA1242" s="67"/>
      <c r="AB1242" s="67"/>
      <c r="AC1242" s="67"/>
      <c r="AD1242" s="32"/>
      <c r="AE1242" s="32"/>
      <c r="AF1242" s="32"/>
      <c r="AG1242" s="32"/>
      <c r="AH1242" s="32"/>
      <c r="AI1242" s="32"/>
      <c r="AJ1242" s="32"/>
      <c r="AK1242" s="32"/>
      <c r="AL1242" s="32"/>
    </row>
    <row r="1243" customFormat="false" ht="16.85" hidden="false" customHeight="false" outlineLevel="0" collapsed="false">
      <c r="A1243" s="69" t="n">
        <v>43645</v>
      </c>
      <c r="B1243" s="70" t="s">
        <v>67</v>
      </c>
      <c r="C1243" s="62" t="s">
        <v>28</v>
      </c>
      <c r="D1243" s="70" t="s">
        <v>1290</v>
      </c>
      <c r="E1243" s="43" t="n">
        <v>0.833333333333333</v>
      </c>
      <c r="F1243" s="54" t="n">
        <v>20</v>
      </c>
      <c r="G1243" s="45" t="n">
        <v>2.85</v>
      </c>
      <c r="H1243" s="46" t="s">
        <v>6</v>
      </c>
      <c r="I1243" s="47" t="n">
        <f aca="false">IF(H1243="W",F1243*G1243-F1243,(IF(H1243="L",-F1243)))</f>
        <v>0</v>
      </c>
      <c r="J1243" s="62"/>
      <c r="K1243" s="23"/>
      <c r="L1243" s="48"/>
      <c r="M1243" s="48"/>
      <c r="N1243" s="49"/>
      <c r="O1243" s="62"/>
      <c r="P1243" s="64"/>
      <c r="Q1243" s="66"/>
      <c r="R1243" s="74"/>
      <c r="S1243" s="66"/>
      <c r="T1243" s="66"/>
      <c r="U1243" s="66"/>
      <c r="V1243" s="66"/>
      <c r="W1243" s="66"/>
      <c r="X1243" s="67"/>
      <c r="Y1243" s="67"/>
      <c r="Z1243" s="67"/>
      <c r="AA1243" s="67"/>
      <c r="AB1243" s="67"/>
      <c r="AC1243" s="67"/>
      <c r="AD1243" s="32"/>
      <c r="AE1243" s="32"/>
      <c r="AF1243" s="32"/>
      <c r="AG1243" s="32"/>
      <c r="AH1243" s="32"/>
      <c r="AI1243" s="32"/>
      <c r="AJ1243" s="32"/>
      <c r="AK1243" s="32"/>
      <c r="AL1243" s="32"/>
    </row>
    <row r="1244" customFormat="false" ht="16.85" hidden="false" customHeight="false" outlineLevel="0" collapsed="false">
      <c r="A1244" s="69"/>
      <c r="B1244" s="70" t="s">
        <v>67</v>
      </c>
      <c r="C1244" s="62" t="s">
        <v>87</v>
      </c>
      <c r="D1244" s="70" t="s">
        <v>1291</v>
      </c>
      <c r="E1244" s="43" t="n">
        <v>0.833333333333333</v>
      </c>
      <c r="F1244" s="54" t="n">
        <v>10</v>
      </c>
      <c r="G1244" s="45" t="n">
        <v>2.95</v>
      </c>
      <c r="H1244" s="46" t="s">
        <v>5</v>
      </c>
      <c r="I1244" s="47" t="n">
        <f aca="false">IF(H1244="W",F1244*G1244-F1244,(IF(H1244="L",-F1244)))</f>
        <v>19.5</v>
      </c>
      <c r="J1244" s="62"/>
      <c r="K1244" s="23" t="s">
        <v>124</v>
      </c>
      <c r="L1244" s="48"/>
      <c r="M1244" s="48"/>
      <c r="N1244" s="49"/>
      <c r="O1244" s="62"/>
      <c r="P1244" s="64"/>
      <c r="Q1244" s="66"/>
      <c r="R1244" s="74"/>
      <c r="S1244" s="66"/>
      <c r="T1244" s="66"/>
      <c r="U1244" s="66"/>
      <c r="V1244" s="66"/>
      <c r="W1244" s="66"/>
      <c r="X1244" s="67"/>
      <c r="Y1244" s="67"/>
      <c r="Z1244" s="67"/>
      <c r="AA1244" s="67"/>
      <c r="AB1244" s="67"/>
      <c r="AC1244" s="67"/>
      <c r="AD1244" s="32"/>
      <c r="AE1244" s="32"/>
      <c r="AF1244" s="32"/>
      <c r="AG1244" s="32"/>
      <c r="AH1244" s="32"/>
      <c r="AI1244" s="32"/>
      <c r="AJ1244" s="32"/>
      <c r="AK1244" s="32"/>
      <c r="AL1244" s="32"/>
    </row>
    <row r="1245" customFormat="false" ht="16.85" hidden="false" customHeight="false" outlineLevel="0" collapsed="false">
      <c r="A1245" s="69"/>
      <c r="B1245" s="70" t="s">
        <v>67</v>
      </c>
      <c r="C1245" s="62" t="s">
        <v>87</v>
      </c>
      <c r="D1245" s="70" t="s">
        <v>1291</v>
      </c>
      <c r="E1245" s="43" t="n">
        <v>0.833333333333333</v>
      </c>
      <c r="F1245" s="54" t="n">
        <v>9.32</v>
      </c>
      <c r="G1245" s="45" t="n">
        <v>2.95</v>
      </c>
      <c r="H1245" s="46" t="s">
        <v>5</v>
      </c>
      <c r="I1245" s="47" t="n">
        <f aca="false">IF(H1245="W",F1245*G1245-F1245,(IF(H1245="L",-F1245)))</f>
        <v>18.174</v>
      </c>
      <c r="J1245" s="62"/>
      <c r="K1245" s="23"/>
      <c r="L1245" s="48"/>
      <c r="M1245" s="48"/>
      <c r="N1245" s="49"/>
      <c r="O1245" s="62"/>
      <c r="P1245" s="64"/>
      <c r="Q1245" s="66"/>
      <c r="R1245" s="74"/>
      <c r="S1245" s="66"/>
      <c r="T1245" s="66"/>
      <c r="U1245" s="66"/>
      <c r="V1245" s="66"/>
      <c r="W1245" s="66"/>
      <c r="X1245" s="67"/>
      <c r="Y1245" s="67"/>
      <c r="Z1245" s="67"/>
      <c r="AA1245" s="67"/>
      <c r="AB1245" s="67"/>
      <c r="AC1245" s="67"/>
      <c r="AD1245" s="32"/>
      <c r="AE1245" s="32"/>
      <c r="AF1245" s="32"/>
      <c r="AG1245" s="32"/>
      <c r="AH1245" s="32"/>
      <c r="AI1245" s="32"/>
      <c r="AJ1245" s="32"/>
      <c r="AK1245" s="32"/>
      <c r="AL1245" s="32"/>
    </row>
    <row r="1246" customFormat="false" ht="16.85" hidden="false" customHeight="false" outlineLevel="0" collapsed="false">
      <c r="A1246" s="69"/>
      <c r="B1246" s="70" t="s">
        <v>67</v>
      </c>
      <c r="C1246" s="62" t="s">
        <v>63</v>
      </c>
      <c r="D1246" s="70" t="s">
        <v>1292</v>
      </c>
      <c r="E1246" s="43" t="n">
        <v>0.833333333333333</v>
      </c>
      <c r="F1246" s="54" t="n">
        <v>18.81</v>
      </c>
      <c r="G1246" s="45" t="n">
        <v>3.03</v>
      </c>
      <c r="H1246" s="46" t="s">
        <v>7</v>
      </c>
      <c r="I1246" s="47" t="n">
        <f aca="false">IF(H1246="W",F1246*G1246-F1246,(IF(H1246="L",-F1246)))</f>
        <v>-18.81</v>
      </c>
      <c r="J1246" s="62"/>
      <c r="K1246" s="23"/>
      <c r="L1246" s="48"/>
      <c r="M1246" s="48"/>
      <c r="N1246" s="49"/>
      <c r="O1246" s="62"/>
      <c r="P1246" s="64"/>
      <c r="Q1246" s="66"/>
      <c r="R1246" s="74"/>
      <c r="S1246" s="66"/>
      <c r="T1246" s="66"/>
      <c r="U1246" s="66"/>
      <c r="V1246" s="66"/>
      <c r="W1246" s="66"/>
      <c r="X1246" s="67"/>
      <c r="Y1246" s="67"/>
      <c r="Z1246" s="67"/>
      <c r="AA1246" s="67"/>
      <c r="AB1246" s="67"/>
      <c r="AC1246" s="67"/>
      <c r="AD1246" s="32"/>
      <c r="AE1246" s="32"/>
      <c r="AF1246" s="32"/>
      <c r="AG1246" s="32"/>
      <c r="AH1246" s="32"/>
      <c r="AI1246" s="32"/>
      <c r="AJ1246" s="32"/>
      <c r="AK1246" s="32"/>
      <c r="AL1246" s="32"/>
    </row>
    <row r="1247" customFormat="false" ht="16.85" hidden="false" customHeight="false" outlineLevel="0" collapsed="false">
      <c r="A1247" s="69"/>
      <c r="B1247" s="70" t="s">
        <v>67</v>
      </c>
      <c r="C1247" s="62" t="s">
        <v>151</v>
      </c>
      <c r="D1247" s="70" t="s">
        <v>1293</v>
      </c>
      <c r="E1247" s="43" t="n">
        <v>0.833333333333333</v>
      </c>
      <c r="F1247" s="54" t="n">
        <v>20</v>
      </c>
      <c r="G1247" s="45" t="n">
        <v>1.12</v>
      </c>
      <c r="H1247" s="46" t="s">
        <v>7</v>
      </c>
      <c r="I1247" s="47" t="n">
        <f aca="false">IF(H1247="W",F1247*G1247-F1247,(IF(H1247="L",-F1247)))</f>
        <v>-20</v>
      </c>
      <c r="J1247" s="62"/>
      <c r="K1247" s="23"/>
      <c r="L1247" s="48"/>
      <c r="M1247" s="48"/>
      <c r="N1247" s="49"/>
      <c r="O1247" s="62"/>
      <c r="P1247" s="64"/>
      <c r="Q1247" s="66"/>
      <c r="R1247" s="74"/>
      <c r="S1247" s="66"/>
      <c r="T1247" s="66"/>
      <c r="U1247" s="66"/>
      <c r="V1247" s="66"/>
      <c r="W1247" s="66"/>
      <c r="X1247" s="67"/>
      <c r="Y1247" s="67"/>
      <c r="Z1247" s="67"/>
      <c r="AA1247" s="67"/>
      <c r="AB1247" s="67"/>
      <c r="AC1247" s="67"/>
      <c r="AD1247" s="32"/>
      <c r="AE1247" s="32"/>
      <c r="AF1247" s="32"/>
      <c r="AG1247" s="32"/>
      <c r="AH1247" s="32"/>
      <c r="AI1247" s="32"/>
      <c r="AJ1247" s="32"/>
      <c r="AK1247" s="32"/>
      <c r="AL1247" s="32"/>
    </row>
    <row r="1248" customFormat="false" ht="16.85" hidden="false" customHeight="false" outlineLevel="0" collapsed="false">
      <c r="A1248" s="69" t="n">
        <v>43646</v>
      </c>
      <c r="B1248" s="70" t="s">
        <v>67</v>
      </c>
      <c r="C1248" s="62" t="s">
        <v>28</v>
      </c>
      <c r="D1248" s="70" t="s">
        <v>1277</v>
      </c>
      <c r="E1248" s="43" t="n">
        <v>0.833333333333333</v>
      </c>
      <c r="F1248" s="54" t="n">
        <v>20</v>
      </c>
      <c r="G1248" s="45" t="n">
        <v>2.35</v>
      </c>
      <c r="H1248" s="46" t="s">
        <v>5</v>
      </c>
      <c r="I1248" s="47" t="n">
        <f aca="false">IF(H1248="W",F1248*G1248-F1248,(IF(H1248="L",-F1248)))</f>
        <v>27</v>
      </c>
      <c r="J1248" s="62"/>
      <c r="K1248" s="23"/>
      <c r="L1248" s="48"/>
      <c r="M1248" s="48"/>
      <c r="N1248" s="49"/>
      <c r="O1248" s="62"/>
      <c r="P1248" s="64"/>
      <c r="Q1248" s="66"/>
      <c r="R1248" s="74"/>
      <c r="S1248" s="66"/>
      <c r="T1248" s="66"/>
      <c r="U1248" s="66"/>
      <c r="V1248" s="66"/>
      <c r="W1248" s="66"/>
      <c r="X1248" s="67"/>
      <c r="Y1248" s="67"/>
      <c r="Z1248" s="67"/>
      <c r="AA1248" s="67"/>
      <c r="AB1248" s="67"/>
      <c r="AC1248" s="67"/>
      <c r="AD1248" s="32"/>
      <c r="AE1248" s="32"/>
      <c r="AF1248" s="32"/>
      <c r="AG1248" s="32"/>
      <c r="AH1248" s="32"/>
      <c r="AI1248" s="32"/>
      <c r="AJ1248" s="32"/>
      <c r="AK1248" s="32"/>
      <c r="AL1248" s="32"/>
    </row>
    <row r="1249" customFormat="false" ht="16.85" hidden="false" customHeight="false" outlineLevel="0" collapsed="false">
      <c r="A1249" s="69"/>
      <c r="B1249" s="70" t="s">
        <v>67</v>
      </c>
      <c r="C1249" s="62" t="s">
        <v>87</v>
      </c>
      <c r="D1249" s="70" t="s">
        <v>1294</v>
      </c>
      <c r="E1249" s="43" t="n">
        <v>0.833333333333333</v>
      </c>
      <c r="F1249" s="54" t="n">
        <v>13.74</v>
      </c>
      <c r="G1249" s="45" t="n">
        <v>3.45</v>
      </c>
      <c r="H1249" s="46" t="s">
        <v>7</v>
      </c>
      <c r="I1249" s="47" t="n">
        <f aca="false">IF(H1249="W",F1249*G1249-F1249,(IF(H1249="L",-F1249)))</f>
        <v>-13.74</v>
      </c>
      <c r="J1249" s="62"/>
      <c r="K1249" s="23"/>
      <c r="L1249" s="48"/>
      <c r="M1249" s="48"/>
      <c r="N1249" s="49"/>
      <c r="O1249" s="62"/>
      <c r="P1249" s="64"/>
      <c r="Q1249" s="66"/>
      <c r="R1249" s="74"/>
      <c r="S1249" s="66"/>
      <c r="T1249" s="66"/>
      <c r="U1249" s="66"/>
      <c r="V1249" s="66"/>
      <c r="W1249" s="66"/>
      <c r="X1249" s="67"/>
      <c r="Y1249" s="67"/>
      <c r="Z1249" s="67"/>
      <c r="AA1249" s="67"/>
      <c r="AB1249" s="67"/>
      <c r="AC1249" s="67"/>
      <c r="AD1249" s="32"/>
      <c r="AE1249" s="32"/>
      <c r="AF1249" s="32"/>
      <c r="AG1249" s="32"/>
      <c r="AH1249" s="32"/>
      <c r="AI1249" s="32"/>
      <c r="AJ1249" s="32"/>
      <c r="AK1249" s="32"/>
      <c r="AL1249" s="32"/>
    </row>
    <row r="1250" customFormat="false" ht="16.85" hidden="false" customHeight="false" outlineLevel="0" collapsed="false">
      <c r="A1250" s="69"/>
      <c r="B1250" s="70" t="s">
        <v>67</v>
      </c>
      <c r="C1250" s="62" t="s">
        <v>754</v>
      </c>
      <c r="D1250" s="70" t="s">
        <v>1295</v>
      </c>
      <c r="E1250" s="43" t="n">
        <v>0.833333333333333</v>
      </c>
      <c r="F1250" s="54" t="n">
        <v>15.8</v>
      </c>
      <c r="G1250" s="45" t="n">
        <v>3</v>
      </c>
      <c r="H1250" s="46" t="s">
        <v>7</v>
      </c>
      <c r="I1250" s="47" t="n">
        <f aca="false">IF(H1250="W",F1250*G1250-F1250,(IF(H1250="L",-F1250)))</f>
        <v>-15.8</v>
      </c>
      <c r="J1250" s="62"/>
      <c r="K1250" s="23"/>
      <c r="L1250" s="48"/>
      <c r="M1250" s="48"/>
      <c r="N1250" s="49"/>
      <c r="O1250" s="62"/>
      <c r="P1250" s="64"/>
      <c r="Q1250" s="66"/>
      <c r="R1250" s="74"/>
      <c r="S1250" s="66"/>
      <c r="T1250" s="66"/>
      <c r="U1250" s="66"/>
      <c r="V1250" s="66"/>
      <c r="W1250" s="66"/>
      <c r="X1250" s="67"/>
      <c r="Y1250" s="67"/>
      <c r="Z1250" s="67"/>
      <c r="AA1250" s="67"/>
      <c r="AB1250" s="67"/>
      <c r="AC1250" s="67"/>
      <c r="AD1250" s="32"/>
      <c r="AE1250" s="32"/>
      <c r="AF1250" s="32"/>
      <c r="AG1250" s="32"/>
      <c r="AH1250" s="32"/>
      <c r="AI1250" s="32"/>
      <c r="AJ1250" s="32"/>
      <c r="AK1250" s="32"/>
      <c r="AL1250" s="32"/>
    </row>
    <row r="1251" customFormat="false" ht="16.85" hidden="false" customHeight="false" outlineLevel="0" collapsed="false">
      <c r="A1251" s="69"/>
      <c r="B1251" s="70" t="s">
        <v>67</v>
      </c>
      <c r="C1251" s="62" t="s">
        <v>151</v>
      </c>
      <c r="D1251" s="70" t="s">
        <v>1296</v>
      </c>
      <c r="E1251" s="43" t="n">
        <v>0.833333333333333</v>
      </c>
      <c r="F1251" s="54" t="n">
        <v>20</v>
      </c>
      <c r="G1251" s="45" t="n">
        <v>1.03</v>
      </c>
      <c r="H1251" s="46" t="s">
        <v>5</v>
      </c>
      <c r="I1251" s="47" t="n">
        <f aca="false">IF(H1251="W",F1251*G1251-F1251,(IF(H1251="L",-F1251)))</f>
        <v>0.600000000000002</v>
      </c>
      <c r="J1251" s="62"/>
      <c r="K1251" s="23"/>
      <c r="L1251" s="48"/>
      <c r="M1251" s="48"/>
      <c r="N1251" s="49"/>
      <c r="O1251" s="62"/>
      <c r="P1251" s="64"/>
      <c r="Q1251" s="66"/>
      <c r="R1251" s="74"/>
      <c r="S1251" s="66"/>
      <c r="T1251" s="66"/>
      <c r="U1251" s="66"/>
      <c r="V1251" s="66"/>
      <c r="W1251" s="66"/>
      <c r="X1251" s="67"/>
      <c r="Y1251" s="67"/>
      <c r="Z1251" s="67"/>
      <c r="AA1251" s="67"/>
      <c r="AB1251" s="67"/>
      <c r="AC1251" s="67"/>
      <c r="AD1251" s="32"/>
      <c r="AE1251" s="32"/>
      <c r="AF1251" s="32"/>
      <c r="AG1251" s="32"/>
      <c r="AH1251" s="32"/>
      <c r="AI1251" s="32"/>
      <c r="AJ1251" s="32"/>
      <c r="AK1251" s="32"/>
      <c r="AL1251" s="32"/>
    </row>
    <row r="1252" customFormat="false" ht="16.85" hidden="false" customHeight="false" outlineLevel="0" collapsed="false">
      <c r="A1252" s="69"/>
      <c r="B1252" s="70" t="s">
        <v>67</v>
      </c>
      <c r="C1252" s="62" t="s">
        <v>28</v>
      </c>
      <c r="D1252" s="70" t="s">
        <v>1277</v>
      </c>
      <c r="E1252" s="43" t="n">
        <v>0.833333333333333</v>
      </c>
      <c r="F1252" s="54" t="n">
        <v>10.2</v>
      </c>
      <c r="G1252" s="45" t="n">
        <v>2.37</v>
      </c>
      <c r="H1252" s="46" t="s">
        <v>5</v>
      </c>
      <c r="I1252" s="47" t="n">
        <f aca="false">IF(H1252="W",F1252*G1252-F1252,(IF(H1252="L",-F1252)))</f>
        <v>13.974</v>
      </c>
      <c r="J1252" s="62"/>
      <c r="K1252" s="23"/>
      <c r="L1252" s="48"/>
      <c r="M1252" s="48"/>
      <c r="N1252" s="49"/>
      <c r="O1252" s="62"/>
      <c r="P1252" s="64"/>
      <c r="Q1252" s="66"/>
      <c r="R1252" s="74"/>
      <c r="S1252" s="66"/>
      <c r="T1252" s="66"/>
      <c r="U1252" s="66"/>
      <c r="V1252" s="66"/>
      <c r="W1252" s="66"/>
      <c r="X1252" s="67"/>
      <c r="Y1252" s="67"/>
      <c r="Z1252" s="67"/>
      <c r="AA1252" s="67"/>
      <c r="AB1252" s="67"/>
      <c r="AC1252" s="67"/>
      <c r="AD1252" s="32"/>
      <c r="AE1252" s="32"/>
      <c r="AF1252" s="32"/>
      <c r="AG1252" s="32"/>
      <c r="AH1252" s="32"/>
      <c r="AI1252" s="32"/>
      <c r="AJ1252" s="32"/>
      <c r="AK1252" s="32"/>
      <c r="AL1252" s="32"/>
    </row>
    <row r="1253" customFormat="false" ht="16.85" hidden="false" customHeight="false" outlineLevel="0" collapsed="false">
      <c r="A1253" s="69"/>
      <c r="B1253" s="70" t="s">
        <v>67</v>
      </c>
      <c r="C1253" s="62" t="s">
        <v>87</v>
      </c>
      <c r="D1253" s="70" t="s">
        <v>1294</v>
      </c>
      <c r="E1253" s="43" t="n">
        <v>0.833333333333333</v>
      </c>
      <c r="F1253" s="54" t="n">
        <v>7</v>
      </c>
      <c r="G1253" s="45" t="n">
        <v>3.45</v>
      </c>
      <c r="H1253" s="46" t="s">
        <v>7</v>
      </c>
      <c r="I1253" s="47" t="n">
        <f aca="false">IF(H1253="W",F1253*G1253-F1253,(IF(H1253="L",-F1253)))</f>
        <v>-7</v>
      </c>
      <c r="J1253" s="62"/>
      <c r="K1253" s="23"/>
      <c r="L1253" s="48"/>
      <c r="M1253" s="48"/>
      <c r="N1253" s="49"/>
      <c r="O1253" s="62"/>
      <c r="P1253" s="64"/>
      <c r="Q1253" s="66"/>
      <c r="R1253" s="74"/>
      <c r="S1253" s="66"/>
      <c r="T1253" s="66"/>
      <c r="U1253" s="66"/>
      <c r="V1253" s="66"/>
      <c r="W1253" s="66"/>
      <c r="X1253" s="67"/>
      <c r="Y1253" s="67"/>
      <c r="Z1253" s="67"/>
      <c r="AA1253" s="67"/>
      <c r="AB1253" s="67"/>
      <c r="AC1253" s="67"/>
      <c r="AD1253" s="32"/>
      <c r="AE1253" s="32"/>
      <c r="AF1253" s="32"/>
      <c r="AG1253" s="32"/>
      <c r="AH1253" s="32"/>
      <c r="AI1253" s="32"/>
      <c r="AJ1253" s="32"/>
      <c r="AK1253" s="32"/>
      <c r="AL1253" s="32"/>
    </row>
    <row r="1254" customFormat="false" ht="16.85" hidden="false" customHeight="false" outlineLevel="0" collapsed="false">
      <c r="A1254" s="69"/>
      <c r="B1254" s="70" t="s">
        <v>67</v>
      </c>
      <c r="C1254" s="62" t="s">
        <v>24</v>
      </c>
      <c r="D1254" s="70" t="s">
        <v>1295</v>
      </c>
      <c r="E1254" s="43" t="n">
        <v>0.833333333333333</v>
      </c>
      <c r="F1254" s="54" t="n">
        <v>7.95</v>
      </c>
      <c r="G1254" s="45" t="n">
        <v>3.04</v>
      </c>
      <c r="H1254" s="46" t="s">
        <v>7</v>
      </c>
      <c r="I1254" s="47" t="n">
        <f aca="false">IF(H1254="W",F1254*G1254-F1254,(IF(H1254="L",-F1254)))</f>
        <v>-7.95</v>
      </c>
      <c r="J1254" s="62"/>
      <c r="K1254" s="23"/>
      <c r="L1254" s="48"/>
      <c r="M1254" s="48"/>
      <c r="N1254" s="49"/>
      <c r="O1254" s="62"/>
      <c r="P1254" s="64"/>
      <c r="Q1254" s="66"/>
      <c r="R1254" s="74"/>
      <c r="S1254" s="66"/>
      <c r="T1254" s="66"/>
      <c r="U1254" s="66"/>
      <c r="V1254" s="66"/>
      <c r="W1254" s="66"/>
      <c r="X1254" s="67"/>
      <c r="Y1254" s="67"/>
      <c r="Z1254" s="67"/>
      <c r="AA1254" s="67"/>
      <c r="AB1254" s="67"/>
      <c r="AC1254" s="67"/>
      <c r="AD1254" s="32"/>
      <c r="AE1254" s="32"/>
      <c r="AF1254" s="32"/>
      <c r="AG1254" s="32"/>
      <c r="AH1254" s="32"/>
      <c r="AI1254" s="32"/>
      <c r="AJ1254" s="32"/>
      <c r="AK1254" s="32"/>
      <c r="AL1254" s="32"/>
    </row>
    <row r="1255" customFormat="false" ht="16.85" hidden="false" customHeight="false" outlineLevel="0" collapsed="false">
      <c r="A1255" s="69" t="n">
        <v>43647</v>
      </c>
      <c r="B1255" s="70" t="s">
        <v>67</v>
      </c>
      <c r="C1255" s="62" t="s">
        <v>28</v>
      </c>
      <c r="D1255" s="70" t="s">
        <v>1297</v>
      </c>
      <c r="E1255" s="43" t="n">
        <v>0.833333333333333</v>
      </c>
      <c r="F1255" s="54" t="n">
        <v>25</v>
      </c>
      <c r="G1255" s="45" t="n">
        <v>3.65</v>
      </c>
      <c r="H1255" s="46" t="s">
        <v>7</v>
      </c>
      <c r="I1255" s="47" t="n">
        <f aca="false">IF(H1255="W",F1255*G1255-F1255,(IF(H1255="L",-F1255)))</f>
        <v>-25</v>
      </c>
      <c r="J1255" s="62"/>
      <c r="K1255" s="23" t="s">
        <v>663</v>
      </c>
      <c r="L1255" s="48" t="s">
        <v>1298</v>
      </c>
      <c r="M1255" s="48" t="s">
        <v>9</v>
      </c>
      <c r="N1255" s="49" t="n">
        <f aca="false">SUM(I1255:I1333)</f>
        <v>50.4517</v>
      </c>
      <c r="O1255" s="62"/>
      <c r="P1255" s="64"/>
      <c r="Q1255" s="66"/>
      <c r="R1255" s="74"/>
      <c r="S1255" s="66"/>
      <c r="T1255" s="66"/>
      <c r="U1255" s="66"/>
      <c r="V1255" s="66"/>
      <c r="W1255" s="66"/>
      <c r="X1255" s="67"/>
      <c r="Y1255" s="67"/>
      <c r="Z1255" s="67"/>
      <c r="AA1255" s="67"/>
      <c r="AB1255" s="67"/>
      <c r="AC1255" s="67"/>
      <c r="AD1255" s="32"/>
      <c r="AE1255" s="32"/>
      <c r="AF1255" s="32"/>
      <c r="AG1255" s="32"/>
      <c r="AH1255" s="32"/>
      <c r="AI1255" s="32"/>
      <c r="AJ1255" s="32"/>
      <c r="AK1255" s="32"/>
      <c r="AL1255" s="32"/>
    </row>
    <row r="1256" customFormat="false" ht="16.85" hidden="false" customHeight="false" outlineLevel="0" collapsed="false">
      <c r="A1256" s="69"/>
      <c r="B1256" s="70" t="s">
        <v>67</v>
      </c>
      <c r="C1256" s="62" t="s">
        <v>1141</v>
      </c>
      <c r="D1256" s="70" t="s">
        <v>1299</v>
      </c>
      <c r="E1256" s="43" t="n">
        <v>0.833333333333333</v>
      </c>
      <c r="F1256" s="54" t="n">
        <v>43.5</v>
      </c>
      <c r="G1256" s="45" t="n">
        <v>2.1</v>
      </c>
      <c r="H1256" s="46" t="s">
        <v>5</v>
      </c>
      <c r="I1256" s="47" t="n">
        <f aca="false">IF(H1256="W",F1256*G1256-F1256,(IF(H1256="L",-F1256)))</f>
        <v>47.85</v>
      </c>
      <c r="J1256" s="62"/>
      <c r="K1256" s="23" t="s">
        <v>1300</v>
      </c>
      <c r="L1256" s="48"/>
      <c r="M1256" s="48"/>
      <c r="N1256" s="49"/>
      <c r="O1256" s="62"/>
      <c r="P1256" s="64"/>
      <c r="Q1256" s="66"/>
      <c r="R1256" s="74"/>
      <c r="S1256" s="66"/>
      <c r="T1256" s="66"/>
      <c r="U1256" s="66"/>
      <c r="V1256" s="66"/>
      <c r="W1256" s="66"/>
      <c r="X1256" s="67"/>
      <c r="Y1256" s="67"/>
      <c r="Z1256" s="67"/>
      <c r="AA1256" s="67"/>
      <c r="AB1256" s="67"/>
      <c r="AC1256" s="67"/>
      <c r="AD1256" s="32"/>
      <c r="AE1256" s="32"/>
      <c r="AF1256" s="32"/>
      <c r="AG1256" s="32"/>
      <c r="AH1256" s="32"/>
      <c r="AI1256" s="32"/>
      <c r="AJ1256" s="32"/>
      <c r="AK1256" s="32"/>
      <c r="AL1256" s="32"/>
    </row>
    <row r="1257" customFormat="false" ht="16.85" hidden="false" customHeight="false" outlineLevel="0" collapsed="false">
      <c r="A1257" s="69"/>
      <c r="B1257" s="70" t="s">
        <v>67</v>
      </c>
      <c r="C1257" s="62" t="s">
        <v>87</v>
      </c>
      <c r="D1257" s="70" t="s">
        <v>1301</v>
      </c>
      <c r="E1257" s="43" t="n">
        <v>0.833333333333333</v>
      </c>
      <c r="F1257" s="54" t="n">
        <v>15</v>
      </c>
      <c r="G1257" s="45" t="n">
        <v>3.6</v>
      </c>
      <c r="H1257" s="46" t="s">
        <v>7</v>
      </c>
      <c r="I1257" s="47" t="n">
        <f aca="false">IF(H1257="W",F1257*G1257-F1257,(IF(H1257="L",-F1257)))</f>
        <v>-15</v>
      </c>
      <c r="J1257" s="62"/>
      <c r="K1257" s="23" t="s">
        <v>1302</v>
      </c>
      <c r="L1257" s="48"/>
      <c r="M1257" s="48"/>
      <c r="N1257" s="49"/>
      <c r="O1257" s="62"/>
      <c r="P1257" s="64"/>
      <c r="Q1257" s="66"/>
      <c r="R1257" s="74"/>
      <c r="S1257" s="66"/>
      <c r="T1257" s="66"/>
      <c r="U1257" s="66"/>
      <c r="V1257" s="66"/>
      <c r="W1257" s="66"/>
      <c r="X1257" s="67"/>
      <c r="Y1257" s="67"/>
      <c r="Z1257" s="67"/>
      <c r="AA1257" s="67"/>
      <c r="AB1257" s="67"/>
      <c r="AC1257" s="67"/>
      <c r="AD1257" s="32"/>
      <c r="AE1257" s="32"/>
      <c r="AF1257" s="32"/>
      <c r="AG1257" s="32"/>
      <c r="AH1257" s="32"/>
      <c r="AI1257" s="32"/>
      <c r="AJ1257" s="32"/>
      <c r="AK1257" s="32"/>
      <c r="AL1257" s="32"/>
    </row>
    <row r="1258" customFormat="false" ht="16.85" hidden="false" customHeight="false" outlineLevel="0" collapsed="false">
      <c r="A1258" s="69"/>
      <c r="B1258" s="70" t="s">
        <v>67</v>
      </c>
      <c r="C1258" s="62" t="s">
        <v>151</v>
      </c>
      <c r="D1258" s="70" t="s">
        <v>1303</v>
      </c>
      <c r="E1258" s="43" t="n">
        <v>0.833333333333333</v>
      </c>
      <c r="F1258" s="54" t="n">
        <v>20</v>
      </c>
      <c r="G1258" s="45" t="n">
        <v>1.04</v>
      </c>
      <c r="H1258" s="46" t="s">
        <v>5</v>
      </c>
      <c r="I1258" s="47" t="n">
        <f aca="false">IF(H1258="W",F1258*G1258-F1258,(IF(H1258="L",-F1258)))</f>
        <v>0.800000000000001</v>
      </c>
      <c r="J1258" s="62"/>
      <c r="K1258" s="23" t="s">
        <v>1000</v>
      </c>
      <c r="L1258" s="48"/>
      <c r="M1258" s="48"/>
      <c r="N1258" s="49"/>
      <c r="O1258" s="62"/>
      <c r="P1258" s="64"/>
      <c r="Q1258" s="66"/>
      <c r="R1258" s="74"/>
      <c r="S1258" s="66"/>
      <c r="T1258" s="66"/>
      <c r="U1258" s="66"/>
      <c r="V1258" s="66"/>
      <c r="W1258" s="66"/>
      <c r="X1258" s="67"/>
      <c r="Y1258" s="67"/>
      <c r="Z1258" s="67"/>
      <c r="AA1258" s="67"/>
      <c r="AB1258" s="67"/>
      <c r="AC1258" s="67"/>
      <c r="AD1258" s="32"/>
      <c r="AE1258" s="32"/>
      <c r="AF1258" s="32"/>
      <c r="AG1258" s="32"/>
      <c r="AH1258" s="32"/>
      <c r="AI1258" s="32"/>
      <c r="AJ1258" s="32"/>
      <c r="AK1258" s="32"/>
      <c r="AL1258" s="32"/>
    </row>
    <row r="1259" customFormat="false" ht="16.85" hidden="false" customHeight="false" outlineLevel="0" collapsed="false">
      <c r="A1259" s="69"/>
      <c r="B1259" s="70" t="s">
        <v>67</v>
      </c>
      <c r="C1259" s="62" t="s">
        <v>87</v>
      </c>
      <c r="D1259" s="70" t="s">
        <v>1301</v>
      </c>
      <c r="E1259" s="43" t="n">
        <v>0.833333333333333</v>
      </c>
      <c r="F1259" s="54" t="n">
        <v>10</v>
      </c>
      <c r="G1259" s="45" t="n">
        <v>3.6</v>
      </c>
      <c r="H1259" s="46" t="s">
        <v>6</v>
      </c>
      <c r="I1259" s="47" t="n">
        <f aca="false">IF(H1259="W",F1259*G1259-F1259,(IF(H1259="L",-F1259)))</f>
        <v>0</v>
      </c>
      <c r="J1259" s="62"/>
      <c r="K1259" s="23" t="s">
        <v>124</v>
      </c>
      <c r="L1259" s="48"/>
      <c r="M1259" s="48"/>
      <c r="N1259" s="49"/>
      <c r="O1259" s="62"/>
      <c r="P1259" s="64"/>
      <c r="Q1259" s="66"/>
      <c r="R1259" s="74"/>
      <c r="S1259" s="66"/>
      <c r="T1259" s="66"/>
      <c r="U1259" s="66"/>
      <c r="V1259" s="66"/>
      <c r="W1259" s="66"/>
      <c r="X1259" s="67"/>
      <c r="Y1259" s="67"/>
      <c r="Z1259" s="67"/>
      <c r="AA1259" s="67"/>
      <c r="AB1259" s="67"/>
      <c r="AC1259" s="67"/>
      <c r="AD1259" s="32"/>
      <c r="AE1259" s="32"/>
      <c r="AF1259" s="32"/>
      <c r="AG1259" s="32"/>
      <c r="AH1259" s="32"/>
      <c r="AI1259" s="32"/>
      <c r="AJ1259" s="32"/>
      <c r="AK1259" s="32"/>
      <c r="AL1259" s="32"/>
    </row>
    <row r="1260" customFormat="false" ht="16.85" hidden="false" customHeight="false" outlineLevel="0" collapsed="false">
      <c r="A1260" s="69"/>
      <c r="B1260" s="70" t="s">
        <v>137</v>
      </c>
      <c r="C1260" s="62" t="s">
        <v>1141</v>
      </c>
      <c r="D1260" s="70" t="s">
        <v>1304</v>
      </c>
      <c r="E1260" s="43" t="n">
        <v>0.541666666666667</v>
      </c>
      <c r="F1260" s="54" t="n">
        <v>30</v>
      </c>
      <c r="G1260" s="45" t="n">
        <v>1.76</v>
      </c>
      <c r="H1260" s="46" t="s">
        <v>5</v>
      </c>
      <c r="I1260" s="47" t="n">
        <f aca="false">IF(H1260="W",F1260*G1260-F1260,(IF(H1260="L",-F1260)))</f>
        <v>22.8</v>
      </c>
      <c r="J1260" s="62"/>
      <c r="K1260" s="23"/>
      <c r="L1260" s="48"/>
      <c r="M1260" s="48"/>
      <c r="N1260" s="49"/>
      <c r="O1260" s="62"/>
      <c r="P1260" s="64"/>
      <c r="Q1260" s="66"/>
      <c r="R1260" s="74"/>
      <c r="S1260" s="66"/>
      <c r="T1260" s="66"/>
      <c r="U1260" s="66"/>
      <c r="V1260" s="66"/>
      <c r="W1260" s="66"/>
      <c r="X1260" s="67"/>
      <c r="Y1260" s="67"/>
      <c r="Z1260" s="67"/>
      <c r="AA1260" s="67"/>
      <c r="AB1260" s="67"/>
      <c r="AC1260" s="67"/>
      <c r="AD1260" s="32"/>
      <c r="AE1260" s="32"/>
      <c r="AF1260" s="32"/>
      <c r="AG1260" s="32"/>
      <c r="AH1260" s="32"/>
      <c r="AI1260" s="32"/>
      <c r="AJ1260" s="32"/>
      <c r="AK1260" s="32"/>
      <c r="AL1260" s="32"/>
    </row>
    <row r="1261" customFormat="false" ht="16.85" hidden="false" customHeight="false" outlineLevel="0" collapsed="false">
      <c r="A1261" s="69"/>
      <c r="B1261" s="70" t="s">
        <v>137</v>
      </c>
      <c r="C1261" s="62" t="s">
        <v>95</v>
      </c>
      <c r="D1261" s="70" t="s">
        <v>1305</v>
      </c>
      <c r="E1261" s="43" t="n">
        <v>0.541666666666667</v>
      </c>
      <c r="F1261" s="54" t="n">
        <v>25</v>
      </c>
      <c r="G1261" s="45" t="n">
        <v>2.05</v>
      </c>
      <c r="H1261" s="46" t="s">
        <v>7</v>
      </c>
      <c r="I1261" s="47" t="n">
        <f aca="false">IF(H1261="W",F1261*G1261-F1261,(IF(H1261="L",-F1261)))</f>
        <v>-25</v>
      </c>
      <c r="J1261" s="62"/>
      <c r="K1261" s="23"/>
      <c r="L1261" s="48"/>
      <c r="M1261" s="48"/>
      <c r="N1261" s="49"/>
      <c r="O1261" s="62"/>
      <c r="P1261" s="64"/>
      <c r="Q1261" s="66"/>
      <c r="R1261" s="74"/>
      <c r="S1261" s="66"/>
      <c r="T1261" s="66"/>
      <c r="U1261" s="66"/>
      <c r="V1261" s="66"/>
      <c r="W1261" s="66"/>
      <c r="X1261" s="67"/>
      <c r="Y1261" s="67"/>
      <c r="Z1261" s="67"/>
      <c r="AA1261" s="67"/>
      <c r="AB1261" s="67"/>
      <c r="AC1261" s="67"/>
      <c r="AD1261" s="32"/>
      <c r="AE1261" s="32"/>
      <c r="AF1261" s="32"/>
      <c r="AG1261" s="32"/>
      <c r="AH1261" s="32"/>
      <c r="AI1261" s="32"/>
      <c r="AJ1261" s="32"/>
      <c r="AK1261" s="32"/>
      <c r="AL1261" s="32"/>
    </row>
    <row r="1262" customFormat="false" ht="16.85" hidden="false" customHeight="false" outlineLevel="0" collapsed="false">
      <c r="A1262" s="69" t="n">
        <v>43648</v>
      </c>
      <c r="B1262" s="70" t="s">
        <v>67</v>
      </c>
      <c r="C1262" s="62" t="s">
        <v>28</v>
      </c>
      <c r="D1262" s="70" t="s">
        <v>1306</v>
      </c>
      <c r="E1262" s="43" t="n">
        <v>0.916666666666667</v>
      </c>
      <c r="F1262" s="54" t="n">
        <v>25</v>
      </c>
      <c r="G1262" s="45" t="n">
        <v>2.44</v>
      </c>
      <c r="H1262" s="46" t="s">
        <v>5</v>
      </c>
      <c r="I1262" s="47" t="n">
        <f aca="false">IF(H1262="W",F1262*G1262-F1262,(IF(H1262="L",-F1262)))</f>
        <v>36</v>
      </c>
      <c r="J1262" s="62"/>
      <c r="K1262" s="23"/>
      <c r="L1262" s="48"/>
      <c r="M1262" s="48"/>
      <c r="N1262" s="49"/>
      <c r="O1262" s="62"/>
      <c r="P1262" s="64"/>
      <c r="Q1262" s="66"/>
      <c r="R1262" s="74"/>
      <c r="S1262" s="66"/>
      <c r="T1262" s="66"/>
      <c r="U1262" s="66"/>
      <c r="V1262" s="66"/>
      <c r="W1262" s="66"/>
      <c r="X1262" s="67"/>
      <c r="Y1262" s="67"/>
      <c r="Z1262" s="67"/>
      <c r="AA1262" s="67"/>
      <c r="AB1262" s="67"/>
      <c r="AC1262" s="67"/>
      <c r="AD1262" s="32"/>
      <c r="AE1262" s="32"/>
      <c r="AF1262" s="32"/>
      <c r="AG1262" s="32"/>
      <c r="AH1262" s="32"/>
      <c r="AI1262" s="32"/>
      <c r="AJ1262" s="32"/>
      <c r="AK1262" s="32"/>
      <c r="AL1262" s="32"/>
    </row>
    <row r="1263" customFormat="false" ht="16.85" hidden="false" customHeight="false" outlineLevel="0" collapsed="false">
      <c r="A1263" s="69"/>
      <c r="B1263" s="70" t="s">
        <v>67</v>
      </c>
      <c r="C1263" s="62" t="s">
        <v>87</v>
      </c>
      <c r="D1263" s="70" t="s">
        <v>1307</v>
      </c>
      <c r="E1263" s="43" t="n">
        <v>0.916666666666667</v>
      </c>
      <c r="F1263" s="54" t="n">
        <v>15</v>
      </c>
      <c r="G1263" s="45" t="n">
        <v>2.55</v>
      </c>
      <c r="H1263" s="46" t="s">
        <v>7</v>
      </c>
      <c r="I1263" s="47" t="n">
        <f aca="false">IF(H1263="W",F1263*G1263-F1263,(IF(H1263="L",-F1263)))</f>
        <v>-15</v>
      </c>
      <c r="J1263" s="62"/>
      <c r="K1263" s="23"/>
      <c r="L1263" s="48"/>
      <c r="M1263" s="48"/>
      <c r="N1263" s="49"/>
      <c r="O1263" s="62"/>
      <c r="P1263" s="64"/>
      <c r="Q1263" s="66"/>
      <c r="R1263" s="74"/>
      <c r="S1263" s="66"/>
      <c r="T1263" s="66"/>
      <c r="U1263" s="66"/>
      <c r="V1263" s="66"/>
      <c r="W1263" s="66"/>
      <c r="X1263" s="67"/>
      <c r="Y1263" s="67"/>
      <c r="Z1263" s="67"/>
      <c r="AA1263" s="67"/>
      <c r="AB1263" s="67"/>
      <c r="AC1263" s="67"/>
      <c r="AD1263" s="32"/>
      <c r="AE1263" s="32"/>
      <c r="AF1263" s="32"/>
      <c r="AG1263" s="32"/>
      <c r="AH1263" s="32"/>
      <c r="AI1263" s="32"/>
      <c r="AJ1263" s="32"/>
      <c r="AK1263" s="32"/>
      <c r="AL1263" s="32"/>
    </row>
    <row r="1264" customFormat="false" ht="16.85" hidden="false" customHeight="false" outlineLevel="0" collapsed="false">
      <c r="A1264" s="69"/>
      <c r="B1264" s="70" t="s">
        <v>67</v>
      </c>
      <c r="C1264" s="62" t="s">
        <v>170</v>
      </c>
      <c r="D1264" s="70" t="s">
        <v>1307</v>
      </c>
      <c r="E1264" s="43" t="n">
        <v>0.916666666666667</v>
      </c>
      <c r="F1264" s="54" t="n">
        <v>8.92</v>
      </c>
      <c r="G1264" s="45" t="n">
        <v>2.55</v>
      </c>
      <c r="H1264" s="46" t="s">
        <v>7</v>
      </c>
      <c r="I1264" s="47" t="n">
        <f aca="false">IF(H1264="W",F1264*G1264-F1264,(IF(H1264="L",-F1264)))</f>
        <v>-8.92</v>
      </c>
      <c r="J1264" s="62"/>
      <c r="K1264" s="23"/>
      <c r="L1264" s="48"/>
      <c r="M1264" s="48"/>
      <c r="N1264" s="49"/>
      <c r="O1264" s="62"/>
      <c r="P1264" s="64"/>
      <c r="Q1264" s="66"/>
      <c r="R1264" s="74"/>
      <c r="S1264" s="66"/>
      <c r="T1264" s="66"/>
      <c r="U1264" s="66"/>
      <c r="V1264" s="66"/>
      <c r="W1264" s="66"/>
      <c r="X1264" s="67"/>
      <c r="Y1264" s="67"/>
      <c r="Z1264" s="67"/>
      <c r="AA1264" s="67"/>
      <c r="AB1264" s="67"/>
      <c r="AC1264" s="67"/>
      <c r="AD1264" s="32"/>
      <c r="AE1264" s="32"/>
      <c r="AF1264" s="32"/>
      <c r="AG1264" s="32"/>
      <c r="AH1264" s="32"/>
      <c r="AI1264" s="32"/>
      <c r="AJ1264" s="32"/>
      <c r="AK1264" s="32"/>
      <c r="AL1264" s="32"/>
    </row>
    <row r="1265" customFormat="false" ht="16.85" hidden="false" customHeight="false" outlineLevel="0" collapsed="false">
      <c r="A1265" s="69"/>
      <c r="B1265" s="70" t="s">
        <v>67</v>
      </c>
      <c r="C1265" s="62" t="s">
        <v>63</v>
      </c>
      <c r="D1265" s="70" t="s">
        <v>1308</v>
      </c>
      <c r="E1265" s="43" t="n">
        <v>0.916666666666667</v>
      </c>
      <c r="F1265" s="54" t="n">
        <v>3</v>
      </c>
      <c r="G1265" s="45" t="n">
        <v>1.16</v>
      </c>
      <c r="H1265" s="46" t="s">
        <v>5</v>
      </c>
      <c r="I1265" s="47" t="n">
        <f aca="false">IF(H1265="W",F1265*G1265-F1265,(IF(H1265="L",-F1265)))</f>
        <v>0.48</v>
      </c>
      <c r="J1265" s="62"/>
      <c r="K1265" s="23"/>
      <c r="L1265" s="48"/>
      <c r="M1265" s="48"/>
      <c r="N1265" s="49"/>
      <c r="O1265" s="62"/>
      <c r="P1265" s="64"/>
      <c r="Q1265" s="66"/>
      <c r="R1265" s="74"/>
      <c r="S1265" s="66"/>
      <c r="T1265" s="66"/>
      <c r="U1265" s="66"/>
      <c r="V1265" s="66"/>
      <c r="W1265" s="66"/>
      <c r="X1265" s="67"/>
      <c r="Y1265" s="67"/>
      <c r="Z1265" s="67"/>
      <c r="AA1265" s="67"/>
      <c r="AB1265" s="67"/>
      <c r="AC1265" s="67"/>
      <c r="AD1265" s="32"/>
      <c r="AE1265" s="32"/>
      <c r="AF1265" s="32"/>
      <c r="AG1265" s="32"/>
      <c r="AH1265" s="32"/>
      <c r="AI1265" s="32"/>
      <c r="AJ1265" s="32"/>
      <c r="AK1265" s="32"/>
      <c r="AL1265" s="32"/>
    </row>
    <row r="1266" customFormat="false" ht="16.85" hidden="false" customHeight="false" outlineLevel="0" collapsed="false">
      <c r="A1266" s="69"/>
      <c r="B1266" s="70" t="s">
        <v>67</v>
      </c>
      <c r="C1266" s="62" t="s">
        <v>216</v>
      </c>
      <c r="D1266" s="70" t="s">
        <v>1308</v>
      </c>
      <c r="E1266" s="43" t="n">
        <v>0.916666666666667</v>
      </c>
      <c r="F1266" s="54" t="n">
        <v>17</v>
      </c>
      <c r="G1266" s="45" t="n">
        <v>1.16</v>
      </c>
      <c r="H1266" s="46" t="s">
        <v>5</v>
      </c>
      <c r="I1266" s="47" t="n">
        <f aca="false">IF(H1266="W",F1266*G1266-F1266,(IF(H1266="L",-F1266)))</f>
        <v>2.72</v>
      </c>
      <c r="J1266" s="62"/>
      <c r="K1266" s="23"/>
      <c r="L1266" s="48"/>
      <c r="M1266" s="48"/>
      <c r="N1266" s="49"/>
      <c r="O1266" s="62"/>
      <c r="P1266" s="64"/>
      <c r="Q1266" s="66"/>
      <c r="R1266" s="74"/>
      <c r="S1266" s="66"/>
      <c r="T1266" s="66"/>
      <c r="U1266" s="66"/>
      <c r="V1266" s="66"/>
      <c r="W1266" s="66"/>
      <c r="X1266" s="67"/>
      <c r="Y1266" s="67"/>
      <c r="Z1266" s="67"/>
      <c r="AA1266" s="67"/>
      <c r="AB1266" s="67"/>
      <c r="AC1266" s="67"/>
      <c r="AD1266" s="32"/>
      <c r="AE1266" s="32"/>
      <c r="AF1266" s="32"/>
      <c r="AG1266" s="32"/>
      <c r="AH1266" s="32"/>
      <c r="AI1266" s="32"/>
      <c r="AJ1266" s="32"/>
      <c r="AK1266" s="32"/>
      <c r="AL1266" s="32"/>
    </row>
    <row r="1267" customFormat="false" ht="16.85" hidden="false" customHeight="false" outlineLevel="0" collapsed="false">
      <c r="A1267" s="69"/>
      <c r="B1267" s="70" t="s">
        <v>67</v>
      </c>
      <c r="C1267" s="62" t="s">
        <v>24</v>
      </c>
      <c r="D1267" s="70" t="s">
        <v>1309</v>
      </c>
      <c r="E1267" s="43" t="n">
        <v>0.916666666666667</v>
      </c>
      <c r="F1267" s="54" t="n">
        <v>14</v>
      </c>
      <c r="G1267" s="45" t="n">
        <v>4.33</v>
      </c>
      <c r="H1267" s="46" t="s">
        <v>7</v>
      </c>
      <c r="I1267" s="47" t="n">
        <f aca="false">IF(H1267="W",F1267*G1267-F1267,(IF(H1267="L",-F1267)))</f>
        <v>-14</v>
      </c>
      <c r="J1267" s="62"/>
      <c r="K1267" s="23"/>
      <c r="L1267" s="48"/>
      <c r="M1267" s="48"/>
      <c r="N1267" s="49"/>
      <c r="O1267" s="62"/>
      <c r="P1267" s="64"/>
      <c r="Q1267" s="66"/>
      <c r="R1267" s="74"/>
      <c r="S1267" s="66"/>
      <c r="T1267" s="66"/>
      <c r="U1267" s="66"/>
      <c r="V1267" s="66"/>
      <c r="W1267" s="66"/>
      <c r="X1267" s="67"/>
      <c r="Y1267" s="67"/>
      <c r="Z1267" s="67"/>
      <c r="AA1267" s="67"/>
      <c r="AB1267" s="67"/>
      <c r="AC1267" s="67"/>
      <c r="AD1267" s="32"/>
      <c r="AE1267" s="32"/>
      <c r="AF1267" s="32"/>
      <c r="AG1267" s="32"/>
      <c r="AH1267" s="32"/>
      <c r="AI1267" s="32"/>
      <c r="AJ1267" s="32"/>
      <c r="AK1267" s="32"/>
      <c r="AL1267" s="32"/>
    </row>
    <row r="1268" customFormat="false" ht="16.85" hidden="false" customHeight="false" outlineLevel="0" collapsed="false">
      <c r="A1268" s="69"/>
      <c r="B1268" s="70" t="s">
        <v>570</v>
      </c>
      <c r="C1268" s="62" t="s">
        <v>28</v>
      </c>
      <c r="D1268" s="70" t="s">
        <v>1310</v>
      </c>
      <c r="E1268" s="43" t="s">
        <v>1311</v>
      </c>
      <c r="F1268" s="54" t="n">
        <v>25</v>
      </c>
      <c r="G1268" s="45" t="n">
        <v>3.33</v>
      </c>
      <c r="H1268" s="46" t="s">
        <v>6</v>
      </c>
      <c r="I1268" s="47" t="n">
        <f aca="false">IF(H1268="W",F1268*G1268-F1268,(IF(H1268="L",-F1268)))</f>
        <v>0</v>
      </c>
      <c r="J1268" s="62"/>
      <c r="K1268" s="23" t="s">
        <v>1312</v>
      </c>
      <c r="L1268" s="48"/>
      <c r="M1268" s="48"/>
      <c r="N1268" s="49"/>
      <c r="O1268" s="62"/>
      <c r="P1268" s="64"/>
      <c r="Q1268" s="66"/>
      <c r="R1268" s="74"/>
      <c r="S1268" s="66"/>
      <c r="T1268" s="66"/>
      <c r="U1268" s="66"/>
      <c r="V1268" s="66"/>
      <c r="W1268" s="66"/>
      <c r="X1268" s="67"/>
      <c r="Y1268" s="67"/>
      <c r="Z1268" s="67"/>
      <c r="AA1268" s="67"/>
      <c r="AB1268" s="67"/>
      <c r="AC1268" s="67"/>
      <c r="AD1268" s="32"/>
      <c r="AE1268" s="32"/>
      <c r="AF1268" s="32"/>
      <c r="AG1268" s="32"/>
      <c r="AH1268" s="32"/>
      <c r="AI1268" s="32"/>
      <c r="AJ1268" s="32"/>
      <c r="AK1268" s="32"/>
      <c r="AL1268" s="32"/>
    </row>
    <row r="1269" customFormat="false" ht="16.85" hidden="false" customHeight="false" outlineLevel="0" collapsed="false">
      <c r="A1269" s="69"/>
      <c r="B1269" s="70" t="s">
        <v>570</v>
      </c>
      <c r="C1269" s="62" t="s">
        <v>170</v>
      </c>
      <c r="D1269" s="70" t="s">
        <v>1313</v>
      </c>
      <c r="E1269" s="43" t="n">
        <v>0.215277777777778</v>
      </c>
      <c r="F1269" s="54" t="n">
        <v>10</v>
      </c>
      <c r="G1269" s="45" t="n">
        <v>2.4</v>
      </c>
      <c r="H1269" s="46" t="s">
        <v>5</v>
      </c>
      <c r="I1269" s="47" t="n">
        <f aca="false">IF(H1269="W",F1269*G1269-F1269,(IF(H1269="L",-F1269)))</f>
        <v>14</v>
      </c>
      <c r="J1269" s="62"/>
      <c r="K1269" s="23" t="s">
        <v>124</v>
      </c>
      <c r="L1269" s="48"/>
      <c r="M1269" s="48"/>
      <c r="N1269" s="49"/>
      <c r="O1269" s="62"/>
      <c r="P1269" s="64"/>
      <c r="Q1269" s="66"/>
      <c r="R1269" s="74"/>
      <c r="S1269" s="66"/>
      <c r="T1269" s="66"/>
      <c r="U1269" s="66"/>
      <c r="V1269" s="66"/>
      <c r="W1269" s="66"/>
      <c r="X1269" s="67"/>
      <c r="Y1269" s="67"/>
      <c r="Z1269" s="67"/>
      <c r="AA1269" s="67"/>
      <c r="AB1269" s="67"/>
      <c r="AC1269" s="67"/>
      <c r="AD1269" s="32"/>
      <c r="AE1269" s="32"/>
      <c r="AF1269" s="32"/>
      <c r="AG1269" s="32"/>
      <c r="AH1269" s="32"/>
      <c r="AI1269" s="32"/>
      <c r="AJ1269" s="32"/>
      <c r="AK1269" s="32"/>
      <c r="AL1269" s="32"/>
    </row>
    <row r="1270" customFormat="false" ht="16.85" hidden="false" customHeight="false" outlineLevel="0" collapsed="false">
      <c r="A1270" s="69"/>
      <c r="B1270" s="70" t="s">
        <v>570</v>
      </c>
      <c r="C1270" s="62" t="s">
        <v>87</v>
      </c>
      <c r="D1270" s="70" t="s">
        <v>1313</v>
      </c>
      <c r="E1270" s="43" t="n">
        <v>0.215277777777778</v>
      </c>
      <c r="F1270" s="54" t="n">
        <v>10</v>
      </c>
      <c r="G1270" s="45" t="n">
        <v>2.39</v>
      </c>
      <c r="H1270" s="46" t="s">
        <v>5</v>
      </c>
      <c r="I1270" s="47" t="n">
        <f aca="false">IF(H1270="W",F1270*G1270-F1270,(IF(H1270="L",-F1270)))</f>
        <v>13.9</v>
      </c>
      <c r="J1270" s="62"/>
      <c r="K1270" s="23" t="s">
        <v>124</v>
      </c>
      <c r="L1270" s="48"/>
      <c r="M1270" s="48"/>
      <c r="N1270" s="49"/>
      <c r="O1270" s="62"/>
      <c r="P1270" s="64"/>
      <c r="Q1270" s="66"/>
      <c r="R1270" s="74"/>
      <c r="S1270" s="66"/>
      <c r="T1270" s="66"/>
      <c r="U1270" s="66"/>
      <c r="V1270" s="66"/>
      <c r="W1270" s="66"/>
      <c r="X1270" s="67"/>
      <c r="Y1270" s="67"/>
      <c r="Z1270" s="67"/>
      <c r="AA1270" s="67"/>
      <c r="AB1270" s="67"/>
      <c r="AC1270" s="67"/>
      <c r="AD1270" s="32"/>
      <c r="AE1270" s="32"/>
      <c r="AF1270" s="32"/>
      <c r="AG1270" s="32"/>
      <c r="AH1270" s="32"/>
      <c r="AI1270" s="32"/>
      <c r="AJ1270" s="32"/>
      <c r="AK1270" s="32"/>
      <c r="AL1270" s="32"/>
    </row>
    <row r="1271" customFormat="false" ht="16.85" hidden="false" customHeight="false" outlineLevel="0" collapsed="false">
      <c r="A1271" s="69"/>
      <c r="B1271" s="70" t="s">
        <v>570</v>
      </c>
      <c r="C1271" s="62" t="s">
        <v>24</v>
      </c>
      <c r="D1271" s="70" t="s">
        <v>512</v>
      </c>
      <c r="E1271" s="43" t="n">
        <v>0.131944444444444</v>
      </c>
      <c r="F1271" s="54" t="n">
        <v>30</v>
      </c>
      <c r="G1271" s="45" t="n">
        <v>1.869</v>
      </c>
      <c r="H1271" s="46" t="s">
        <v>7</v>
      </c>
      <c r="I1271" s="47" t="n">
        <f aca="false">IF(H1271="W",F1271*G1271-F1271,(IF(H1271="L",-F1271)))</f>
        <v>-30</v>
      </c>
      <c r="J1271" s="62"/>
      <c r="K1271" s="23"/>
      <c r="L1271" s="48"/>
      <c r="M1271" s="48"/>
      <c r="N1271" s="49"/>
      <c r="O1271" s="62"/>
      <c r="P1271" s="64"/>
      <c r="Q1271" s="66"/>
      <c r="R1271" s="74"/>
      <c r="S1271" s="66"/>
      <c r="T1271" s="66"/>
      <c r="U1271" s="66"/>
      <c r="V1271" s="66"/>
      <c r="W1271" s="66"/>
      <c r="X1271" s="67"/>
      <c r="Y1271" s="67"/>
      <c r="Z1271" s="67"/>
      <c r="AA1271" s="67"/>
      <c r="AB1271" s="67"/>
      <c r="AC1271" s="67"/>
      <c r="AD1271" s="32"/>
      <c r="AE1271" s="32"/>
      <c r="AF1271" s="32"/>
      <c r="AG1271" s="32"/>
      <c r="AH1271" s="32"/>
      <c r="AI1271" s="32"/>
      <c r="AJ1271" s="32"/>
      <c r="AK1271" s="32"/>
      <c r="AL1271" s="32"/>
    </row>
    <row r="1272" customFormat="false" ht="16.85" hidden="false" customHeight="false" outlineLevel="0" collapsed="false">
      <c r="A1272" s="69"/>
      <c r="B1272" s="70" t="s">
        <v>49</v>
      </c>
      <c r="C1272" s="62" t="s">
        <v>170</v>
      </c>
      <c r="D1272" s="70" t="s">
        <v>1314</v>
      </c>
      <c r="E1272" s="43" t="n">
        <v>0.583333333333333</v>
      </c>
      <c r="F1272" s="54" t="n">
        <v>5</v>
      </c>
      <c r="G1272" s="45" t="n">
        <v>1.5</v>
      </c>
      <c r="H1272" s="46" t="s">
        <v>7</v>
      </c>
      <c r="I1272" s="47" t="n">
        <f aca="false">IF(H1272="W",F1272*G1272-F1272,(IF(H1272="L",-F1272)))</f>
        <v>-5</v>
      </c>
      <c r="J1272" s="62"/>
      <c r="K1272" s="23" t="s">
        <v>1315</v>
      </c>
      <c r="L1272" s="48"/>
      <c r="M1272" s="48"/>
      <c r="N1272" s="49"/>
      <c r="O1272" s="62"/>
      <c r="P1272" s="64"/>
      <c r="Q1272" s="66"/>
      <c r="R1272" s="74"/>
      <c r="S1272" s="66"/>
      <c r="T1272" s="66"/>
      <c r="U1272" s="66"/>
      <c r="V1272" s="66"/>
      <c r="W1272" s="66"/>
      <c r="X1272" s="67"/>
      <c r="Y1272" s="67"/>
      <c r="Z1272" s="67"/>
      <c r="AA1272" s="67"/>
      <c r="AB1272" s="67"/>
      <c r="AC1272" s="67"/>
      <c r="AD1272" s="32"/>
      <c r="AE1272" s="32"/>
      <c r="AF1272" s="32"/>
      <c r="AG1272" s="32"/>
      <c r="AH1272" s="32"/>
      <c r="AI1272" s="32"/>
      <c r="AJ1272" s="32"/>
      <c r="AK1272" s="32"/>
      <c r="AL1272" s="32"/>
    </row>
    <row r="1273" customFormat="false" ht="16.85" hidden="false" customHeight="false" outlineLevel="0" collapsed="false">
      <c r="A1273" s="69"/>
      <c r="B1273" s="70" t="s">
        <v>49</v>
      </c>
      <c r="C1273" s="62" t="s">
        <v>68</v>
      </c>
      <c r="D1273" s="70" t="s">
        <v>1316</v>
      </c>
      <c r="E1273" s="43" t="n">
        <v>0.583333333333333</v>
      </c>
      <c r="F1273" s="54" t="n">
        <v>2.88</v>
      </c>
      <c r="G1273" s="45" t="n">
        <v>2.6</v>
      </c>
      <c r="H1273" s="46" t="s">
        <v>5</v>
      </c>
      <c r="I1273" s="47" t="n">
        <f aca="false">IF(H1273="W",F1273*G1273-F1273,(IF(H1273="L",-F1273)))</f>
        <v>4.608</v>
      </c>
      <c r="J1273" s="62"/>
      <c r="K1273" s="23"/>
      <c r="L1273" s="48"/>
      <c r="M1273" s="48"/>
      <c r="N1273" s="49"/>
      <c r="O1273" s="62"/>
      <c r="P1273" s="64"/>
      <c r="Q1273" s="66"/>
      <c r="R1273" s="74"/>
      <c r="S1273" s="66"/>
      <c r="T1273" s="66"/>
      <c r="U1273" s="66"/>
      <c r="V1273" s="66"/>
      <c r="W1273" s="66"/>
      <c r="X1273" s="67"/>
      <c r="Y1273" s="67"/>
      <c r="Z1273" s="67"/>
      <c r="AA1273" s="67"/>
      <c r="AB1273" s="67"/>
      <c r="AC1273" s="67"/>
      <c r="AD1273" s="32"/>
      <c r="AE1273" s="32"/>
      <c r="AF1273" s="32"/>
      <c r="AG1273" s="32"/>
      <c r="AH1273" s="32"/>
      <c r="AI1273" s="32"/>
      <c r="AJ1273" s="32"/>
      <c r="AK1273" s="32"/>
      <c r="AL1273" s="32"/>
    </row>
    <row r="1274" customFormat="false" ht="16.85" hidden="false" customHeight="false" outlineLevel="0" collapsed="false">
      <c r="A1274" s="69"/>
      <c r="B1274" s="70" t="s">
        <v>570</v>
      </c>
      <c r="C1274" s="62" t="s">
        <v>24</v>
      </c>
      <c r="D1274" s="70" t="s">
        <v>1313</v>
      </c>
      <c r="E1274" s="43" t="n">
        <v>0.215277777777778</v>
      </c>
      <c r="F1274" s="54" t="n">
        <v>10</v>
      </c>
      <c r="G1274" s="45" t="n">
        <v>2.4</v>
      </c>
      <c r="H1274" s="46" t="s">
        <v>5</v>
      </c>
      <c r="I1274" s="47" t="n">
        <f aca="false">IF(H1274="W",F1274*G1274-F1274,(IF(H1274="L",-F1274)))</f>
        <v>14</v>
      </c>
      <c r="J1274" s="62"/>
      <c r="K1274" s="23"/>
      <c r="L1274" s="48"/>
      <c r="M1274" s="48"/>
      <c r="N1274" s="49"/>
      <c r="O1274" s="62"/>
      <c r="P1274" s="64"/>
      <c r="Q1274" s="66"/>
      <c r="R1274" s="74"/>
      <c r="S1274" s="66"/>
      <c r="T1274" s="66"/>
      <c r="U1274" s="66"/>
      <c r="V1274" s="66"/>
      <c r="W1274" s="66"/>
      <c r="X1274" s="67"/>
      <c r="Y1274" s="67"/>
      <c r="Z1274" s="67"/>
      <c r="AA1274" s="67"/>
      <c r="AB1274" s="67"/>
      <c r="AC1274" s="67"/>
      <c r="AD1274" s="32"/>
      <c r="AE1274" s="32"/>
      <c r="AF1274" s="32"/>
      <c r="AG1274" s="32"/>
      <c r="AH1274" s="32"/>
      <c r="AI1274" s="32"/>
      <c r="AJ1274" s="32"/>
      <c r="AK1274" s="32"/>
      <c r="AL1274" s="32"/>
    </row>
    <row r="1275" customFormat="false" ht="16.85" hidden="false" customHeight="false" outlineLevel="0" collapsed="false">
      <c r="A1275" s="69"/>
      <c r="B1275" s="70" t="s">
        <v>49</v>
      </c>
      <c r="C1275" s="62" t="s">
        <v>170</v>
      </c>
      <c r="D1275" s="70" t="s">
        <v>1317</v>
      </c>
      <c r="E1275" s="43" t="n">
        <v>0.75</v>
      </c>
      <c r="F1275" s="54" t="n">
        <v>10</v>
      </c>
      <c r="G1275" s="45" t="n">
        <v>2.51</v>
      </c>
      <c r="H1275" s="46" t="s">
        <v>5</v>
      </c>
      <c r="I1275" s="47" t="n">
        <f aca="false">IF(H1275="W",F1275*G1275-F1275,(IF(H1275="L",-F1275)))</f>
        <v>15.1</v>
      </c>
      <c r="J1275" s="62"/>
      <c r="K1275" s="23" t="s">
        <v>916</v>
      </c>
      <c r="L1275" s="48"/>
      <c r="M1275" s="48"/>
      <c r="N1275" s="49"/>
      <c r="O1275" s="62"/>
      <c r="P1275" s="64"/>
      <c r="Q1275" s="66"/>
      <c r="R1275" s="74"/>
      <c r="S1275" s="66"/>
      <c r="T1275" s="66"/>
      <c r="U1275" s="66"/>
      <c r="V1275" s="66"/>
      <c r="W1275" s="66"/>
      <c r="X1275" s="67"/>
      <c r="Y1275" s="67"/>
      <c r="Z1275" s="67"/>
      <c r="AA1275" s="67"/>
      <c r="AB1275" s="67"/>
      <c r="AC1275" s="67"/>
      <c r="AD1275" s="32"/>
      <c r="AE1275" s="32"/>
      <c r="AF1275" s="32"/>
      <c r="AG1275" s="32"/>
      <c r="AH1275" s="32"/>
      <c r="AI1275" s="32"/>
      <c r="AJ1275" s="32"/>
      <c r="AK1275" s="32"/>
      <c r="AL1275" s="32"/>
    </row>
    <row r="1276" customFormat="false" ht="16.85" hidden="false" customHeight="false" outlineLevel="0" collapsed="false">
      <c r="A1276" s="69"/>
      <c r="B1276" s="70" t="s">
        <v>49</v>
      </c>
      <c r="C1276" s="62" t="s">
        <v>68</v>
      </c>
      <c r="D1276" s="70" t="s">
        <v>1318</v>
      </c>
      <c r="E1276" s="43" t="n">
        <v>0.75</v>
      </c>
      <c r="F1276" s="54" t="n">
        <v>16.51</v>
      </c>
      <c r="G1276" s="45" t="n">
        <v>1.52</v>
      </c>
      <c r="H1276" s="46" t="s">
        <v>7</v>
      </c>
      <c r="I1276" s="47" t="n">
        <f aca="false">IF(H1276="W",F1276*G1276-F1276,(IF(H1276="L",-F1276)))</f>
        <v>-16.51</v>
      </c>
      <c r="J1276" s="62"/>
      <c r="K1276" s="23"/>
      <c r="L1276" s="48"/>
      <c r="M1276" s="48"/>
      <c r="N1276" s="49"/>
      <c r="O1276" s="62"/>
      <c r="P1276" s="64"/>
      <c r="Q1276" s="66"/>
      <c r="R1276" s="74"/>
      <c r="S1276" s="66"/>
      <c r="T1276" s="66"/>
      <c r="U1276" s="66"/>
      <c r="V1276" s="66"/>
      <c r="W1276" s="66"/>
      <c r="X1276" s="67"/>
      <c r="Y1276" s="67"/>
      <c r="Z1276" s="67"/>
      <c r="AA1276" s="67"/>
      <c r="AB1276" s="67"/>
      <c r="AC1276" s="67"/>
      <c r="AD1276" s="32"/>
      <c r="AE1276" s="32"/>
      <c r="AF1276" s="32"/>
      <c r="AG1276" s="32"/>
      <c r="AH1276" s="32"/>
      <c r="AI1276" s="32"/>
      <c r="AJ1276" s="32"/>
      <c r="AK1276" s="32"/>
      <c r="AL1276" s="32"/>
    </row>
    <row r="1277" customFormat="false" ht="16.85" hidden="false" customHeight="false" outlineLevel="0" collapsed="false">
      <c r="A1277" s="69"/>
      <c r="B1277" s="70" t="s">
        <v>137</v>
      </c>
      <c r="C1277" s="62" t="s">
        <v>95</v>
      </c>
      <c r="D1277" s="70" t="s">
        <v>1319</v>
      </c>
      <c r="E1277" s="43" t="n">
        <v>0.9375</v>
      </c>
      <c r="F1277" s="54" t="n">
        <v>10</v>
      </c>
      <c r="G1277" s="45" t="n">
        <v>2.375</v>
      </c>
      <c r="H1277" s="46" t="s">
        <v>5</v>
      </c>
      <c r="I1277" s="47" t="n">
        <f aca="false">IF(H1277="W",F1277*G1277-F1277,(IF(H1277="L",-F1277)))</f>
        <v>13.75</v>
      </c>
      <c r="J1277" s="62"/>
      <c r="K1277" s="23" t="s">
        <v>565</v>
      </c>
      <c r="L1277" s="48"/>
      <c r="M1277" s="48"/>
      <c r="N1277" s="49"/>
      <c r="O1277" s="62"/>
      <c r="P1277" s="64"/>
      <c r="Q1277" s="66"/>
      <c r="R1277" s="74"/>
      <c r="S1277" s="66"/>
      <c r="T1277" s="66"/>
      <c r="U1277" s="66"/>
      <c r="V1277" s="66"/>
      <c r="W1277" s="66"/>
      <c r="X1277" s="67"/>
      <c r="Y1277" s="67"/>
      <c r="Z1277" s="67"/>
      <c r="AA1277" s="67"/>
      <c r="AB1277" s="67"/>
      <c r="AC1277" s="67"/>
      <c r="AD1277" s="32"/>
      <c r="AE1277" s="32"/>
      <c r="AF1277" s="32"/>
      <c r="AG1277" s="32"/>
      <c r="AH1277" s="32"/>
      <c r="AI1277" s="32"/>
      <c r="AJ1277" s="32"/>
      <c r="AK1277" s="32"/>
      <c r="AL1277" s="32"/>
    </row>
    <row r="1278" customFormat="false" ht="16.85" hidden="false" customHeight="false" outlineLevel="0" collapsed="false">
      <c r="A1278" s="69"/>
      <c r="B1278" s="70" t="s">
        <v>137</v>
      </c>
      <c r="C1278" s="62" t="s">
        <v>170</v>
      </c>
      <c r="D1278" s="70" t="s">
        <v>1320</v>
      </c>
      <c r="E1278" s="43" t="n">
        <v>0.9375</v>
      </c>
      <c r="F1278" s="54" t="n">
        <v>4.5</v>
      </c>
      <c r="G1278" s="45" t="n">
        <v>2.76</v>
      </c>
      <c r="H1278" s="46" t="s">
        <v>7</v>
      </c>
      <c r="I1278" s="47" t="n">
        <f aca="false">IF(H1278="W",F1278*G1278-F1278,(IF(H1278="L",-F1278)))</f>
        <v>-4.5</v>
      </c>
      <c r="J1278" s="62"/>
      <c r="K1278" s="23"/>
      <c r="L1278" s="48"/>
      <c r="M1278" s="48"/>
      <c r="N1278" s="49"/>
      <c r="O1278" s="62"/>
      <c r="P1278" s="64"/>
      <c r="Q1278" s="66"/>
      <c r="R1278" s="74"/>
      <c r="S1278" s="66"/>
      <c r="T1278" s="66"/>
      <c r="U1278" s="66"/>
      <c r="V1278" s="66"/>
      <c r="W1278" s="66"/>
      <c r="X1278" s="67"/>
      <c r="Y1278" s="67"/>
      <c r="Z1278" s="67"/>
      <c r="AA1278" s="67"/>
      <c r="AB1278" s="67"/>
      <c r="AC1278" s="67"/>
      <c r="AD1278" s="32"/>
      <c r="AE1278" s="32"/>
      <c r="AF1278" s="32"/>
      <c r="AG1278" s="32"/>
      <c r="AH1278" s="32"/>
      <c r="AI1278" s="32"/>
      <c r="AJ1278" s="32"/>
      <c r="AK1278" s="32"/>
      <c r="AL1278" s="32"/>
    </row>
    <row r="1279" customFormat="false" ht="16.85" hidden="false" customHeight="false" outlineLevel="0" collapsed="false">
      <c r="A1279" s="69"/>
      <c r="B1279" s="70" t="s">
        <v>137</v>
      </c>
      <c r="C1279" s="62" t="s">
        <v>95</v>
      </c>
      <c r="D1279" s="70" t="s">
        <v>1321</v>
      </c>
      <c r="E1279" s="43" t="n">
        <v>0.9375</v>
      </c>
      <c r="F1279" s="54" t="n">
        <v>10</v>
      </c>
      <c r="G1279" s="45" t="n">
        <v>1.35</v>
      </c>
      <c r="H1279" s="46" t="s">
        <v>5</v>
      </c>
      <c r="I1279" s="47" t="n">
        <f aca="false">IF(H1279="W",F1279*G1279-F1279,(IF(H1279="L",-F1279)))</f>
        <v>3.5</v>
      </c>
      <c r="J1279" s="62"/>
      <c r="K1279" s="23"/>
      <c r="L1279" s="48"/>
      <c r="M1279" s="48"/>
      <c r="N1279" s="49"/>
      <c r="O1279" s="62"/>
      <c r="P1279" s="64"/>
      <c r="Q1279" s="66"/>
      <c r="R1279" s="74"/>
      <c r="S1279" s="66"/>
      <c r="T1279" s="66"/>
      <c r="U1279" s="66"/>
      <c r="V1279" s="66"/>
      <c r="W1279" s="66"/>
      <c r="X1279" s="67"/>
      <c r="Y1279" s="67"/>
      <c r="Z1279" s="67"/>
      <c r="AA1279" s="67"/>
      <c r="AB1279" s="67"/>
      <c r="AC1279" s="67"/>
      <c r="AD1279" s="32"/>
      <c r="AE1279" s="32"/>
      <c r="AF1279" s="32"/>
      <c r="AG1279" s="32"/>
      <c r="AH1279" s="32"/>
      <c r="AI1279" s="32"/>
      <c r="AJ1279" s="32"/>
      <c r="AK1279" s="32"/>
      <c r="AL1279" s="32"/>
    </row>
    <row r="1280" customFormat="false" ht="16.85" hidden="false" customHeight="false" outlineLevel="0" collapsed="false">
      <c r="A1280" s="69"/>
      <c r="B1280" s="70" t="s">
        <v>137</v>
      </c>
      <c r="C1280" s="62" t="s">
        <v>95</v>
      </c>
      <c r="D1280" s="70" t="s">
        <v>1322</v>
      </c>
      <c r="E1280" s="43" t="n">
        <v>0.9375</v>
      </c>
      <c r="F1280" s="54" t="n">
        <v>5</v>
      </c>
      <c r="G1280" s="45" t="n">
        <v>1.5</v>
      </c>
      <c r="H1280" s="46" t="s">
        <v>7</v>
      </c>
      <c r="I1280" s="47" t="n">
        <f aca="false">IF(H1280="W",F1280*G1280-F1280,(IF(H1280="L",-F1280)))</f>
        <v>-5</v>
      </c>
      <c r="J1280" s="62"/>
      <c r="K1280" s="23"/>
      <c r="L1280" s="48"/>
      <c r="M1280" s="48"/>
      <c r="N1280" s="49"/>
      <c r="O1280" s="62"/>
      <c r="P1280" s="64"/>
      <c r="Q1280" s="66"/>
      <c r="R1280" s="74"/>
      <c r="S1280" s="66"/>
      <c r="T1280" s="66"/>
      <c r="U1280" s="66"/>
      <c r="V1280" s="66"/>
      <c r="W1280" s="66"/>
      <c r="X1280" s="67"/>
      <c r="Y1280" s="67"/>
      <c r="Z1280" s="67"/>
      <c r="AA1280" s="67"/>
      <c r="AB1280" s="67"/>
      <c r="AC1280" s="67"/>
      <c r="AD1280" s="32"/>
      <c r="AE1280" s="32"/>
      <c r="AF1280" s="32"/>
      <c r="AG1280" s="32"/>
      <c r="AH1280" s="32"/>
      <c r="AI1280" s="32"/>
      <c r="AJ1280" s="32"/>
      <c r="AK1280" s="32"/>
      <c r="AL1280" s="32"/>
    </row>
    <row r="1281" customFormat="false" ht="16.85" hidden="false" customHeight="false" outlineLevel="0" collapsed="false">
      <c r="A1281" s="69"/>
      <c r="B1281" s="70" t="s">
        <v>137</v>
      </c>
      <c r="C1281" s="62" t="s">
        <v>95</v>
      </c>
      <c r="D1281" s="70" t="s">
        <v>1323</v>
      </c>
      <c r="E1281" s="43" t="n">
        <v>0.9375</v>
      </c>
      <c r="F1281" s="54" t="n">
        <v>5</v>
      </c>
      <c r="G1281" s="45" t="n">
        <v>1.5</v>
      </c>
      <c r="H1281" s="46" t="s">
        <v>5</v>
      </c>
      <c r="I1281" s="47" t="n">
        <f aca="false">IF(H1281="W",F1281*G1281-F1281,(IF(H1281="L",-F1281)))</f>
        <v>2.5</v>
      </c>
      <c r="J1281" s="62"/>
      <c r="K1281" s="23"/>
      <c r="L1281" s="48"/>
      <c r="M1281" s="48"/>
      <c r="N1281" s="49"/>
      <c r="O1281" s="62"/>
      <c r="P1281" s="64"/>
      <c r="Q1281" s="66"/>
      <c r="R1281" s="74"/>
      <c r="S1281" s="66"/>
      <c r="T1281" s="66"/>
      <c r="U1281" s="66"/>
      <c r="V1281" s="66"/>
      <c r="W1281" s="66"/>
      <c r="X1281" s="67"/>
      <c r="Y1281" s="67"/>
      <c r="Z1281" s="67"/>
      <c r="AA1281" s="67"/>
      <c r="AB1281" s="67"/>
      <c r="AC1281" s="67"/>
      <c r="AD1281" s="32"/>
      <c r="AE1281" s="32"/>
      <c r="AF1281" s="32"/>
      <c r="AG1281" s="32"/>
      <c r="AH1281" s="32"/>
      <c r="AI1281" s="32"/>
      <c r="AJ1281" s="32"/>
      <c r="AK1281" s="32"/>
      <c r="AL1281" s="32"/>
    </row>
    <row r="1282" customFormat="false" ht="16.85" hidden="false" customHeight="false" outlineLevel="0" collapsed="false">
      <c r="A1282" s="69"/>
      <c r="B1282" s="70" t="s">
        <v>137</v>
      </c>
      <c r="C1282" s="62" t="s">
        <v>170</v>
      </c>
      <c r="D1282" s="70" t="s">
        <v>1324</v>
      </c>
      <c r="E1282" s="43" t="n">
        <v>0.9375</v>
      </c>
      <c r="F1282" s="54" t="n">
        <v>5</v>
      </c>
      <c r="G1282" s="45" t="n">
        <v>6.5</v>
      </c>
      <c r="H1282" s="46" t="s">
        <v>7</v>
      </c>
      <c r="I1282" s="47" t="n">
        <f aca="false">IF(H1282="W",F1282*G1282-F1282,(IF(H1282="L",-F1282)))</f>
        <v>-5</v>
      </c>
      <c r="J1282" s="62"/>
      <c r="K1282" s="23"/>
      <c r="L1282" s="48"/>
      <c r="M1282" s="48"/>
      <c r="N1282" s="49"/>
      <c r="O1282" s="62"/>
      <c r="P1282" s="64"/>
      <c r="Q1282" s="66"/>
      <c r="R1282" s="74"/>
      <c r="S1282" s="66"/>
      <c r="T1282" s="66"/>
      <c r="U1282" s="66"/>
      <c r="V1282" s="66"/>
      <c r="W1282" s="66"/>
      <c r="X1282" s="67"/>
      <c r="Y1282" s="67"/>
      <c r="Z1282" s="67"/>
      <c r="AA1282" s="67"/>
      <c r="AB1282" s="67"/>
      <c r="AC1282" s="67"/>
      <c r="AD1282" s="32"/>
      <c r="AE1282" s="32"/>
      <c r="AF1282" s="32"/>
      <c r="AG1282" s="32"/>
      <c r="AH1282" s="32"/>
      <c r="AI1282" s="32"/>
      <c r="AJ1282" s="32"/>
      <c r="AK1282" s="32"/>
      <c r="AL1282" s="32"/>
    </row>
    <row r="1283" customFormat="false" ht="16.85" hidden="false" customHeight="false" outlineLevel="0" collapsed="false">
      <c r="A1283" s="69" t="n">
        <v>43649</v>
      </c>
      <c r="B1283" s="70" t="s">
        <v>67</v>
      </c>
      <c r="C1283" s="62" t="s">
        <v>28</v>
      </c>
      <c r="D1283" s="70" t="s">
        <v>1205</v>
      </c>
      <c r="E1283" s="43" t="n">
        <v>0.145833333333333</v>
      </c>
      <c r="F1283" s="54" t="n">
        <v>25</v>
      </c>
      <c r="G1283" s="45" t="n">
        <v>2.02</v>
      </c>
      <c r="H1283" s="46" t="s">
        <v>5</v>
      </c>
      <c r="I1283" s="47" t="n">
        <f aca="false">IF(H1283="W",F1283*G1283-F1283,(IF(H1283="L",-F1283)))</f>
        <v>25.5</v>
      </c>
      <c r="J1283" s="62"/>
      <c r="K1283" s="23"/>
      <c r="L1283" s="48"/>
      <c r="M1283" s="48"/>
      <c r="N1283" s="49"/>
      <c r="O1283" s="62"/>
      <c r="P1283" s="64"/>
      <c r="Q1283" s="66"/>
      <c r="R1283" s="74"/>
      <c r="S1283" s="66"/>
      <c r="T1283" s="66"/>
      <c r="U1283" s="66"/>
      <c r="V1283" s="66"/>
      <c r="W1283" s="66"/>
      <c r="X1283" s="67"/>
      <c r="Y1283" s="67"/>
      <c r="Z1283" s="67"/>
      <c r="AA1283" s="67"/>
      <c r="AB1283" s="67"/>
      <c r="AC1283" s="67"/>
      <c r="AD1283" s="32"/>
      <c r="AE1283" s="32"/>
      <c r="AF1283" s="32"/>
      <c r="AG1283" s="32"/>
      <c r="AH1283" s="32"/>
      <c r="AI1283" s="32"/>
      <c r="AJ1283" s="32"/>
      <c r="AK1283" s="32"/>
      <c r="AL1283" s="32"/>
    </row>
    <row r="1284" customFormat="false" ht="16.85" hidden="false" customHeight="false" outlineLevel="0" collapsed="false">
      <c r="A1284" s="69"/>
      <c r="B1284" s="70" t="s">
        <v>67</v>
      </c>
      <c r="C1284" s="62" t="s">
        <v>170</v>
      </c>
      <c r="D1284" s="70" t="s">
        <v>1325</v>
      </c>
      <c r="E1284" s="43" t="n">
        <v>0.145833333333333</v>
      </c>
      <c r="F1284" s="54" t="n">
        <v>15.3</v>
      </c>
      <c r="G1284" s="45" t="n">
        <v>3.3</v>
      </c>
      <c r="H1284" s="46" t="s">
        <v>7</v>
      </c>
      <c r="I1284" s="47" t="n">
        <f aca="false">IF(H1284="W",F1284*G1284-F1284,(IF(H1284="L",-F1284)))</f>
        <v>-15.3</v>
      </c>
      <c r="J1284" s="62"/>
      <c r="K1284" s="23"/>
      <c r="L1284" s="48"/>
      <c r="M1284" s="48"/>
      <c r="N1284" s="49"/>
      <c r="O1284" s="62"/>
      <c r="P1284" s="64"/>
      <c r="Q1284" s="66"/>
      <c r="R1284" s="74"/>
      <c r="S1284" s="66"/>
      <c r="T1284" s="66"/>
      <c r="U1284" s="66"/>
      <c r="V1284" s="66"/>
      <c r="W1284" s="66"/>
      <c r="X1284" s="67"/>
      <c r="Y1284" s="67"/>
      <c r="Z1284" s="67"/>
      <c r="AA1284" s="67"/>
      <c r="AB1284" s="67"/>
      <c r="AC1284" s="67"/>
      <c r="AD1284" s="32"/>
      <c r="AE1284" s="32"/>
      <c r="AF1284" s="32"/>
      <c r="AG1284" s="32"/>
      <c r="AH1284" s="32"/>
      <c r="AI1284" s="32"/>
      <c r="AJ1284" s="32"/>
      <c r="AK1284" s="32"/>
      <c r="AL1284" s="32"/>
    </row>
    <row r="1285" customFormat="false" ht="16.85" hidden="false" customHeight="false" outlineLevel="0" collapsed="false">
      <c r="A1285" s="69"/>
      <c r="B1285" s="70" t="s">
        <v>67</v>
      </c>
      <c r="C1285" s="62" t="s">
        <v>63</v>
      </c>
      <c r="D1285" s="70" t="s">
        <v>1212</v>
      </c>
      <c r="E1285" s="43" t="n">
        <v>0.145833333333333</v>
      </c>
      <c r="F1285" s="54" t="n">
        <v>10.46</v>
      </c>
      <c r="G1285" s="45" t="n">
        <v>4.83</v>
      </c>
      <c r="H1285" s="46" t="s">
        <v>7</v>
      </c>
      <c r="I1285" s="47" t="n">
        <f aca="false">IF(H1285="W",F1285*G1285-F1285,(IF(H1285="L",-F1285)))</f>
        <v>-10.46</v>
      </c>
      <c r="J1285" s="62"/>
      <c r="K1285" s="23"/>
      <c r="L1285" s="48"/>
      <c r="M1285" s="48"/>
      <c r="N1285" s="49"/>
      <c r="O1285" s="62"/>
      <c r="P1285" s="64"/>
      <c r="Q1285" s="66"/>
      <c r="R1285" s="74"/>
      <c r="S1285" s="66"/>
      <c r="T1285" s="66"/>
      <c r="U1285" s="66"/>
      <c r="V1285" s="66"/>
      <c r="W1285" s="66"/>
      <c r="X1285" s="67"/>
      <c r="Y1285" s="67"/>
      <c r="Z1285" s="67"/>
      <c r="AA1285" s="67"/>
      <c r="AB1285" s="67"/>
      <c r="AC1285" s="67"/>
      <c r="AD1285" s="32"/>
      <c r="AE1285" s="32"/>
      <c r="AF1285" s="32"/>
      <c r="AG1285" s="32"/>
      <c r="AH1285" s="32"/>
      <c r="AI1285" s="32"/>
      <c r="AJ1285" s="32"/>
      <c r="AK1285" s="32"/>
      <c r="AL1285" s="32"/>
    </row>
    <row r="1286" customFormat="false" ht="16.85" hidden="false" customHeight="false" outlineLevel="0" collapsed="false">
      <c r="A1286" s="69"/>
      <c r="B1286" s="70" t="s">
        <v>67</v>
      </c>
      <c r="C1286" s="62" t="s">
        <v>1162</v>
      </c>
      <c r="D1286" s="70" t="s">
        <v>1326</v>
      </c>
      <c r="E1286" s="43" t="n">
        <v>0.145833333333333</v>
      </c>
      <c r="F1286" s="54" t="n">
        <v>10</v>
      </c>
      <c r="G1286" s="45" t="n">
        <v>1.1</v>
      </c>
      <c r="H1286" s="46" t="s">
        <v>5</v>
      </c>
      <c r="I1286" s="47" t="n">
        <f aca="false">IF(H1286="W",F1286*G1286-F1286,(IF(H1286="L",-F1286)))</f>
        <v>1</v>
      </c>
      <c r="J1286" s="62"/>
      <c r="K1286" s="23"/>
      <c r="L1286" s="48"/>
      <c r="M1286" s="48"/>
      <c r="N1286" s="49"/>
      <c r="O1286" s="62"/>
      <c r="P1286" s="64"/>
      <c r="Q1286" s="66"/>
      <c r="R1286" s="74"/>
      <c r="S1286" s="66"/>
      <c r="T1286" s="66"/>
      <c r="U1286" s="66"/>
      <c r="V1286" s="66"/>
      <c r="W1286" s="66"/>
      <c r="X1286" s="67"/>
      <c r="Y1286" s="67"/>
      <c r="Z1286" s="67"/>
      <c r="AA1286" s="67"/>
      <c r="AB1286" s="67"/>
      <c r="AC1286" s="67"/>
      <c r="AD1286" s="32"/>
      <c r="AE1286" s="32"/>
      <c r="AF1286" s="32"/>
      <c r="AG1286" s="32"/>
      <c r="AH1286" s="32"/>
      <c r="AI1286" s="32"/>
      <c r="AJ1286" s="32"/>
      <c r="AK1286" s="32"/>
      <c r="AL1286" s="32"/>
    </row>
    <row r="1287" customFormat="false" ht="16.85" hidden="false" customHeight="false" outlineLevel="0" collapsed="false">
      <c r="A1287" s="69"/>
      <c r="B1287" s="70" t="s">
        <v>67</v>
      </c>
      <c r="C1287" s="62" t="s">
        <v>63</v>
      </c>
      <c r="D1287" s="70" t="s">
        <v>1326</v>
      </c>
      <c r="E1287" s="43" t="n">
        <v>0.145833333333333</v>
      </c>
      <c r="F1287" s="54" t="n">
        <v>10</v>
      </c>
      <c r="G1287" s="45" t="n">
        <v>1.11</v>
      </c>
      <c r="H1287" s="46" t="s">
        <v>5</v>
      </c>
      <c r="I1287" s="47" t="n">
        <f aca="false">IF(H1287="W",F1287*G1287-F1287,(IF(H1287="L",-F1287)))</f>
        <v>1.1</v>
      </c>
      <c r="J1287" s="62"/>
      <c r="K1287" s="23"/>
      <c r="L1287" s="48"/>
      <c r="M1287" s="48"/>
      <c r="N1287" s="49"/>
      <c r="O1287" s="62"/>
      <c r="P1287" s="64"/>
      <c r="Q1287" s="66"/>
      <c r="R1287" s="74"/>
      <c r="S1287" s="66"/>
      <c r="T1287" s="66"/>
      <c r="U1287" s="66"/>
      <c r="V1287" s="66"/>
      <c r="W1287" s="66"/>
      <c r="X1287" s="67"/>
      <c r="Y1287" s="67"/>
      <c r="Z1287" s="67"/>
      <c r="AA1287" s="67"/>
      <c r="AB1287" s="67"/>
      <c r="AC1287" s="67"/>
      <c r="AD1287" s="32"/>
      <c r="AE1287" s="32"/>
      <c r="AF1287" s="32"/>
      <c r="AG1287" s="32"/>
      <c r="AH1287" s="32"/>
      <c r="AI1287" s="32"/>
      <c r="AJ1287" s="32"/>
      <c r="AK1287" s="32"/>
      <c r="AL1287" s="32"/>
    </row>
    <row r="1288" customFormat="false" ht="16.85" hidden="false" customHeight="false" outlineLevel="0" collapsed="false">
      <c r="A1288" s="69"/>
      <c r="B1288" s="70" t="s">
        <v>137</v>
      </c>
      <c r="C1288" s="62" t="s">
        <v>95</v>
      </c>
      <c r="D1288" s="70" t="s">
        <v>1327</v>
      </c>
      <c r="E1288" s="43" t="n">
        <v>0.541666666666667</v>
      </c>
      <c r="F1288" s="54" t="n">
        <v>10</v>
      </c>
      <c r="G1288" s="45" t="n">
        <v>1.35</v>
      </c>
      <c r="H1288" s="46" t="s">
        <v>5</v>
      </c>
      <c r="I1288" s="47" t="n">
        <f aca="false">IF(H1288="W",F1288*G1288-F1288,(IF(H1288="L",-F1288)))</f>
        <v>3.5</v>
      </c>
      <c r="J1288" s="62"/>
      <c r="K1288" s="23"/>
      <c r="L1288" s="48"/>
      <c r="M1288" s="48"/>
      <c r="N1288" s="49"/>
      <c r="O1288" s="62"/>
      <c r="P1288" s="64"/>
      <c r="Q1288" s="66"/>
      <c r="R1288" s="74"/>
      <c r="S1288" s="66"/>
      <c r="T1288" s="66"/>
      <c r="U1288" s="66"/>
      <c r="V1288" s="66"/>
      <c r="W1288" s="66"/>
      <c r="X1288" s="67"/>
      <c r="Y1288" s="67"/>
      <c r="Z1288" s="67"/>
      <c r="AA1288" s="67"/>
      <c r="AB1288" s="67"/>
      <c r="AC1288" s="67"/>
      <c r="AD1288" s="32"/>
      <c r="AE1288" s="32"/>
      <c r="AF1288" s="32"/>
      <c r="AG1288" s="32"/>
      <c r="AH1288" s="32"/>
      <c r="AI1288" s="32"/>
      <c r="AJ1288" s="32"/>
      <c r="AK1288" s="32"/>
      <c r="AL1288" s="32"/>
    </row>
    <row r="1289" customFormat="false" ht="16.85" hidden="false" customHeight="false" outlineLevel="0" collapsed="false">
      <c r="A1289" s="69"/>
      <c r="B1289" s="70" t="s">
        <v>137</v>
      </c>
      <c r="C1289" s="62" t="s">
        <v>95</v>
      </c>
      <c r="D1289" s="70" t="s">
        <v>1328</v>
      </c>
      <c r="E1289" s="43" t="n">
        <v>0.541666666666667</v>
      </c>
      <c r="F1289" s="54" t="n">
        <v>5</v>
      </c>
      <c r="G1289" s="45" t="n">
        <v>1.5</v>
      </c>
      <c r="H1289" s="46" t="s">
        <v>5</v>
      </c>
      <c r="I1289" s="47" t="n">
        <f aca="false">IF(H1289="W",F1289*G1289-F1289,(IF(H1289="L",-F1289)))</f>
        <v>2.5</v>
      </c>
      <c r="J1289" s="62"/>
      <c r="K1289" s="23"/>
      <c r="L1289" s="48"/>
      <c r="M1289" s="48"/>
      <c r="N1289" s="49"/>
      <c r="O1289" s="62"/>
      <c r="P1289" s="64"/>
      <c r="Q1289" s="66"/>
      <c r="R1289" s="74"/>
      <c r="S1289" s="66"/>
      <c r="T1289" s="66"/>
      <c r="U1289" s="66"/>
      <c r="V1289" s="66"/>
      <c r="W1289" s="66"/>
      <c r="X1289" s="67"/>
      <c r="Y1289" s="67"/>
      <c r="Z1289" s="67"/>
      <c r="AA1289" s="67"/>
      <c r="AB1289" s="67"/>
      <c r="AC1289" s="67"/>
      <c r="AD1289" s="32"/>
      <c r="AE1289" s="32"/>
      <c r="AF1289" s="32"/>
      <c r="AG1289" s="32"/>
      <c r="AH1289" s="32"/>
      <c r="AI1289" s="32"/>
      <c r="AJ1289" s="32"/>
      <c r="AK1289" s="32"/>
      <c r="AL1289" s="32"/>
    </row>
    <row r="1290" customFormat="false" ht="16.85" hidden="false" customHeight="false" outlineLevel="0" collapsed="false">
      <c r="A1290" s="69"/>
      <c r="B1290" s="70" t="s">
        <v>137</v>
      </c>
      <c r="C1290" s="62" t="s">
        <v>95</v>
      </c>
      <c r="D1290" s="70" t="s">
        <v>1329</v>
      </c>
      <c r="E1290" s="43" t="n">
        <v>0.541666666666667</v>
      </c>
      <c r="F1290" s="54" t="n">
        <v>10</v>
      </c>
      <c r="G1290" s="45" t="n">
        <v>1.35</v>
      </c>
      <c r="H1290" s="46" t="s">
        <v>5</v>
      </c>
      <c r="I1290" s="47" t="n">
        <f aca="false">IF(H1290="W",F1290*G1290-F1290,(IF(H1290="L",-F1290)))</f>
        <v>3.5</v>
      </c>
      <c r="J1290" s="62"/>
      <c r="K1290" s="23"/>
      <c r="L1290" s="48"/>
      <c r="M1290" s="48"/>
      <c r="N1290" s="49"/>
      <c r="O1290" s="62"/>
      <c r="P1290" s="64"/>
      <c r="Q1290" s="66"/>
      <c r="R1290" s="74"/>
      <c r="S1290" s="66"/>
      <c r="T1290" s="66"/>
      <c r="U1290" s="66"/>
      <c r="V1290" s="66"/>
      <c r="W1290" s="66"/>
      <c r="X1290" s="67"/>
      <c r="Y1290" s="67"/>
      <c r="Z1290" s="67"/>
      <c r="AA1290" s="67"/>
      <c r="AB1290" s="67"/>
      <c r="AC1290" s="67"/>
      <c r="AD1290" s="32"/>
      <c r="AE1290" s="32"/>
      <c r="AF1290" s="32"/>
      <c r="AG1290" s="32"/>
      <c r="AH1290" s="32"/>
      <c r="AI1290" s="32"/>
      <c r="AJ1290" s="32"/>
      <c r="AK1290" s="32"/>
      <c r="AL1290" s="32"/>
    </row>
    <row r="1291" customFormat="false" ht="16.85" hidden="false" customHeight="false" outlineLevel="0" collapsed="false">
      <c r="A1291" s="69"/>
      <c r="B1291" s="70" t="s">
        <v>137</v>
      </c>
      <c r="C1291" s="62" t="s">
        <v>95</v>
      </c>
      <c r="D1291" s="70" t="s">
        <v>1330</v>
      </c>
      <c r="E1291" s="43" t="n">
        <v>0.541666666666667</v>
      </c>
      <c r="F1291" s="54" t="n">
        <v>5</v>
      </c>
      <c r="G1291" s="45" t="n">
        <v>1.5</v>
      </c>
      <c r="H1291" s="46" t="s">
        <v>7</v>
      </c>
      <c r="I1291" s="47" t="n">
        <f aca="false">IF(H1291="W",F1291*G1291-F1291,(IF(H1291="L",-F1291)))</f>
        <v>-5</v>
      </c>
      <c r="J1291" s="62"/>
      <c r="K1291" s="23"/>
      <c r="L1291" s="48"/>
      <c r="M1291" s="48"/>
      <c r="N1291" s="49"/>
      <c r="O1291" s="62"/>
      <c r="P1291" s="64"/>
      <c r="Q1291" s="66"/>
      <c r="R1291" s="74"/>
      <c r="S1291" s="66"/>
      <c r="T1291" s="66"/>
      <c r="U1291" s="66"/>
      <c r="V1291" s="66"/>
      <c r="W1291" s="66"/>
      <c r="X1291" s="67"/>
      <c r="Y1291" s="67"/>
      <c r="Z1291" s="67"/>
      <c r="AA1291" s="67"/>
      <c r="AB1291" s="67"/>
      <c r="AC1291" s="67"/>
      <c r="AD1291" s="32"/>
      <c r="AE1291" s="32"/>
      <c r="AF1291" s="32"/>
      <c r="AG1291" s="32"/>
      <c r="AH1291" s="32"/>
      <c r="AI1291" s="32"/>
      <c r="AJ1291" s="32"/>
      <c r="AK1291" s="32"/>
      <c r="AL1291" s="32"/>
    </row>
    <row r="1292" customFormat="false" ht="16.85" hidden="false" customHeight="false" outlineLevel="0" collapsed="false">
      <c r="A1292" s="69"/>
      <c r="B1292" s="70" t="s">
        <v>137</v>
      </c>
      <c r="C1292" s="62" t="s">
        <v>95</v>
      </c>
      <c r="D1292" s="70" t="s">
        <v>25</v>
      </c>
      <c r="E1292" s="43" t="n">
        <v>0.541666666666667</v>
      </c>
      <c r="F1292" s="54" t="n">
        <v>10</v>
      </c>
      <c r="G1292" s="45" t="n">
        <v>3</v>
      </c>
      <c r="H1292" s="46" t="s">
        <v>6</v>
      </c>
      <c r="I1292" s="47" t="n">
        <f aca="false">IF(H1292="W",F1292*G1292-F1292,(IF(H1292="L",-F1292)))</f>
        <v>0</v>
      </c>
      <c r="J1292" s="62"/>
      <c r="K1292" s="23" t="s">
        <v>124</v>
      </c>
      <c r="L1292" s="48"/>
      <c r="M1292" s="48"/>
      <c r="N1292" s="49"/>
      <c r="O1292" s="62"/>
      <c r="P1292" s="64"/>
      <c r="Q1292" s="66"/>
      <c r="R1292" s="74"/>
      <c r="S1292" s="66"/>
      <c r="T1292" s="66"/>
      <c r="U1292" s="66"/>
      <c r="V1292" s="66"/>
      <c r="W1292" s="66"/>
      <c r="X1292" s="67"/>
      <c r="Y1292" s="67"/>
      <c r="Z1292" s="67"/>
      <c r="AA1292" s="67"/>
      <c r="AB1292" s="67"/>
      <c r="AC1292" s="67"/>
      <c r="AD1292" s="32"/>
      <c r="AE1292" s="32"/>
      <c r="AF1292" s="32"/>
      <c r="AG1292" s="32"/>
      <c r="AH1292" s="32"/>
      <c r="AI1292" s="32"/>
      <c r="AJ1292" s="32"/>
      <c r="AK1292" s="32"/>
      <c r="AL1292" s="32"/>
    </row>
    <row r="1293" customFormat="false" ht="16.85" hidden="false" customHeight="false" outlineLevel="0" collapsed="false">
      <c r="A1293" s="69"/>
      <c r="B1293" s="70" t="s">
        <v>137</v>
      </c>
      <c r="C1293" s="62" t="s">
        <v>170</v>
      </c>
      <c r="D1293" s="70" t="s">
        <v>179</v>
      </c>
      <c r="E1293" s="43" t="n">
        <v>0.541666666666667</v>
      </c>
      <c r="F1293" s="54" t="n">
        <v>11</v>
      </c>
      <c r="G1293" s="45" t="n">
        <v>1.62</v>
      </c>
      <c r="H1293" s="46" t="s">
        <v>5</v>
      </c>
      <c r="I1293" s="47" t="n">
        <f aca="false">IF(H1293="W",F1293*G1293-F1293,(IF(H1293="L",-F1293)))</f>
        <v>6.82</v>
      </c>
      <c r="J1293" s="62"/>
      <c r="K1293" s="23"/>
      <c r="L1293" s="48"/>
      <c r="M1293" s="48"/>
      <c r="N1293" s="49"/>
      <c r="O1293" s="62"/>
      <c r="P1293" s="64"/>
      <c r="Q1293" s="66"/>
      <c r="R1293" s="74"/>
      <c r="S1293" s="66"/>
      <c r="T1293" s="66"/>
      <c r="U1293" s="66"/>
      <c r="V1293" s="66"/>
      <c r="W1293" s="66"/>
      <c r="X1293" s="67"/>
      <c r="Y1293" s="67"/>
      <c r="Z1293" s="67"/>
      <c r="AA1293" s="67"/>
      <c r="AB1293" s="67"/>
      <c r="AC1293" s="67"/>
      <c r="AD1293" s="32"/>
      <c r="AE1293" s="32"/>
      <c r="AF1293" s="32"/>
      <c r="AG1293" s="32"/>
      <c r="AH1293" s="32"/>
      <c r="AI1293" s="32"/>
      <c r="AJ1293" s="32"/>
      <c r="AK1293" s="32"/>
      <c r="AL1293" s="32"/>
    </row>
    <row r="1294" customFormat="false" ht="16.85" hidden="false" customHeight="false" outlineLevel="0" collapsed="false">
      <c r="A1294" s="69"/>
      <c r="B1294" s="70" t="s">
        <v>137</v>
      </c>
      <c r="C1294" s="62" t="s">
        <v>95</v>
      </c>
      <c r="D1294" s="70" t="s">
        <v>1331</v>
      </c>
      <c r="E1294" s="43" t="n">
        <v>0.541666666666667</v>
      </c>
      <c r="F1294" s="54" t="n">
        <v>10</v>
      </c>
      <c r="G1294" s="45" t="n">
        <v>1.35</v>
      </c>
      <c r="H1294" s="46" t="s">
        <v>5</v>
      </c>
      <c r="I1294" s="47" t="n">
        <f aca="false">IF(H1294="W",F1294*G1294-F1294,(IF(H1294="L",-F1294)))</f>
        <v>3.5</v>
      </c>
      <c r="J1294" s="62"/>
      <c r="K1294" s="23"/>
      <c r="L1294" s="48"/>
      <c r="M1294" s="48"/>
      <c r="N1294" s="49"/>
      <c r="O1294" s="62"/>
      <c r="P1294" s="64"/>
      <c r="Q1294" s="66"/>
      <c r="R1294" s="74"/>
      <c r="S1294" s="66"/>
      <c r="T1294" s="66"/>
      <c r="U1294" s="66"/>
      <c r="V1294" s="66"/>
      <c r="W1294" s="66"/>
      <c r="X1294" s="67"/>
      <c r="Y1294" s="67"/>
      <c r="Z1294" s="67"/>
      <c r="AA1294" s="67"/>
      <c r="AB1294" s="67"/>
      <c r="AC1294" s="67"/>
      <c r="AD1294" s="32"/>
      <c r="AE1294" s="32"/>
      <c r="AF1294" s="32"/>
      <c r="AG1294" s="32"/>
      <c r="AH1294" s="32"/>
      <c r="AI1294" s="32"/>
      <c r="AJ1294" s="32"/>
      <c r="AK1294" s="32"/>
      <c r="AL1294" s="32"/>
    </row>
    <row r="1295" customFormat="false" ht="16.85" hidden="false" customHeight="false" outlineLevel="0" collapsed="false">
      <c r="A1295" s="69"/>
      <c r="B1295" s="70" t="s">
        <v>137</v>
      </c>
      <c r="C1295" s="62" t="s">
        <v>95</v>
      </c>
      <c r="D1295" s="70" t="s">
        <v>1332</v>
      </c>
      <c r="E1295" s="43" t="n">
        <v>0.541666666666667</v>
      </c>
      <c r="F1295" s="54" t="n">
        <v>5</v>
      </c>
      <c r="G1295" s="45" t="n">
        <v>1.5</v>
      </c>
      <c r="H1295" s="46" t="s">
        <v>7</v>
      </c>
      <c r="I1295" s="47" t="n">
        <f aca="false">IF(H1295="W",F1295*G1295-F1295,(IF(H1295="L",-F1295)))</f>
        <v>-5</v>
      </c>
      <c r="J1295" s="62"/>
      <c r="K1295" s="23"/>
      <c r="L1295" s="48"/>
      <c r="M1295" s="48"/>
      <c r="N1295" s="49"/>
      <c r="O1295" s="62"/>
      <c r="P1295" s="64"/>
      <c r="Q1295" s="66"/>
      <c r="R1295" s="74"/>
      <c r="S1295" s="66"/>
      <c r="T1295" s="66"/>
      <c r="U1295" s="66"/>
      <c r="V1295" s="66"/>
      <c r="W1295" s="66"/>
      <c r="X1295" s="67"/>
      <c r="Y1295" s="67"/>
      <c r="Z1295" s="67"/>
      <c r="AA1295" s="67"/>
      <c r="AB1295" s="67"/>
      <c r="AC1295" s="67"/>
      <c r="AD1295" s="32"/>
      <c r="AE1295" s="32"/>
      <c r="AF1295" s="32"/>
      <c r="AG1295" s="32"/>
      <c r="AH1295" s="32"/>
      <c r="AI1295" s="32"/>
      <c r="AJ1295" s="32"/>
      <c r="AK1295" s="32"/>
      <c r="AL1295" s="32"/>
    </row>
    <row r="1296" customFormat="false" ht="16.85" hidden="false" customHeight="false" outlineLevel="0" collapsed="false">
      <c r="A1296" s="69"/>
      <c r="B1296" s="70" t="s">
        <v>137</v>
      </c>
      <c r="C1296" s="62" t="s">
        <v>95</v>
      </c>
      <c r="D1296" s="70" t="s">
        <v>1333</v>
      </c>
      <c r="E1296" s="43" t="n">
        <v>0.6875</v>
      </c>
      <c r="F1296" s="54" t="n">
        <v>15</v>
      </c>
      <c r="G1296" s="45" t="n">
        <v>1.35</v>
      </c>
      <c r="H1296" s="46" t="s">
        <v>5</v>
      </c>
      <c r="I1296" s="47" t="n">
        <f aca="false">IF(H1296="W",F1296*G1296-F1296,(IF(H1296="L",-F1296)))</f>
        <v>5.25</v>
      </c>
      <c r="J1296" s="62"/>
      <c r="K1296" s="23"/>
      <c r="L1296" s="48"/>
      <c r="M1296" s="48"/>
      <c r="N1296" s="49"/>
      <c r="O1296" s="62"/>
      <c r="P1296" s="64"/>
      <c r="Q1296" s="66"/>
      <c r="R1296" s="74"/>
      <c r="S1296" s="66"/>
      <c r="T1296" s="66"/>
      <c r="U1296" s="66"/>
      <c r="V1296" s="66"/>
      <c r="W1296" s="66"/>
      <c r="X1296" s="67"/>
      <c r="Y1296" s="67"/>
      <c r="Z1296" s="67"/>
      <c r="AA1296" s="67"/>
      <c r="AB1296" s="67"/>
      <c r="AC1296" s="67"/>
      <c r="AD1296" s="32"/>
      <c r="AE1296" s="32"/>
      <c r="AF1296" s="32"/>
      <c r="AG1296" s="32"/>
      <c r="AH1296" s="32"/>
      <c r="AI1296" s="32"/>
      <c r="AJ1296" s="32"/>
      <c r="AK1296" s="32"/>
      <c r="AL1296" s="32"/>
    </row>
    <row r="1297" customFormat="false" ht="16.85" hidden="false" customHeight="false" outlineLevel="0" collapsed="false">
      <c r="A1297" s="69"/>
      <c r="B1297" s="70" t="s">
        <v>137</v>
      </c>
      <c r="C1297" s="62" t="s">
        <v>95</v>
      </c>
      <c r="D1297" s="70" t="s">
        <v>1334</v>
      </c>
      <c r="E1297" s="43" t="n">
        <v>0.6875</v>
      </c>
      <c r="F1297" s="54" t="n">
        <v>10</v>
      </c>
      <c r="G1297" s="45" t="n">
        <v>1.35</v>
      </c>
      <c r="H1297" s="46" t="s">
        <v>5</v>
      </c>
      <c r="I1297" s="47" t="n">
        <f aca="false">IF(H1297="W",F1297*G1297-F1297,(IF(H1297="L",-F1297)))</f>
        <v>3.5</v>
      </c>
      <c r="J1297" s="62"/>
      <c r="K1297" s="23"/>
      <c r="L1297" s="48"/>
      <c r="M1297" s="48"/>
      <c r="N1297" s="49"/>
      <c r="O1297" s="62"/>
      <c r="P1297" s="64"/>
      <c r="Q1297" s="66"/>
      <c r="R1297" s="74"/>
      <c r="S1297" s="66"/>
      <c r="T1297" s="66"/>
      <c r="U1297" s="66"/>
      <c r="V1297" s="66"/>
      <c r="W1297" s="66"/>
      <c r="X1297" s="67"/>
      <c r="Y1297" s="67"/>
      <c r="Z1297" s="67"/>
      <c r="AA1297" s="67"/>
      <c r="AB1297" s="67"/>
      <c r="AC1297" s="67"/>
      <c r="AD1297" s="32"/>
      <c r="AE1297" s="32"/>
      <c r="AF1297" s="32"/>
      <c r="AG1297" s="32"/>
      <c r="AH1297" s="32"/>
      <c r="AI1297" s="32"/>
      <c r="AJ1297" s="32"/>
      <c r="AK1297" s="32"/>
      <c r="AL1297" s="32"/>
    </row>
    <row r="1298" customFormat="false" ht="16.85" hidden="false" customHeight="false" outlineLevel="0" collapsed="false">
      <c r="A1298" s="69"/>
      <c r="B1298" s="70" t="s">
        <v>67</v>
      </c>
      <c r="C1298" s="62" t="s">
        <v>28</v>
      </c>
      <c r="D1298" s="70" t="s">
        <v>1335</v>
      </c>
      <c r="E1298" s="43" t="n">
        <v>0.0833333333333333</v>
      </c>
      <c r="F1298" s="54" t="n">
        <v>25</v>
      </c>
      <c r="G1298" s="45" t="n">
        <v>2.6</v>
      </c>
      <c r="H1298" s="46" t="s">
        <v>5</v>
      </c>
      <c r="I1298" s="47" t="n">
        <f aca="false">IF(H1298="W",F1298*G1298-F1298,(IF(H1298="L",-F1298)))</f>
        <v>40</v>
      </c>
      <c r="J1298" s="62"/>
      <c r="K1298" s="23" t="s">
        <v>124</v>
      </c>
      <c r="L1298" s="48"/>
      <c r="M1298" s="48"/>
      <c r="N1298" s="49"/>
      <c r="O1298" s="62"/>
      <c r="P1298" s="64"/>
      <c r="Q1298" s="66"/>
      <c r="R1298" s="74"/>
      <c r="S1298" s="66"/>
      <c r="T1298" s="66"/>
      <c r="U1298" s="66"/>
      <c r="V1298" s="66"/>
      <c r="W1298" s="66"/>
      <c r="X1298" s="67"/>
      <c r="Y1298" s="67"/>
      <c r="Z1298" s="67"/>
      <c r="AA1298" s="67"/>
      <c r="AB1298" s="67"/>
      <c r="AC1298" s="67"/>
      <c r="AD1298" s="32"/>
      <c r="AE1298" s="32"/>
      <c r="AF1298" s="32"/>
      <c r="AG1298" s="32"/>
      <c r="AH1298" s="32"/>
      <c r="AI1298" s="32"/>
      <c r="AJ1298" s="32"/>
      <c r="AK1298" s="32"/>
      <c r="AL1298" s="32"/>
    </row>
    <row r="1299" customFormat="false" ht="16.85" hidden="false" customHeight="false" outlineLevel="0" collapsed="false">
      <c r="A1299" s="69"/>
      <c r="B1299" s="70" t="s">
        <v>67</v>
      </c>
      <c r="C1299" s="62" t="s">
        <v>24</v>
      </c>
      <c r="D1299" s="70" t="s">
        <v>1336</v>
      </c>
      <c r="E1299" s="43" t="n">
        <v>0.0833333333333333</v>
      </c>
      <c r="F1299" s="54" t="n">
        <v>5.67</v>
      </c>
      <c r="G1299" s="45" t="n">
        <v>7.06</v>
      </c>
      <c r="H1299" s="46" t="s">
        <v>7</v>
      </c>
      <c r="I1299" s="47" t="n">
        <f aca="false">IF(H1299="W",F1299*G1299-F1299,(IF(H1299="L",-F1299)))</f>
        <v>-5.67</v>
      </c>
      <c r="J1299" s="62"/>
      <c r="K1299" s="23"/>
      <c r="L1299" s="48"/>
      <c r="M1299" s="48"/>
      <c r="N1299" s="49"/>
      <c r="O1299" s="62"/>
      <c r="P1299" s="64"/>
      <c r="Q1299" s="66"/>
      <c r="R1299" s="74"/>
      <c r="S1299" s="66"/>
      <c r="T1299" s="66"/>
      <c r="U1299" s="66"/>
      <c r="V1299" s="66"/>
      <c r="W1299" s="66"/>
      <c r="X1299" s="67"/>
      <c r="Y1299" s="67"/>
      <c r="Z1299" s="67"/>
      <c r="AA1299" s="67"/>
      <c r="AB1299" s="67"/>
      <c r="AC1299" s="67"/>
      <c r="AD1299" s="32"/>
      <c r="AE1299" s="32"/>
      <c r="AF1299" s="32"/>
      <c r="AG1299" s="32"/>
      <c r="AH1299" s="32"/>
      <c r="AI1299" s="32"/>
      <c r="AJ1299" s="32"/>
      <c r="AK1299" s="32"/>
      <c r="AL1299" s="32"/>
    </row>
    <row r="1300" customFormat="false" ht="16.85" hidden="false" customHeight="false" outlineLevel="0" collapsed="false">
      <c r="A1300" s="69"/>
      <c r="B1300" s="70" t="s">
        <v>67</v>
      </c>
      <c r="C1300" s="62" t="s">
        <v>24</v>
      </c>
      <c r="D1300" s="70" t="s">
        <v>1337</v>
      </c>
      <c r="E1300" s="43" t="n">
        <v>0.0833333333333333</v>
      </c>
      <c r="F1300" s="54" t="n">
        <v>8.46</v>
      </c>
      <c r="G1300" s="45" t="n">
        <v>4.73</v>
      </c>
      <c r="H1300" s="46" t="s">
        <v>7</v>
      </c>
      <c r="I1300" s="47" t="n">
        <f aca="false">IF(H1300="W",F1300*G1300-F1300,(IF(H1300="L",-F1300)))</f>
        <v>-8.46</v>
      </c>
      <c r="J1300" s="62"/>
      <c r="K1300" s="23"/>
      <c r="L1300" s="48"/>
      <c r="M1300" s="48"/>
      <c r="N1300" s="49"/>
      <c r="O1300" s="62"/>
      <c r="P1300" s="64"/>
      <c r="Q1300" s="66"/>
      <c r="R1300" s="74"/>
      <c r="S1300" s="66"/>
      <c r="T1300" s="66"/>
      <c r="U1300" s="66"/>
      <c r="V1300" s="66"/>
      <c r="W1300" s="66"/>
      <c r="X1300" s="67"/>
      <c r="Y1300" s="67"/>
      <c r="Z1300" s="67"/>
      <c r="AA1300" s="67"/>
      <c r="AB1300" s="67"/>
      <c r="AC1300" s="67"/>
      <c r="AD1300" s="32"/>
      <c r="AE1300" s="32"/>
      <c r="AF1300" s="32"/>
      <c r="AG1300" s="32"/>
      <c r="AH1300" s="32"/>
      <c r="AI1300" s="32"/>
      <c r="AJ1300" s="32"/>
      <c r="AK1300" s="32"/>
      <c r="AL1300" s="32"/>
    </row>
    <row r="1301" customFormat="false" ht="16.85" hidden="false" customHeight="false" outlineLevel="0" collapsed="false">
      <c r="A1301" s="69"/>
      <c r="B1301" s="70" t="s">
        <v>67</v>
      </c>
      <c r="C1301" s="62" t="s">
        <v>170</v>
      </c>
      <c r="D1301" s="70" t="s">
        <v>1338</v>
      </c>
      <c r="E1301" s="43" t="n">
        <v>0.0833333333333333</v>
      </c>
      <c r="F1301" s="54" t="n">
        <v>31</v>
      </c>
      <c r="G1301" s="45" t="n">
        <v>1.81</v>
      </c>
      <c r="H1301" s="46" t="s">
        <v>5</v>
      </c>
      <c r="I1301" s="47" t="n">
        <f aca="false">IF(H1301="W",F1301*G1301-F1301,(IF(H1301="L",-F1301)))</f>
        <v>25.11</v>
      </c>
      <c r="J1301" s="62"/>
      <c r="K1301" s="23"/>
      <c r="L1301" s="48"/>
      <c r="M1301" s="48"/>
      <c r="N1301" s="49"/>
      <c r="O1301" s="62"/>
      <c r="P1301" s="64"/>
      <c r="Q1301" s="66"/>
      <c r="R1301" s="74"/>
      <c r="S1301" s="66"/>
      <c r="T1301" s="66"/>
      <c r="U1301" s="66"/>
      <c r="V1301" s="66"/>
      <c r="W1301" s="66"/>
      <c r="X1301" s="67"/>
      <c r="Y1301" s="67"/>
      <c r="Z1301" s="67"/>
      <c r="AA1301" s="67"/>
      <c r="AB1301" s="67"/>
      <c r="AC1301" s="67"/>
      <c r="AD1301" s="32"/>
      <c r="AE1301" s="32"/>
      <c r="AF1301" s="32"/>
      <c r="AG1301" s="32"/>
      <c r="AH1301" s="32"/>
      <c r="AI1301" s="32"/>
      <c r="AJ1301" s="32"/>
      <c r="AK1301" s="32"/>
      <c r="AL1301" s="32"/>
    </row>
    <row r="1302" customFormat="false" ht="16.85" hidden="false" customHeight="false" outlineLevel="0" collapsed="false">
      <c r="A1302" s="69"/>
      <c r="B1302" s="70" t="s">
        <v>67</v>
      </c>
      <c r="C1302" s="62" t="s">
        <v>24</v>
      </c>
      <c r="D1302" s="70" t="s">
        <v>1339</v>
      </c>
      <c r="E1302" s="43" t="n">
        <v>0.0833333333333333</v>
      </c>
      <c r="F1302" s="54" t="n">
        <v>25</v>
      </c>
      <c r="G1302" s="45" t="n">
        <v>2.24</v>
      </c>
      <c r="H1302" s="46" t="s">
        <v>7</v>
      </c>
      <c r="I1302" s="47" t="n">
        <f aca="false">IF(H1302="W",F1302*G1302-F1302,(IF(H1302="L",-F1302)))</f>
        <v>-25</v>
      </c>
      <c r="J1302" s="62"/>
      <c r="K1302" s="23" t="s">
        <v>1340</v>
      </c>
      <c r="L1302" s="48"/>
      <c r="M1302" s="48"/>
      <c r="N1302" s="49"/>
      <c r="O1302" s="62"/>
      <c r="P1302" s="64"/>
      <c r="Q1302" s="66"/>
      <c r="R1302" s="74"/>
      <c r="S1302" s="66"/>
      <c r="T1302" s="66"/>
      <c r="U1302" s="66"/>
      <c r="V1302" s="66"/>
      <c r="W1302" s="66"/>
      <c r="X1302" s="67"/>
      <c r="Y1302" s="67"/>
      <c r="Z1302" s="67"/>
      <c r="AA1302" s="67"/>
      <c r="AB1302" s="67"/>
      <c r="AC1302" s="67"/>
      <c r="AD1302" s="32"/>
      <c r="AE1302" s="32"/>
      <c r="AF1302" s="32"/>
      <c r="AG1302" s="32"/>
      <c r="AH1302" s="32"/>
      <c r="AI1302" s="32"/>
      <c r="AJ1302" s="32"/>
      <c r="AK1302" s="32"/>
      <c r="AL1302" s="32"/>
    </row>
    <row r="1303" customFormat="false" ht="16.85" hidden="false" customHeight="false" outlineLevel="0" collapsed="false">
      <c r="A1303" s="69" t="n">
        <v>43650</v>
      </c>
      <c r="B1303" s="70" t="s">
        <v>67</v>
      </c>
      <c r="C1303" s="62" t="s">
        <v>28</v>
      </c>
      <c r="D1303" s="70" t="s">
        <v>1341</v>
      </c>
      <c r="E1303" s="43" t="n">
        <v>0.916666666666667</v>
      </c>
      <c r="F1303" s="54" t="n">
        <v>25</v>
      </c>
      <c r="G1303" s="45" t="n">
        <v>2.03</v>
      </c>
      <c r="H1303" s="46" t="s">
        <v>5</v>
      </c>
      <c r="I1303" s="47" t="n">
        <f aca="false">IF(H1303="W",F1303*G1303-F1303,(IF(H1303="L",-F1303)))</f>
        <v>25.75</v>
      </c>
      <c r="J1303" s="62"/>
      <c r="K1303" s="23" t="s">
        <v>1342</v>
      </c>
      <c r="L1303" s="48"/>
      <c r="M1303" s="48"/>
      <c r="N1303" s="49"/>
      <c r="O1303" s="62"/>
      <c r="P1303" s="64"/>
      <c r="Q1303" s="66"/>
      <c r="R1303" s="74"/>
      <c r="S1303" s="66"/>
      <c r="T1303" s="66"/>
      <c r="U1303" s="66"/>
      <c r="V1303" s="66"/>
      <c r="W1303" s="66"/>
      <c r="X1303" s="67"/>
      <c r="Y1303" s="67"/>
      <c r="Z1303" s="67"/>
      <c r="AA1303" s="67"/>
      <c r="AB1303" s="67"/>
      <c r="AC1303" s="67"/>
      <c r="AD1303" s="32"/>
      <c r="AE1303" s="32"/>
      <c r="AF1303" s="32"/>
      <c r="AG1303" s="32"/>
      <c r="AH1303" s="32"/>
      <c r="AI1303" s="32"/>
      <c r="AJ1303" s="32"/>
      <c r="AK1303" s="32"/>
      <c r="AL1303" s="32"/>
    </row>
    <row r="1304" customFormat="false" ht="16.85" hidden="false" customHeight="false" outlineLevel="0" collapsed="false">
      <c r="A1304" s="69"/>
      <c r="B1304" s="70" t="s">
        <v>67</v>
      </c>
      <c r="C1304" s="62" t="s">
        <v>87</v>
      </c>
      <c r="D1304" s="70" t="s">
        <v>1343</v>
      </c>
      <c r="E1304" s="43" t="n">
        <v>0.916666666666667</v>
      </c>
      <c r="F1304" s="54" t="n">
        <v>14.5</v>
      </c>
      <c r="G1304" s="45" t="n">
        <v>3.5</v>
      </c>
      <c r="H1304" s="46" t="s">
        <v>7</v>
      </c>
      <c r="I1304" s="47" t="n">
        <f aca="false">IF(H1304="W",F1304*G1304-F1304,(IF(H1304="L",-F1304)))</f>
        <v>-14.5</v>
      </c>
      <c r="J1304" s="62"/>
      <c r="K1304" s="23"/>
      <c r="L1304" s="48"/>
      <c r="M1304" s="48"/>
      <c r="N1304" s="49"/>
      <c r="O1304" s="62"/>
      <c r="P1304" s="64"/>
      <c r="Q1304" s="66"/>
      <c r="R1304" s="74"/>
      <c r="S1304" s="66"/>
      <c r="T1304" s="66"/>
      <c r="U1304" s="66"/>
      <c r="V1304" s="66"/>
      <c r="W1304" s="66"/>
      <c r="X1304" s="67"/>
      <c r="Y1304" s="67"/>
      <c r="Z1304" s="67"/>
      <c r="AA1304" s="67"/>
      <c r="AB1304" s="67"/>
      <c r="AC1304" s="67"/>
      <c r="AD1304" s="32"/>
      <c r="AE1304" s="32"/>
      <c r="AF1304" s="32"/>
      <c r="AG1304" s="32"/>
      <c r="AH1304" s="32"/>
      <c r="AI1304" s="32"/>
      <c r="AJ1304" s="32"/>
      <c r="AK1304" s="32"/>
      <c r="AL1304" s="32"/>
    </row>
    <row r="1305" customFormat="false" ht="16.85" hidden="false" customHeight="false" outlineLevel="0" collapsed="false">
      <c r="A1305" s="69"/>
      <c r="B1305" s="70" t="s">
        <v>67</v>
      </c>
      <c r="C1305" s="62" t="s">
        <v>24</v>
      </c>
      <c r="D1305" s="70" t="s">
        <v>1295</v>
      </c>
      <c r="E1305" s="43" t="n">
        <v>0.916666666666667</v>
      </c>
      <c r="F1305" s="54" t="n">
        <v>11.97</v>
      </c>
      <c r="G1305" s="45" t="n">
        <v>4.24</v>
      </c>
      <c r="H1305" s="46" t="s">
        <v>7</v>
      </c>
      <c r="I1305" s="47" t="n">
        <f aca="false">IF(H1305="W",F1305*G1305-F1305,(IF(H1305="L",-F1305)))</f>
        <v>-11.97</v>
      </c>
      <c r="J1305" s="62"/>
      <c r="K1305" s="23"/>
      <c r="L1305" s="48"/>
      <c r="M1305" s="48"/>
      <c r="N1305" s="49"/>
      <c r="O1305" s="62"/>
      <c r="P1305" s="64"/>
      <c r="Q1305" s="66"/>
      <c r="R1305" s="74"/>
      <c r="S1305" s="66"/>
      <c r="T1305" s="66"/>
      <c r="U1305" s="66"/>
      <c r="V1305" s="66"/>
      <c r="W1305" s="66"/>
      <c r="X1305" s="67"/>
      <c r="Y1305" s="67"/>
      <c r="Z1305" s="67"/>
      <c r="AA1305" s="67"/>
      <c r="AB1305" s="67"/>
      <c r="AC1305" s="67"/>
      <c r="AD1305" s="32"/>
      <c r="AE1305" s="32"/>
      <c r="AF1305" s="32"/>
      <c r="AG1305" s="32"/>
      <c r="AH1305" s="32"/>
      <c r="AI1305" s="32"/>
      <c r="AJ1305" s="32"/>
      <c r="AK1305" s="32"/>
      <c r="AL1305" s="32"/>
    </row>
    <row r="1306" customFormat="false" ht="16.85" hidden="false" customHeight="false" outlineLevel="0" collapsed="false">
      <c r="A1306" s="69"/>
      <c r="B1306" s="70" t="s">
        <v>67</v>
      </c>
      <c r="C1306" s="62" t="s">
        <v>151</v>
      </c>
      <c r="D1306" s="70" t="s">
        <v>1344</v>
      </c>
      <c r="E1306" s="43" t="n">
        <v>0.916666666666667</v>
      </c>
      <c r="F1306" s="54" t="n">
        <v>20</v>
      </c>
      <c r="G1306" s="45" t="n">
        <v>1.03</v>
      </c>
      <c r="H1306" s="46" t="s">
        <v>5</v>
      </c>
      <c r="I1306" s="47" t="n">
        <f aca="false">IF(H1306="W",F1306*G1306-F1306,(IF(H1306="L",-F1306)))</f>
        <v>0.600000000000002</v>
      </c>
      <c r="J1306" s="62"/>
      <c r="K1306" s="23"/>
      <c r="L1306" s="48"/>
      <c r="M1306" s="48"/>
      <c r="N1306" s="49"/>
      <c r="O1306" s="62"/>
      <c r="P1306" s="64"/>
      <c r="Q1306" s="66"/>
      <c r="R1306" s="74"/>
      <c r="S1306" s="66"/>
      <c r="T1306" s="66"/>
      <c r="U1306" s="66"/>
      <c r="V1306" s="66"/>
      <c r="W1306" s="66"/>
      <c r="X1306" s="67"/>
      <c r="Y1306" s="67"/>
      <c r="Z1306" s="67"/>
      <c r="AA1306" s="67"/>
      <c r="AB1306" s="67"/>
      <c r="AC1306" s="67"/>
      <c r="AD1306" s="32"/>
      <c r="AE1306" s="32"/>
      <c r="AF1306" s="32"/>
      <c r="AG1306" s="32"/>
      <c r="AH1306" s="32"/>
      <c r="AI1306" s="32"/>
      <c r="AJ1306" s="32"/>
      <c r="AK1306" s="32"/>
      <c r="AL1306" s="32"/>
    </row>
    <row r="1307" customFormat="false" ht="16.85" hidden="false" customHeight="false" outlineLevel="0" collapsed="false">
      <c r="A1307" s="69"/>
      <c r="B1307" s="70" t="s">
        <v>49</v>
      </c>
      <c r="C1307" s="62" t="s">
        <v>331</v>
      </c>
      <c r="D1307" s="70" t="s">
        <v>1345</v>
      </c>
      <c r="E1307" s="43" t="n">
        <v>0.791666666666667</v>
      </c>
      <c r="F1307" s="54" t="n">
        <v>20</v>
      </c>
      <c r="G1307" s="45" t="n">
        <v>1.93</v>
      </c>
      <c r="H1307" s="46" t="s">
        <v>7</v>
      </c>
      <c r="I1307" s="47" t="n">
        <f aca="false">IF(H1307="W",F1307*G1307-F1307,(IF(H1307="L",-F1307)))</f>
        <v>-20</v>
      </c>
      <c r="J1307" s="62"/>
      <c r="K1307" s="23"/>
      <c r="L1307" s="48"/>
      <c r="M1307" s="48"/>
      <c r="N1307" s="49"/>
      <c r="O1307" s="62"/>
      <c r="P1307" s="64"/>
      <c r="Q1307" s="66"/>
      <c r="R1307" s="74"/>
      <c r="S1307" s="66"/>
      <c r="T1307" s="66"/>
      <c r="U1307" s="66"/>
      <c r="V1307" s="66"/>
      <c r="W1307" s="66"/>
      <c r="X1307" s="67"/>
      <c r="Y1307" s="67"/>
      <c r="Z1307" s="67"/>
      <c r="AA1307" s="67"/>
      <c r="AB1307" s="67"/>
      <c r="AC1307" s="67"/>
      <c r="AD1307" s="32"/>
      <c r="AE1307" s="32"/>
      <c r="AF1307" s="32"/>
      <c r="AG1307" s="32"/>
      <c r="AH1307" s="32"/>
      <c r="AI1307" s="32"/>
      <c r="AJ1307" s="32"/>
      <c r="AK1307" s="32"/>
      <c r="AL1307" s="32"/>
    </row>
    <row r="1308" customFormat="false" ht="16.85" hidden="false" customHeight="false" outlineLevel="0" collapsed="false">
      <c r="A1308" s="69"/>
      <c r="B1308" s="70" t="s">
        <v>49</v>
      </c>
      <c r="C1308" s="62" t="s">
        <v>95</v>
      </c>
      <c r="D1308" s="70" t="s">
        <v>1317</v>
      </c>
      <c r="E1308" s="43" t="n">
        <v>0.791666666666667</v>
      </c>
      <c r="F1308" s="54" t="n">
        <v>5</v>
      </c>
      <c r="G1308" s="45" t="n">
        <v>1.85</v>
      </c>
      <c r="H1308" s="46" t="s">
        <v>5</v>
      </c>
      <c r="I1308" s="47" t="n">
        <f aca="false">IF(H1308="W",F1308*G1308-F1308,(IF(H1308="L",-F1308)))</f>
        <v>4.25</v>
      </c>
      <c r="J1308" s="62"/>
      <c r="K1308" s="23" t="s">
        <v>1346</v>
      </c>
      <c r="L1308" s="48"/>
      <c r="M1308" s="48"/>
      <c r="N1308" s="49"/>
      <c r="O1308" s="62"/>
      <c r="P1308" s="64"/>
      <c r="Q1308" s="66"/>
      <c r="R1308" s="74"/>
      <c r="S1308" s="66"/>
      <c r="T1308" s="66"/>
      <c r="U1308" s="66"/>
      <c r="V1308" s="66"/>
      <c r="W1308" s="66"/>
      <c r="X1308" s="67"/>
      <c r="Y1308" s="67"/>
      <c r="Z1308" s="67"/>
      <c r="AA1308" s="67"/>
      <c r="AB1308" s="67"/>
      <c r="AC1308" s="67"/>
      <c r="AD1308" s="32"/>
      <c r="AE1308" s="32"/>
      <c r="AF1308" s="32"/>
      <c r="AG1308" s="32"/>
      <c r="AH1308" s="32"/>
      <c r="AI1308" s="32"/>
      <c r="AJ1308" s="32"/>
      <c r="AK1308" s="32"/>
      <c r="AL1308" s="32"/>
    </row>
    <row r="1309" customFormat="false" ht="16.85" hidden="false" customHeight="false" outlineLevel="0" collapsed="false">
      <c r="A1309" s="69"/>
      <c r="B1309" s="70" t="s">
        <v>49</v>
      </c>
      <c r="C1309" s="62" t="s">
        <v>95</v>
      </c>
      <c r="D1309" s="70" t="s">
        <v>1317</v>
      </c>
      <c r="E1309" s="43" t="n">
        <v>0.791666666666667</v>
      </c>
      <c r="F1309" s="54" t="n">
        <v>5</v>
      </c>
      <c r="G1309" s="45" t="n">
        <v>2</v>
      </c>
      <c r="H1309" s="46" t="s">
        <v>5</v>
      </c>
      <c r="I1309" s="47" t="n">
        <f aca="false">IF(H1309="W",F1309*G1309-F1309,(IF(H1309="L",-F1309)))</f>
        <v>5</v>
      </c>
      <c r="J1309" s="62"/>
      <c r="K1309" s="23"/>
      <c r="L1309" s="48"/>
      <c r="M1309" s="48"/>
      <c r="N1309" s="49"/>
      <c r="O1309" s="62"/>
      <c r="P1309" s="64"/>
      <c r="Q1309" s="66"/>
      <c r="R1309" s="74"/>
      <c r="S1309" s="66"/>
      <c r="T1309" s="66"/>
      <c r="U1309" s="66"/>
      <c r="V1309" s="66"/>
      <c r="W1309" s="66"/>
      <c r="X1309" s="67"/>
      <c r="Y1309" s="67"/>
      <c r="Z1309" s="67"/>
      <c r="AA1309" s="67"/>
      <c r="AB1309" s="67"/>
      <c r="AC1309" s="67"/>
      <c r="AD1309" s="32"/>
      <c r="AE1309" s="32"/>
      <c r="AF1309" s="32"/>
      <c r="AG1309" s="32"/>
      <c r="AH1309" s="32"/>
      <c r="AI1309" s="32"/>
      <c r="AJ1309" s="32"/>
      <c r="AK1309" s="32"/>
      <c r="AL1309" s="32"/>
    </row>
    <row r="1310" customFormat="false" ht="16.85" hidden="false" customHeight="false" outlineLevel="0" collapsed="false">
      <c r="A1310" s="69"/>
      <c r="B1310" s="70" t="s">
        <v>49</v>
      </c>
      <c r="C1310" s="62" t="s">
        <v>87</v>
      </c>
      <c r="D1310" s="70" t="s">
        <v>1317</v>
      </c>
      <c r="E1310" s="43" t="n">
        <v>0.791666666666667</v>
      </c>
      <c r="F1310" s="54" t="n">
        <v>9</v>
      </c>
      <c r="G1310" s="45" t="n">
        <v>2.24</v>
      </c>
      <c r="H1310" s="46" t="s">
        <v>5</v>
      </c>
      <c r="I1310" s="47" t="n">
        <f aca="false">IF(H1310="W",F1310*G1310-F1310,(IF(H1310="L",-F1310)))</f>
        <v>11.16</v>
      </c>
      <c r="J1310" s="62"/>
      <c r="K1310" s="23"/>
      <c r="L1310" s="48"/>
      <c r="M1310" s="48"/>
      <c r="N1310" s="49"/>
      <c r="O1310" s="62"/>
      <c r="P1310" s="64"/>
      <c r="Q1310" s="66"/>
      <c r="R1310" s="74"/>
      <c r="S1310" s="66"/>
      <c r="T1310" s="66"/>
      <c r="U1310" s="66"/>
      <c r="V1310" s="66"/>
      <c r="W1310" s="66"/>
      <c r="X1310" s="67"/>
      <c r="Y1310" s="67"/>
      <c r="Z1310" s="67"/>
      <c r="AA1310" s="67"/>
      <c r="AB1310" s="67"/>
      <c r="AC1310" s="67"/>
      <c r="AD1310" s="32"/>
      <c r="AE1310" s="32"/>
      <c r="AF1310" s="32"/>
      <c r="AG1310" s="32"/>
      <c r="AH1310" s="32"/>
      <c r="AI1310" s="32"/>
      <c r="AJ1310" s="32"/>
      <c r="AK1310" s="32"/>
      <c r="AL1310" s="32"/>
    </row>
    <row r="1311" customFormat="false" ht="16.85" hidden="false" customHeight="false" outlineLevel="0" collapsed="false">
      <c r="A1311" s="69" t="n">
        <v>43651</v>
      </c>
      <c r="B1311" s="70" t="s">
        <v>67</v>
      </c>
      <c r="C1311" s="62" t="s">
        <v>28</v>
      </c>
      <c r="D1311" s="70" t="s">
        <v>1347</v>
      </c>
      <c r="E1311" s="43" t="n">
        <v>0.916666666666667</v>
      </c>
      <c r="F1311" s="54" t="n">
        <v>25</v>
      </c>
      <c r="G1311" s="45" t="n">
        <v>2.08</v>
      </c>
      <c r="H1311" s="46" t="s">
        <v>7</v>
      </c>
      <c r="I1311" s="47" t="n">
        <f aca="false">IF(H1311="W",F1311*G1311-F1311,(IF(H1311="L",-F1311)))</f>
        <v>-25</v>
      </c>
      <c r="J1311" s="62"/>
      <c r="K1311" s="23"/>
      <c r="L1311" s="48"/>
      <c r="M1311" s="48"/>
      <c r="N1311" s="49"/>
      <c r="O1311" s="62"/>
      <c r="P1311" s="64"/>
      <c r="Q1311" s="66"/>
      <c r="R1311" s="74"/>
      <c r="S1311" s="66"/>
      <c r="T1311" s="66"/>
      <c r="U1311" s="66"/>
      <c r="V1311" s="66"/>
      <c r="W1311" s="66"/>
      <c r="X1311" s="67"/>
      <c r="Y1311" s="67"/>
      <c r="Z1311" s="67"/>
      <c r="AA1311" s="67"/>
      <c r="AB1311" s="67"/>
      <c r="AC1311" s="67"/>
      <c r="AD1311" s="32"/>
      <c r="AE1311" s="32"/>
      <c r="AF1311" s="32"/>
      <c r="AG1311" s="32"/>
      <c r="AH1311" s="32"/>
      <c r="AI1311" s="32"/>
      <c r="AJ1311" s="32"/>
      <c r="AK1311" s="32"/>
      <c r="AL1311" s="32"/>
    </row>
    <row r="1312" customFormat="false" ht="16.85" hidden="false" customHeight="false" outlineLevel="0" collapsed="false">
      <c r="A1312" s="69"/>
      <c r="B1312" s="70" t="s">
        <v>67</v>
      </c>
      <c r="C1312" s="62" t="s">
        <v>87</v>
      </c>
      <c r="D1312" s="70" t="s">
        <v>1348</v>
      </c>
      <c r="E1312" s="43" t="n">
        <v>0.916666666666667</v>
      </c>
      <c r="F1312" s="54" t="n">
        <v>13.73</v>
      </c>
      <c r="G1312" s="45" t="n">
        <v>3.75</v>
      </c>
      <c r="H1312" s="46" t="s">
        <v>5</v>
      </c>
      <c r="I1312" s="47" t="n">
        <f aca="false">IF(H1312="W",F1312*G1312-F1312,(IF(H1312="L",-F1312)))</f>
        <v>37.7575</v>
      </c>
      <c r="J1312" s="62"/>
      <c r="K1312" s="23"/>
      <c r="L1312" s="48"/>
      <c r="M1312" s="48"/>
      <c r="N1312" s="49"/>
      <c r="O1312" s="62"/>
      <c r="P1312" s="64"/>
      <c r="Q1312" s="66"/>
      <c r="R1312" s="74"/>
      <c r="S1312" s="66"/>
      <c r="T1312" s="66"/>
      <c r="U1312" s="66"/>
      <c r="V1312" s="66"/>
      <c r="W1312" s="66"/>
      <c r="X1312" s="67"/>
      <c r="Y1312" s="67"/>
      <c r="Z1312" s="67"/>
      <c r="AA1312" s="67"/>
      <c r="AB1312" s="67"/>
      <c r="AC1312" s="67"/>
      <c r="AD1312" s="32"/>
      <c r="AE1312" s="32"/>
      <c r="AF1312" s="32"/>
      <c r="AG1312" s="32"/>
      <c r="AH1312" s="32"/>
      <c r="AI1312" s="32"/>
      <c r="AJ1312" s="32"/>
      <c r="AK1312" s="32"/>
      <c r="AL1312" s="32"/>
    </row>
    <row r="1313" customFormat="false" ht="16.85" hidden="false" customHeight="false" outlineLevel="0" collapsed="false">
      <c r="A1313" s="69"/>
      <c r="B1313" s="70" t="s">
        <v>67</v>
      </c>
      <c r="C1313" s="62" t="s">
        <v>24</v>
      </c>
      <c r="D1313" s="70" t="s">
        <v>1349</v>
      </c>
      <c r="E1313" s="43" t="n">
        <v>0.916666666666667</v>
      </c>
      <c r="F1313" s="54" t="n">
        <v>14.4</v>
      </c>
      <c r="G1313" s="45" t="n">
        <v>3.61</v>
      </c>
      <c r="H1313" s="46" t="s">
        <v>7</v>
      </c>
      <c r="I1313" s="47" t="n">
        <f aca="false">IF(H1313="W",F1313*G1313-F1313,(IF(H1313="L",-F1313)))</f>
        <v>-14.4</v>
      </c>
      <c r="J1313" s="62"/>
      <c r="K1313" s="23"/>
      <c r="L1313" s="48"/>
      <c r="M1313" s="48"/>
      <c r="N1313" s="49"/>
      <c r="O1313" s="62"/>
      <c r="P1313" s="64"/>
      <c r="Q1313" s="66"/>
      <c r="R1313" s="74"/>
      <c r="S1313" s="66"/>
      <c r="T1313" s="66"/>
      <c r="U1313" s="66"/>
      <c r="V1313" s="66"/>
      <c r="W1313" s="66"/>
      <c r="X1313" s="67"/>
      <c r="Y1313" s="67"/>
      <c r="Z1313" s="67"/>
      <c r="AA1313" s="67"/>
      <c r="AB1313" s="67"/>
      <c r="AC1313" s="67"/>
      <c r="AD1313" s="32"/>
      <c r="AE1313" s="32"/>
      <c r="AF1313" s="32"/>
      <c r="AG1313" s="32"/>
      <c r="AH1313" s="32"/>
      <c r="AI1313" s="32"/>
      <c r="AJ1313" s="32"/>
      <c r="AK1313" s="32"/>
      <c r="AL1313" s="32"/>
    </row>
    <row r="1314" customFormat="false" ht="16.85" hidden="false" customHeight="false" outlineLevel="0" collapsed="false">
      <c r="A1314" s="69"/>
      <c r="B1314" s="70" t="s">
        <v>67</v>
      </c>
      <c r="C1314" s="62" t="s">
        <v>151</v>
      </c>
      <c r="D1314" s="70" t="s">
        <v>1350</v>
      </c>
      <c r="E1314" s="43" t="n">
        <v>0.916666666666667</v>
      </c>
      <c r="F1314" s="54" t="n">
        <v>20</v>
      </c>
      <c r="G1314" s="45" t="n">
        <v>1.03</v>
      </c>
      <c r="H1314" s="46" t="s">
        <v>6</v>
      </c>
      <c r="I1314" s="47" t="n">
        <f aca="false">IF(H1314="W",F1314*G1314-F1314,(IF(H1314="L",-F1314)))</f>
        <v>0</v>
      </c>
      <c r="J1314" s="62"/>
      <c r="K1314" s="23"/>
      <c r="L1314" s="48"/>
      <c r="M1314" s="48"/>
      <c r="N1314" s="49"/>
      <c r="O1314" s="62"/>
      <c r="P1314" s="64"/>
      <c r="Q1314" s="66"/>
      <c r="R1314" s="74"/>
      <c r="S1314" s="66"/>
      <c r="T1314" s="66"/>
      <c r="U1314" s="66"/>
      <c r="V1314" s="66"/>
      <c r="W1314" s="66"/>
      <c r="X1314" s="67"/>
      <c r="Y1314" s="67"/>
      <c r="Z1314" s="67"/>
      <c r="AA1314" s="67"/>
      <c r="AB1314" s="67"/>
      <c r="AC1314" s="67"/>
      <c r="AD1314" s="32"/>
      <c r="AE1314" s="32"/>
      <c r="AF1314" s="32"/>
      <c r="AG1314" s="32"/>
      <c r="AH1314" s="32"/>
      <c r="AI1314" s="32"/>
      <c r="AJ1314" s="32"/>
      <c r="AK1314" s="32"/>
      <c r="AL1314" s="32"/>
    </row>
    <row r="1315" customFormat="false" ht="16.85" hidden="false" customHeight="false" outlineLevel="0" collapsed="false">
      <c r="A1315" s="69" t="n">
        <v>43652</v>
      </c>
      <c r="B1315" s="70" t="s">
        <v>67</v>
      </c>
      <c r="C1315" s="62" t="s">
        <v>28</v>
      </c>
      <c r="D1315" s="70" t="s">
        <v>1095</v>
      </c>
      <c r="E1315" s="43" t="n">
        <v>0.75</v>
      </c>
      <c r="F1315" s="54" t="n">
        <v>25</v>
      </c>
      <c r="G1315" s="45" t="n">
        <v>1.87</v>
      </c>
      <c r="H1315" s="46" t="s">
        <v>7</v>
      </c>
      <c r="I1315" s="47" t="n">
        <f aca="false">IF(H1315="W",F1315*G1315-F1315,(IF(H1315="L",-F1315)))</f>
        <v>-25</v>
      </c>
      <c r="J1315" s="62"/>
      <c r="K1315" s="23"/>
      <c r="L1315" s="48"/>
      <c r="M1315" s="48"/>
      <c r="N1315" s="49"/>
      <c r="O1315" s="62"/>
      <c r="P1315" s="64"/>
      <c r="Q1315" s="66"/>
      <c r="R1315" s="74"/>
      <c r="S1315" s="66"/>
      <c r="T1315" s="66"/>
      <c r="U1315" s="66"/>
      <c r="V1315" s="66"/>
      <c r="W1315" s="66"/>
      <c r="X1315" s="67"/>
      <c r="Y1315" s="67"/>
      <c r="Z1315" s="67"/>
      <c r="AA1315" s="67"/>
      <c r="AB1315" s="67"/>
      <c r="AC1315" s="67"/>
      <c r="AD1315" s="32"/>
      <c r="AE1315" s="32"/>
      <c r="AF1315" s="32"/>
      <c r="AG1315" s="32"/>
      <c r="AH1315" s="32"/>
      <c r="AI1315" s="32"/>
      <c r="AJ1315" s="32"/>
      <c r="AK1315" s="32"/>
      <c r="AL1315" s="32"/>
    </row>
    <row r="1316" customFormat="false" ht="16.85" hidden="false" customHeight="false" outlineLevel="0" collapsed="false">
      <c r="A1316" s="69"/>
      <c r="B1316" s="70" t="s">
        <v>67</v>
      </c>
      <c r="C1316" s="62" t="s">
        <v>63</v>
      </c>
      <c r="D1316" s="70" t="s">
        <v>910</v>
      </c>
      <c r="E1316" s="43" t="n">
        <v>0.75</v>
      </c>
      <c r="F1316" s="54" t="n">
        <v>10.46</v>
      </c>
      <c r="G1316" s="45" t="n">
        <v>4.47</v>
      </c>
      <c r="H1316" s="46" t="s">
        <v>5</v>
      </c>
      <c r="I1316" s="47" t="n">
        <f aca="false">IF(H1316="W",F1316*G1316-F1316,(IF(H1316="L",-F1316)))</f>
        <v>36.2962</v>
      </c>
      <c r="J1316" s="62"/>
      <c r="K1316" s="23"/>
      <c r="L1316" s="48"/>
      <c r="M1316" s="48"/>
      <c r="N1316" s="49"/>
      <c r="O1316" s="62"/>
      <c r="P1316" s="64"/>
      <c r="Q1316" s="66"/>
      <c r="R1316" s="74"/>
      <c r="S1316" s="66"/>
      <c r="T1316" s="66"/>
      <c r="U1316" s="66"/>
      <c r="V1316" s="66"/>
      <c r="W1316" s="66"/>
      <c r="X1316" s="67"/>
      <c r="Y1316" s="67"/>
      <c r="Z1316" s="67"/>
      <c r="AA1316" s="67"/>
      <c r="AB1316" s="67"/>
      <c r="AC1316" s="67"/>
      <c r="AD1316" s="32"/>
      <c r="AE1316" s="32"/>
      <c r="AF1316" s="32"/>
      <c r="AG1316" s="32"/>
      <c r="AH1316" s="32"/>
      <c r="AI1316" s="32"/>
      <c r="AJ1316" s="32"/>
      <c r="AK1316" s="32"/>
      <c r="AL1316" s="32"/>
    </row>
    <row r="1317" customFormat="false" ht="16.85" hidden="false" customHeight="false" outlineLevel="0" collapsed="false">
      <c r="A1317" s="69"/>
      <c r="B1317" s="70" t="s">
        <v>67</v>
      </c>
      <c r="C1317" s="62" t="s">
        <v>1351</v>
      </c>
      <c r="D1317" s="70" t="s">
        <v>1352</v>
      </c>
      <c r="E1317" s="43" t="n">
        <v>0.75</v>
      </c>
      <c r="F1317" s="54" t="n">
        <v>11.93</v>
      </c>
      <c r="G1317" s="45" t="n">
        <v>3.92</v>
      </c>
      <c r="H1317" s="46" t="s">
        <v>7</v>
      </c>
      <c r="I1317" s="47" t="n">
        <f aca="false">IF(H1317="W",F1317*G1317-F1317,(IF(H1317="L",-F1317)))</f>
        <v>-11.93</v>
      </c>
      <c r="J1317" s="62"/>
      <c r="K1317" s="23"/>
      <c r="L1317" s="48"/>
      <c r="M1317" s="48"/>
      <c r="N1317" s="49"/>
      <c r="O1317" s="62"/>
      <c r="P1317" s="64"/>
      <c r="Q1317" s="66"/>
      <c r="R1317" s="74"/>
      <c r="S1317" s="66"/>
      <c r="T1317" s="66"/>
      <c r="U1317" s="66"/>
      <c r="V1317" s="66"/>
      <c r="W1317" s="66"/>
      <c r="X1317" s="67"/>
      <c r="Y1317" s="67"/>
      <c r="Z1317" s="67"/>
      <c r="AA1317" s="67"/>
      <c r="AB1317" s="67"/>
      <c r="AC1317" s="67"/>
      <c r="AD1317" s="32"/>
      <c r="AE1317" s="32"/>
      <c r="AF1317" s="32"/>
      <c r="AG1317" s="32"/>
      <c r="AH1317" s="32"/>
      <c r="AI1317" s="32"/>
      <c r="AJ1317" s="32"/>
      <c r="AK1317" s="32"/>
      <c r="AL1317" s="32"/>
    </row>
    <row r="1318" customFormat="false" ht="16.85" hidden="false" customHeight="false" outlineLevel="0" collapsed="false">
      <c r="A1318" s="69"/>
      <c r="B1318" s="70" t="s">
        <v>67</v>
      </c>
      <c r="C1318" s="62" t="s">
        <v>216</v>
      </c>
      <c r="D1318" s="70" t="s">
        <v>1353</v>
      </c>
      <c r="E1318" s="43" t="n">
        <v>0.75</v>
      </c>
      <c r="F1318" s="54" t="n">
        <v>20</v>
      </c>
      <c r="G1318" s="45" t="n">
        <v>1.05</v>
      </c>
      <c r="H1318" s="46" t="s">
        <v>5</v>
      </c>
      <c r="I1318" s="47" t="n">
        <f aca="false">IF(H1318="W",F1318*G1318-F1318,(IF(H1318="L",-F1318)))</f>
        <v>1</v>
      </c>
      <c r="J1318" s="62"/>
      <c r="K1318" s="23"/>
      <c r="L1318" s="48"/>
      <c r="M1318" s="48"/>
      <c r="N1318" s="49"/>
      <c r="O1318" s="62"/>
      <c r="P1318" s="64"/>
      <c r="Q1318" s="66"/>
      <c r="R1318" s="74"/>
      <c r="S1318" s="66"/>
      <c r="T1318" s="66"/>
      <c r="U1318" s="66"/>
      <c r="V1318" s="66"/>
      <c r="W1318" s="66"/>
      <c r="X1318" s="67"/>
      <c r="Y1318" s="67"/>
      <c r="Z1318" s="67"/>
      <c r="AA1318" s="67"/>
      <c r="AB1318" s="67"/>
      <c r="AC1318" s="67"/>
      <c r="AD1318" s="32"/>
      <c r="AE1318" s="32"/>
      <c r="AF1318" s="32"/>
      <c r="AG1318" s="32"/>
      <c r="AH1318" s="32"/>
      <c r="AI1318" s="32"/>
      <c r="AJ1318" s="32"/>
      <c r="AK1318" s="32"/>
      <c r="AL1318" s="32"/>
    </row>
    <row r="1319" customFormat="false" ht="16.85" hidden="false" customHeight="false" outlineLevel="0" collapsed="false">
      <c r="A1319" s="69"/>
      <c r="B1319" s="70" t="s">
        <v>67</v>
      </c>
      <c r="C1319" s="62" t="s">
        <v>68</v>
      </c>
      <c r="D1319" s="70" t="s">
        <v>1354</v>
      </c>
      <c r="E1319" s="43" t="n">
        <v>0.607638888888889</v>
      </c>
      <c r="F1319" s="54" t="n">
        <v>100</v>
      </c>
      <c r="G1319" s="45" t="n">
        <v>1.4</v>
      </c>
      <c r="H1319" s="46" t="s">
        <v>5</v>
      </c>
      <c r="I1319" s="47" t="n">
        <f aca="false">IF(H1319="W",F1319*G1319-F1319,(IF(H1319="L",-F1319)))</f>
        <v>40</v>
      </c>
      <c r="J1319" s="62"/>
      <c r="K1319" s="23"/>
      <c r="L1319" s="48"/>
      <c r="M1319" s="48"/>
      <c r="N1319" s="49"/>
      <c r="O1319" s="62"/>
      <c r="P1319" s="64"/>
      <c r="Q1319" s="66"/>
      <c r="R1319" s="74"/>
      <c r="S1319" s="66"/>
      <c r="T1319" s="66"/>
      <c r="U1319" s="66"/>
      <c r="V1319" s="66"/>
      <c r="W1319" s="66"/>
      <c r="X1319" s="67"/>
      <c r="Y1319" s="67"/>
      <c r="Z1319" s="67"/>
      <c r="AA1319" s="67"/>
      <c r="AB1319" s="67"/>
      <c r="AC1319" s="67"/>
      <c r="AD1319" s="32"/>
      <c r="AE1319" s="32"/>
      <c r="AF1319" s="32"/>
      <c r="AG1319" s="32"/>
      <c r="AH1319" s="32"/>
      <c r="AI1319" s="32"/>
      <c r="AJ1319" s="32"/>
      <c r="AK1319" s="32"/>
      <c r="AL1319" s="32"/>
    </row>
    <row r="1320" customFormat="false" ht="16.85" hidden="false" customHeight="false" outlineLevel="0" collapsed="false">
      <c r="A1320" s="69"/>
      <c r="B1320" s="70" t="s">
        <v>67</v>
      </c>
      <c r="C1320" s="62" t="s">
        <v>28</v>
      </c>
      <c r="D1320" s="70" t="s">
        <v>1355</v>
      </c>
      <c r="E1320" s="43" t="n">
        <v>0.607638888888889</v>
      </c>
      <c r="F1320" s="54" t="n">
        <v>15</v>
      </c>
      <c r="G1320" s="45" t="n">
        <v>8.81</v>
      </c>
      <c r="H1320" s="46" t="s">
        <v>7</v>
      </c>
      <c r="I1320" s="47" t="n">
        <f aca="false">IF(H1320="W",F1320*G1320-F1320,(IF(H1320="L",-F1320)))</f>
        <v>-15</v>
      </c>
      <c r="J1320" s="62"/>
      <c r="K1320" s="23"/>
      <c r="L1320" s="48"/>
      <c r="M1320" s="48"/>
      <c r="N1320" s="49"/>
      <c r="O1320" s="62"/>
      <c r="P1320" s="64"/>
      <c r="Q1320" s="66"/>
      <c r="R1320" s="74"/>
      <c r="S1320" s="66"/>
      <c r="T1320" s="66"/>
      <c r="U1320" s="66"/>
      <c r="V1320" s="66"/>
      <c r="W1320" s="66"/>
      <c r="X1320" s="67"/>
      <c r="Y1320" s="67"/>
      <c r="Z1320" s="67"/>
      <c r="AA1320" s="67"/>
      <c r="AB1320" s="67"/>
      <c r="AC1320" s="67"/>
      <c r="AD1320" s="32"/>
      <c r="AE1320" s="32"/>
      <c r="AF1320" s="32"/>
      <c r="AG1320" s="32"/>
      <c r="AH1320" s="32"/>
      <c r="AI1320" s="32"/>
      <c r="AJ1320" s="32"/>
      <c r="AK1320" s="32"/>
      <c r="AL1320" s="32"/>
    </row>
    <row r="1321" customFormat="false" ht="16.85" hidden="false" customHeight="false" outlineLevel="0" collapsed="false">
      <c r="A1321" s="69"/>
      <c r="B1321" s="70" t="s">
        <v>67</v>
      </c>
      <c r="C1321" s="62" t="s">
        <v>87</v>
      </c>
      <c r="D1321" s="70" t="s">
        <v>1356</v>
      </c>
      <c r="E1321" s="43" t="n">
        <v>0.607638888888889</v>
      </c>
      <c r="F1321" s="54" t="n">
        <v>3.56</v>
      </c>
      <c r="G1321" s="45" t="n">
        <v>9</v>
      </c>
      <c r="H1321" s="46" t="s">
        <v>7</v>
      </c>
      <c r="I1321" s="47" t="n">
        <f aca="false">IF(H1321="W",F1321*G1321-F1321,(IF(H1321="L",-F1321)))</f>
        <v>-3.56</v>
      </c>
      <c r="J1321" s="62"/>
      <c r="K1321" s="23"/>
      <c r="L1321" s="48"/>
      <c r="M1321" s="48"/>
      <c r="N1321" s="49"/>
      <c r="O1321" s="62"/>
      <c r="P1321" s="64"/>
      <c r="Q1321" s="66"/>
      <c r="R1321" s="74"/>
      <c r="S1321" s="66"/>
      <c r="T1321" s="66"/>
      <c r="U1321" s="66"/>
      <c r="V1321" s="66"/>
      <c r="W1321" s="66"/>
      <c r="X1321" s="67"/>
      <c r="Y1321" s="67"/>
      <c r="Z1321" s="67"/>
      <c r="AA1321" s="67"/>
      <c r="AB1321" s="67"/>
      <c r="AC1321" s="67"/>
      <c r="AD1321" s="32"/>
      <c r="AE1321" s="32"/>
      <c r="AF1321" s="32"/>
      <c r="AG1321" s="32"/>
      <c r="AH1321" s="32"/>
      <c r="AI1321" s="32"/>
      <c r="AJ1321" s="32"/>
      <c r="AK1321" s="32"/>
      <c r="AL1321" s="32"/>
    </row>
    <row r="1322" customFormat="false" ht="16.85" hidden="false" customHeight="false" outlineLevel="0" collapsed="false">
      <c r="A1322" s="69"/>
      <c r="B1322" s="70" t="s">
        <v>67</v>
      </c>
      <c r="C1322" s="62" t="s">
        <v>170</v>
      </c>
      <c r="D1322" s="70" t="s">
        <v>1356</v>
      </c>
      <c r="E1322" s="43" t="n">
        <v>0.607638888888889</v>
      </c>
      <c r="F1322" s="54" t="n">
        <v>5</v>
      </c>
      <c r="G1322" s="45" t="n">
        <v>8.6</v>
      </c>
      <c r="H1322" s="46" t="s">
        <v>6</v>
      </c>
      <c r="I1322" s="47" t="n">
        <f aca="false">IF(H1322="W",F1322*G1322-F1322,(IF(H1322="L",-F1322)))</f>
        <v>0</v>
      </c>
      <c r="J1322" s="62"/>
      <c r="K1322" s="23" t="s">
        <v>124</v>
      </c>
      <c r="L1322" s="48"/>
      <c r="M1322" s="48"/>
      <c r="N1322" s="49"/>
      <c r="O1322" s="62"/>
      <c r="P1322" s="64"/>
      <c r="Q1322" s="66"/>
      <c r="R1322" s="74"/>
      <c r="S1322" s="66"/>
      <c r="T1322" s="66"/>
      <c r="U1322" s="66"/>
      <c r="V1322" s="66"/>
      <c r="W1322" s="66"/>
      <c r="X1322" s="67"/>
      <c r="Y1322" s="67"/>
      <c r="Z1322" s="67"/>
      <c r="AA1322" s="67"/>
      <c r="AB1322" s="67"/>
      <c r="AC1322" s="67"/>
      <c r="AD1322" s="32"/>
      <c r="AE1322" s="32"/>
      <c r="AF1322" s="32"/>
      <c r="AG1322" s="32"/>
      <c r="AH1322" s="32"/>
      <c r="AI1322" s="32"/>
      <c r="AJ1322" s="32"/>
      <c r="AK1322" s="32"/>
      <c r="AL1322" s="32"/>
    </row>
    <row r="1323" customFormat="false" ht="16.85" hidden="false" customHeight="false" outlineLevel="0" collapsed="false">
      <c r="A1323" s="69"/>
      <c r="B1323" s="70" t="s">
        <v>67</v>
      </c>
      <c r="C1323" s="62" t="s">
        <v>170</v>
      </c>
      <c r="D1323" s="70" t="s">
        <v>1356</v>
      </c>
      <c r="E1323" s="43" t="n">
        <v>0.607638888888889</v>
      </c>
      <c r="F1323" s="54" t="n">
        <v>7</v>
      </c>
      <c r="G1323" s="45" t="n">
        <v>8.6</v>
      </c>
      <c r="H1323" s="46" t="s">
        <v>7</v>
      </c>
      <c r="I1323" s="47" t="n">
        <f aca="false">IF(H1323="W",F1323*G1323-F1323,(IF(H1323="L",-F1323)))</f>
        <v>-7</v>
      </c>
      <c r="J1323" s="62"/>
      <c r="K1323" s="23"/>
      <c r="L1323" s="48"/>
      <c r="M1323" s="48"/>
      <c r="N1323" s="49"/>
      <c r="O1323" s="62"/>
      <c r="P1323" s="64"/>
      <c r="Q1323" s="66"/>
      <c r="R1323" s="74"/>
      <c r="S1323" s="66"/>
      <c r="T1323" s="66"/>
      <c r="U1323" s="66"/>
      <c r="V1323" s="66"/>
      <c r="W1323" s="66"/>
      <c r="X1323" s="67"/>
      <c r="Y1323" s="67"/>
      <c r="Z1323" s="67"/>
      <c r="AA1323" s="67"/>
      <c r="AB1323" s="67"/>
      <c r="AC1323" s="67"/>
      <c r="AD1323" s="32"/>
      <c r="AE1323" s="32"/>
      <c r="AF1323" s="32"/>
      <c r="AG1323" s="32"/>
      <c r="AH1323" s="32"/>
      <c r="AI1323" s="32"/>
      <c r="AJ1323" s="32"/>
      <c r="AK1323" s="32"/>
      <c r="AL1323" s="32"/>
    </row>
    <row r="1324" customFormat="false" ht="16.85" hidden="false" customHeight="false" outlineLevel="0" collapsed="false">
      <c r="A1324" s="69"/>
      <c r="B1324" s="70" t="s">
        <v>1357</v>
      </c>
      <c r="C1324" s="62" t="s">
        <v>87</v>
      </c>
      <c r="D1324" s="70" t="s">
        <v>1358</v>
      </c>
      <c r="E1324" s="43" t="s">
        <v>1359</v>
      </c>
      <c r="F1324" s="54" t="n">
        <v>10</v>
      </c>
      <c r="G1324" s="45" t="n">
        <v>7.7</v>
      </c>
      <c r="H1324" s="46" t="s">
        <v>7</v>
      </c>
      <c r="I1324" s="47" t="n">
        <f aca="false">IF(H1324="W",F1324*G1324-F1324,(IF(H1324="L",-F1324)))</f>
        <v>-10</v>
      </c>
      <c r="J1324" s="62"/>
      <c r="K1324" s="23" t="s">
        <v>1360</v>
      </c>
      <c r="L1324" s="48"/>
      <c r="M1324" s="48"/>
      <c r="N1324" s="49"/>
      <c r="O1324" s="62"/>
      <c r="P1324" s="64"/>
      <c r="Q1324" s="66"/>
      <c r="R1324" s="74"/>
      <c r="S1324" s="66"/>
      <c r="T1324" s="66"/>
      <c r="U1324" s="66"/>
      <c r="V1324" s="66"/>
      <c r="W1324" s="66"/>
      <c r="X1324" s="67"/>
      <c r="Y1324" s="67"/>
      <c r="Z1324" s="67"/>
      <c r="AA1324" s="67"/>
      <c r="AB1324" s="67"/>
      <c r="AC1324" s="67"/>
      <c r="AD1324" s="32"/>
      <c r="AE1324" s="32"/>
      <c r="AF1324" s="32"/>
      <c r="AG1324" s="32"/>
      <c r="AH1324" s="32"/>
      <c r="AI1324" s="32"/>
      <c r="AJ1324" s="32"/>
      <c r="AK1324" s="32"/>
      <c r="AL1324" s="32"/>
    </row>
    <row r="1325" customFormat="false" ht="16.85" hidden="false" customHeight="false" outlineLevel="0" collapsed="false">
      <c r="A1325" s="69" t="n">
        <v>43653</v>
      </c>
      <c r="B1325" s="70" t="s">
        <v>137</v>
      </c>
      <c r="C1325" s="62" t="s">
        <v>95</v>
      </c>
      <c r="D1325" s="70" t="s">
        <v>1361</v>
      </c>
      <c r="E1325" s="43" t="n">
        <v>0.708333333333333</v>
      </c>
      <c r="F1325" s="54" t="n">
        <v>10</v>
      </c>
      <c r="G1325" s="45" t="n">
        <v>1.75</v>
      </c>
      <c r="H1325" s="46" t="s">
        <v>7</v>
      </c>
      <c r="I1325" s="47" t="n">
        <f aca="false">IF(H1325="W",F1325*G1325-F1325,(IF(H1325="L",-F1325)))</f>
        <v>-10</v>
      </c>
      <c r="J1325" s="62"/>
      <c r="K1325" s="23"/>
      <c r="L1325" s="48"/>
      <c r="M1325" s="48"/>
      <c r="N1325" s="49"/>
      <c r="O1325" s="62"/>
      <c r="P1325" s="64"/>
      <c r="Q1325" s="66"/>
      <c r="R1325" s="74"/>
      <c r="S1325" s="66"/>
      <c r="T1325" s="66"/>
      <c r="U1325" s="66"/>
      <c r="V1325" s="66"/>
      <c r="W1325" s="66"/>
      <c r="X1325" s="67"/>
      <c r="Y1325" s="67"/>
      <c r="Z1325" s="67"/>
      <c r="AA1325" s="67"/>
      <c r="AB1325" s="67"/>
      <c r="AC1325" s="67"/>
      <c r="AD1325" s="32"/>
      <c r="AE1325" s="32"/>
      <c r="AF1325" s="32"/>
      <c r="AG1325" s="32"/>
      <c r="AH1325" s="32"/>
      <c r="AI1325" s="32"/>
      <c r="AJ1325" s="32"/>
      <c r="AK1325" s="32"/>
      <c r="AL1325" s="32"/>
    </row>
    <row r="1326" customFormat="false" ht="16.85" hidden="false" customHeight="false" outlineLevel="0" collapsed="false">
      <c r="A1326" s="69"/>
      <c r="B1326" s="70" t="s">
        <v>137</v>
      </c>
      <c r="C1326" s="62" t="s">
        <v>95</v>
      </c>
      <c r="D1326" s="70" t="s">
        <v>1362</v>
      </c>
      <c r="E1326" s="43" t="n">
        <v>0.708333333333333</v>
      </c>
      <c r="F1326" s="54" t="n">
        <v>10</v>
      </c>
      <c r="G1326" s="45" t="n">
        <v>1.35</v>
      </c>
      <c r="H1326" s="46" t="s">
        <v>5</v>
      </c>
      <c r="I1326" s="47" t="n">
        <f aca="false">IF(H1326="W",F1326*G1326-F1326,(IF(H1326="L",-F1326)))</f>
        <v>3.5</v>
      </c>
      <c r="J1326" s="62"/>
      <c r="K1326" s="23"/>
      <c r="L1326" s="48"/>
      <c r="M1326" s="48"/>
      <c r="N1326" s="49"/>
      <c r="O1326" s="62"/>
      <c r="P1326" s="64"/>
      <c r="Q1326" s="66"/>
      <c r="R1326" s="74"/>
      <c r="S1326" s="66"/>
      <c r="T1326" s="66"/>
      <c r="U1326" s="66"/>
      <c r="V1326" s="66"/>
      <c r="W1326" s="66"/>
      <c r="X1326" s="67"/>
      <c r="Y1326" s="67"/>
      <c r="Z1326" s="67"/>
      <c r="AA1326" s="67"/>
      <c r="AB1326" s="67"/>
      <c r="AC1326" s="67"/>
      <c r="AD1326" s="32"/>
      <c r="AE1326" s="32"/>
      <c r="AF1326" s="32"/>
      <c r="AG1326" s="32"/>
      <c r="AH1326" s="32"/>
      <c r="AI1326" s="32"/>
      <c r="AJ1326" s="32"/>
      <c r="AK1326" s="32"/>
      <c r="AL1326" s="32"/>
    </row>
    <row r="1327" customFormat="false" ht="16.85" hidden="false" customHeight="false" outlineLevel="0" collapsed="false">
      <c r="A1327" s="69"/>
      <c r="B1327" s="70" t="s">
        <v>137</v>
      </c>
      <c r="C1327" s="62" t="s">
        <v>95</v>
      </c>
      <c r="D1327" s="70" t="s">
        <v>1363</v>
      </c>
      <c r="E1327" s="43" t="n">
        <v>0.708333333333333</v>
      </c>
      <c r="F1327" s="54" t="n">
        <v>10</v>
      </c>
      <c r="G1327" s="45" t="n">
        <v>1.35</v>
      </c>
      <c r="H1327" s="46" t="s">
        <v>5</v>
      </c>
      <c r="I1327" s="47" t="n">
        <f aca="false">IF(H1327="W",F1327*G1327-F1327,(IF(H1327="L",-F1327)))</f>
        <v>3.5</v>
      </c>
      <c r="J1327" s="62"/>
      <c r="K1327" s="23"/>
      <c r="L1327" s="48"/>
      <c r="M1327" s="48"/>
      <c r="N1327" s="49"/>
      <c r="O1327" s="62"/>
      <c r="P1327" s="64"/>
      <c r="Q1327" s="66"/>
      <c r="R1327" s="74"/>
      <c r="S1327" s="66"/>
      <c r="T1327" s="66"/>
      <c r="U1327" s="66"/>
      <c r="V1327" s="66"/>
      <c r="W1327" s="66"/>
      <c r="X1327" s="67"/>
      <c r="Y1327" s="67"/>
      <c r="Z1327" s="67"/>
      <c r="AA1327" s="67"/>
      <c r="AB1327" s="67"/>
      <c r="AC1327" s="67"/>
      <c r="AD1327" s="32"/>
      <c r="AE1327" s="32"/>
      <c r="AF1327" s="32"/>
      <c r="AG1327" s="32"/>
      <c r="AH1327" s="32"/>
      <c r="AI1327" s="32"/>
      <c r="AJ1327" s="32"/>
      <c r="AK1327" s="32"/>
      <c r="AL1327" s="32"/>
    </row>
    <row r="1328" customFormat="false" ht="16.85" hidden="false" customHeight="false" outlineLevel="0" collapsed="false">
      <c r="A1328" s="69"/>
      <c r="B1328" s="70" t="s">
        <v>137</v>
      </c>
      <c r="C1328" s="62" t="s">
        <v>95</v>
      </c>
      <c r="D1328" s="70" t="s">
        <v>1364</v>
      </c>
      <c r="E1328" s="43" t="n">
        <v>0.708333333333333</v>
      </c>
      <c r="F1328" s="54" t="n">
        <v>5</v>
      </c>
      <c r="G1328" s="45" t="n">
        <v>1.5</v>
      </c>
      <c r="H1328" s="46" t="s">
        <v>7</v>
      </c>
      <c r="I1328" s="47" t="n">
        <f aca="false">IF(H1328="W",F1328*G1328-F1328,(IF(H1328="L",-F1328)))</f>
        <v>-5</v>
      </c>
      <c r="J1328" s="62"/>
      <c r="K1328" s="23"/>
      <c r="L1328" s="48"/>
      <c r="M1328" s="48"/>
      <c r="N1328" s="49"/>
      <c r="O1328" s="62"/>
      <c r="P1328" s="64"/>
      <c r="Q1328" s="66"/>
      <c r="R1328" s="74"/>
      <c r="S1328" s="66"/>
      <c r="T1328" s="66"/>
      <c r="U1328" s="66"/>
      <c r="V1328" s="66"/>
      <c r="W1328" s="66"/>
      <c r="X1328" s="67"/>
      <c r="Y1328" s="67"/>
      <c r="Z1328" s="67"/>
      <c r="AA1328" s="67"/>
      <c r="AB1328" s="67"/>
      <c r="AC1328" s="67"/>
      <c r="AD1328" s="32"/>
      <c r="AE1328" s="32"/>
      <c r="AF1328" s="32"/>
      <c r="AG1328" s="32"/>
      <c r="AH1328" s="32"/>
      <c r="AI1328" s="32"/>
      <c r="AJ1328" s="32"/>
      <c r="AK1328" s="32"/>
      <c r="AL1328" s="32"/>
    </row>
    <row r="1329" customFormat="false" ht="16.85" hidden="false" customHeight="false" outlineLevel="0" collapsed="false">
      <c r="A1329" s="69"/>
      <c r="B1329" s="70" t="s">
        <v>137</v>
      </c>
      <c r="C1329" s="62" t="s">
        <v>95</v>
      </c>
      <c r="D1329" s="70" t="s">
        <v>1365</v>
      </c>
      <c r="E1329" s="43" t="n">
        <v>0.708333333333333</v>
      </c>
      <c r="F1329" s="54" t="n">
        <v>15</v>
      </c>
      <c r="G1329" s="45" t="n">
        <v>1.35</v>
      </c>
      <c r="H1329" s="46" t="s">
        <v>7</v>
      </c>
      <c r="I1329" s="47" t="n">
        <f aca="false">IF(H1329="W",F1329*G1329-F1329,(IF(H1329="L",-F1329)))</f>
        <v>-15</v>
      </c>
      <c r="J1329" s="62"/>
      <c r="K1329" s="23"/>
      <c r="L1329" s="48"/>
      <c r="M1329" s="48"/>
      <c r="N1329" s="49"/>
      <c r="O1329" s="62"/>
      <c r="P1329" s="64"/>
      <c r="Q1329" s="66"/>
      <c r="R1329" s="74"/>
      <c r="S1329" s="66"/>
      <c r="T1329" s="66"/>
      <c r="U1329" s="66"/>
      <c r="V1329" s="66"/>
      <c r="W1329" s="66"/>
      <c r="X1329" s="67"/>
      <c r="Y1329" s="67"/>
      <c r="Z1329" s="67"/>
      <c r="AA1329" s="67"/>
      <c r="AB1329" s="67"/>
      <c r="AC1329" s="67"/>
      <c r="AD1329" s="32"/>
      <c r="AE1329" s="32"/>
      <c r="AF1329" s="32"/>
      <c r="AG1329" s="32"/>
      <c r="AH1329" s="32"/>
      <c r="AI1329" s="32"/>
      <c r="AJ1329" s="32"/>
      <c r="AK1329" s="32"/>
      <c r="AL1329" s="32"/>
    </row>
    <row r="1330" customFormat="false" ht="16.85" hidden="false" customHeight="false" outlineLevel="0" collapsed="false">
      <c r="A1330" s="69"/>
      <c r="B1330" s="70" t="s">
        <v>67</v>
      </c>
      <c r="C1330" s="62" t="s">
        <v>28</v>
      </c>
      <c r="D1330" s="70" t="s">
        <v>1366</v>
      </c>
      <c r="E1330" s="43" t="n">
        <v>0.166666666666667</v>
      </c>
      <c r="F1330" s="54" t="n">
        <v>25</v>
      </c>
      <c r="G1330" s="45" t="n">
        <v>2.46</v>
      </c>
      <c r="H1330" s="46" t="s">
        <v>5</v>
      </c>
      <c r="I1330" s="47" t="n">
        <f aca="false">IF(H1330="W",F1330*G1330-F1330,(IF(H1330="L",-F1330)))</f>
        <v>36.5</v>
      </c>
      <c r="J1330" s="62"/>
      <c r="K1330" s="23"/>
      <c r="L1330" s="48"/>
      <c r="M1330" s="48"/>
      <c r="N1330" s="49"/>
      <c r="O1330" s="62"/>
      <c r="P1330" s="64"/>
      <c r="Q1330" s="66"/>
      <c r="R1330" s="74"/>
      <c r="S1330" s="66"/>
      <c r="T1330" s="66"/>
      <c r="U1330" s="66"/>
      <c r="V1330" s="66"/>
      <c r="W1330" s="66"/>
      <c r="X1330" s="67"/>
      <c r="Y1330" s="67"/>
      <c r="Z1330" s="67"/>
      <c r="AA1330" s="67"/>
      <c r="AB1330" s="67"/>
      <c r="AC1330" s="67"/>
      <c r="AD1330" s="32"/>
      <c r="AE1330" s="32"/>
      <c r="AF1330" s="32"/>
      <c r="AG1330" s="32"/>
      <c r="AH1330" s="32"/>
      <c r="AI1330" s="32"/>
      <c r="AJ1330" s="32"/>
      <c r="AK1330" s="32"/>
      <c r="AL1330" s="32"/>
    </row>
    <row r="1331" customFormat="false" ht="16.85" hidden="false" customHeight="false" outlineLevel="0" collapsed="false">
      <c r="A1331" s="69"/>
      <c r="B1331" s="70" t="s">
        <v>67</v>
      </c>
      <c r="C1331" s="62" t="s">
        <v>170</v>
      </c>
      <c r="D1331" s="70" t="s">
        <v>851</v>
      </c>
      <c r="E1331" s="43" t="n">
        <v>0.166666666666667</v>
      </c>
      <c r="F1331" s="54" t="n">
        <v>19.22</v>
      </c>
      <c r="G1331" s="45" t="n">
        <v>3.2</v>
      </c>
      <c r="H1331" s="46" t="s">
        <v>7</v>
      </c>
      <c r="I1331" s="47" t="n">
        <f aca="false">IF(H1331="W",F1331*G1331-F1331,(IF(H1331="L",-F1331)))</f>
        <v>-19.22</v>
      </c>
      <c r="J1331" s="62"/>
      <c r="K1331" s="23"/>
      <c r="L1331" s="48"/>
      <c r="M1331" s="48"/>
      <c r="N1331" s="49"/>
      <c r="O1331" s="62"/>
      <c r="P1331" s="64"/>
      <c r="Q1331" s="66"/>
      <c r="R1331" s="74"/>
      <c r="S1331" s="66"/>
      <c r="T1331" s="66"/>
      <c r="U1331" s="66"/>
      <c r="V1331" s="66"/>
      <c r="W1331" s="66"/>
      <c r="X1331" s="67"/>
      <c r="Y1331" s="67"/>
      <c r="Z1331" s="67"/>
      <c r="AA1331" s="67"/>
      <c r="AB1331" s="67"/>
      <c r="AC1331" s="67"/>
      <c r="AD1331" s="32"/>
      <c r="AE1331" s="32"/>
      <c r="AF1331" s="32"/>
      <c r="AG1331" s="32"/>
      <c r="AH1331" s="32"/>
      <c r="AI1331" s="32"/>
      <c r="AJ1331" s="32"/>
      <c r="AK1331" s="32"/>
      <c r="AL1331" s="32"/>
    </row>
    <row r="1332" customFormat="false" ht="16.85" hidden="false" customHeight="false" outlineLevel="0" collapsed="false">
      <c r="A1332" s="69"/>
      <c r="B1332" s="70" t="s">
        <v>67</v>
      </c>
      <c r="C1332" s="62" t="s">
        <v>63</v>
      </c>
      <c r="D1332" s="70" t="s">
        <v>1367</v>
      </c>
      <c r="E1332" s="43" t="n">
        <v>0.166666666666667</v>
      </c>
      <c r="F1332" s="54" t="n">
        <v>18.75</v>
      </c>
      <c r="G1332" s="45" t="n">
        <v>3.28</v>
      </c>
      <c r="H1332" s="46" t="s">
        <v>7</v>
      </c>
      <c r="I1332" s="47" t="n">
        <f aca="false">IF(H1332="W",F1332*G1332-F1332,(IF(H1332="L",-F1332)))</f>
        <v>-18.75</v>
      </c>
      <c r="J1332" s="62"/>
      <c r="K1332" s="23"/>
      <c r="L1332" s="48"/>
      <c r="M1332" s="48"/>
      <c r="N1332" s="49"/>
      <c r="O1332" s="62"/>
      <c r="P1332" s="64"/>
      <c r="Q1332" s="66"/>
      <c r="R1332" s="74"/>
      <c r="S1332" s="66"/>
      <c r="T1332" s="66"/>
      <c r="U1332" s="66"/>
      <c r="V1332" s="66"/>
      <c r="W1332" s="66"/>
      <c r="X1332" s="67"/>
      <c r="Y1332" s="67"/>
      <c r="Z1332" s="67"/>
      <c r="AA1332" s="67"/>
      <c r="AB1332" s="67"/>
      <c r="AC1332" s="67"/>
      <c r="AD1332" s="32"/>
      <c r="AE1332" s="32"/>
      <c r="AF1332" s="32"/>
      <c r="AG1332" s="32"/>
      <c r="AH1332" s="32"/>
      <c r="AI1332" s="32"/>
      <c r="AJ1332" s="32"/>
      <c r="AK1332" s="32"/>
      <c r="AL1332" s="32"/>
    </row>
    <row r="1333" customFormat="false" ht="16.85" hidden="false" customHeight="false" outlineLevel="0" collapsed="false">
      <c r="A1333" s="69"/>
      <c r="B1333" s="70" t="s">
        <v>67</v>
      </c>
      <c r="C1333" s="62" t="s">
        <v>216</v>
      </c>
      <c r="D1333" s="70" t="s">
        <v>1368</v>
      </c>
      <c r="E1333" s="43" t="n">
        <v>0.166666666666667</v>
      </c>
      <c r="F1333" s="54" t="n">
        <v>20</v>
      </c>
      <c r="G1333" s="45" t="n">
        <v>1.1</v>
      </c>
      <c r="H1333" s="46" t="s">
        <v>5</v>
      </c>
      <c r="I1333" s="47" t="n">
        <f aca="false">IF(H1333="W",F1333*G1333-F1333,(IF(H1333="L",-F1333)))</f>
        <v>2</v>
      </c>
      <c r="J1333" s="62"/>
      <c r="K1333" s="23"/>
      <c r="L1333" s="48"/>
      <c r="M1333" s="48"/>
      <c r="N1333" s="49"/>
      <c r="O1333" s="62"/>
      <c r="P1333" s="64"/>
      <c r="Q1333" s="66"/>
      <c r="R1333" s="74"/>
      <c r="S1333" s="66"/>
      <c r="T1333" s="66"/>
      <c r="U1333" s="66"/>
      <c r="V1333" s="66"/>
      <c r="W1333" s="66"/>
      <c r="X1333" s="67"/>
      <c r="Y1333" s="67"/>
      <c r="Z1333" s="67"/>
      <c r="AA1333" s="67"/>
      <c r="AB1333" s="67"/>
      <c r="AC1333" s="67"/>
      <c r="AD1333" s="32"/>
      <c r="AE1333" s="32"/>
      <c r="AF1333" s="32"/>
      <c r="AG1333" s="32"/>
      <c r="AH1333" s="32"/>
      <c r="AI1333" s="32"/>
      <c r="AJ1333" s="32"/>
      <c r="AK1333" s="32"/>
      <c r="AL1333" s="32"/>
    </row>
    <row r="1334" customFormat="false" ht="16.85" hidden="false" customHeight="false" outlineLevel="0" collapsed="false">
      <c r="A1334" s="69" t="n">
        <v>43654</v>
      </c>
      <c r="B1334" s="70" t="s">
        <v>67</v>
      </c>
      <c r="C1334" s="62" t="s">
        <v>28</v>
      </c>
      <c r="D1334" s="70" t="s">
        <v>1292</v>
      </c>
      <c r="E1334" s="43" t="n">
        <v>0.916666666666667</v>
      </c>
      <c r="F1334" s="54" t="n">
        <v>25</v>
      </c>
      <c r="G1334" s="45" t="n">
        <v>2.67</v>
      </c>
      <c r="H1334" s="46" t="s">
        <v>7</v>
      </c>
      <c r="I1334" s="47" t="n">
        <f aca="false">IF(H1334="W",F1334*G1334-F1334,(IF(H1334="L",-F1334)))</f>
        <v>-25</v>
      </c>
      <c r="J1334" s="62"/>
      <c r="K1334" s="23" t="s">
        <v>663</v>
      </c>
      <c r="L1334" s="48" t="s">
        <v>1369</v>
      </c>
      <c r="M1334" s="48" t="s">
        <v>9</v>
      </c>
      <c r="N1334" s="49" t="n">
        <f aca="false">SUM(I1334:I1600)</f>
        <v>221.6857</v>
      </c>
      <c r="O1334" s="62"/>
      <c r="P1334" s="64"/>
      <c r="Q1334" s="66"/>
      <c r="R1334" s="74"/>
      <c r="S1334" s="66"/>
      <c r="T1334" s="66"/>
      <c r="U1334" s="66"/>
      <c r="V1334" s="66"/>
      <c r="W1334" s="66"/>
      <c r="X1334" s="67"/>
      <c r="Y1334" s="67"/>
      <c r="Z1334" s="67"/>
      <c r="AA1334" s="67"/>
      <c r="AB1334" s="67"/>
      <c r="AC1334" s="67"/>
      <c r="AD1334" s="32"/>
      <c r="AE1334" s="32"/>
      <c r="AF1334" s="32"/>
      <c r="AG1334" s="32"/>
      <c r="AH1334" s="32"/>
      <c r="AI1334" s="32"/>
      <c r="AJ1334" s="32"/>
      <c r="AK1334" s="32"/>
      <c r="AL1334" s="32"/>
    </row>
    <row r="1335" customFormat="false" ht="16.85" hidden="false" customHeight="false" outlineLevel="0" collapsed="false">
      <c r="A1335" s="69"/>
      <c r="B1335" s="70" t="s">
        <v>67</v>
      </c>
      <c r="C1335" s="62" t="s">
        <v>170</v>
      </c>
      <c r="D1335" s="70" t="s">
        <v>1370</v>
      </c>
      <c r="E1335" s="43" t="n">
        <v>0.916666666666667</v>
      </c>
      <c r="F1335" s="54" t="n">
        <v>3.78</v>
      </c>
      <c r="G1335" s="45" t="n">
        <v>2.85</v>
      </c>
      <c r="H1335" s="46" t="s">
        <v>5</v>
      </c>
      <c r="I1335" s="47" t="n">
        <f aca="false">IF(H1335="W",F1335*G1335-F1335,(IF(H1335="L",-F1335)))</f>
        <v>6.993</v>
      </c>
      <c r="J1335" s="62"/>
      <c r="K1335" s="23" t="s">
        <v>1371</v>
      </c>
      <c r="L1335" s="48"/>
      <c r="M1335" s="48"/>
      <c r="N1335" s="49"/>
      <c r="O1335" s="62"/>
      <c r="P1335" s="64"/>
      <c r="Q1335" s="66"/>
      <c r="R1335" s="74"/>
      <c r="S1335" s="66"/>
      <c r="T1335" s="66"/>
      <c r="U1335" s="66"/>
      <c r="V1335" s="66"/>
      <c r="W1335" s="66"/>
      <c r="X1335" s="67"/>
      <c r="Y1335" s="67"/>
      <c r="Z1335" s="67"/>
      <c r="AA1335" s="67"/>
      <c r="AB1335" s="67"/>
      <c r="AC1335" s="67"/>
      <c r="AD1335" s="32"/>
      <c r="AE1335" s="32"/>
      <c r="AF1335" s="32"/>
      <c r="AG1335" s="32"/>
      <c r="AH1335" s="32"/>
      <c r="AI1335" s="32"/>
      <c r="AJ1335" s="32"/>
      <c r="AK1335" s="32"/>
      <c r="AL1335" s="32"/>
    </row>
    <row r="1336" customFormat="false" ht="16.85" hidden="false" customHeight="false" outlineLevel="0" collapsed="false">
      <c r="A1336" s="69"/>
      <c r="B1336" s="70" t="s">
        <v>67</v>
      </c>
      <c r="C1336" s="62" t="s">
        <v>87</v>
      </c>
      <c r="D1336" s="70" t="s">
        <v>1370</v>
      </c>
      <c r="E1336" s="43" t="n">
        <v>0.916666666666667</v>
      </c>
      <c r="F1336" s="54" t="n">
        <v>14.96</v>
      </c>
      <c r="G1336" s="45" t="n">
        <v>2.85</v>
      </c>
      <c r="H1336" s="46" t="s">
        <v>5</v>
      </c>
      <c r="I1336" s="47" t="n">
        <f aca="false">IF(H1336="W",F1336*G1336-F1336,(IF(H1336="L",-F1336)))</f>
        <v>27.676</v>
      </c>
      <c r="J1336" s="62"/>
      <c r="K1336" s="23" t="s">
        <v>1372</v>
      </c>
      <c r="L1336" s="48"/>
      <c r="M1336" s="48"/>
      <c r="N1336" s="49"/>
      <c r="O1336" s="62"/>
      <c r="P1336" s="64"/>
      <c r="Q1336" s="66"/>
      <c r="R1336" s="74"/>
      <c r="S1336" s="66"/>
      <c r="T1336" s="66"/>
      <c r="U1336" s="66"/>
      <c r="V1336" s="66"/>
      <c r="W1336" s="66"/>
      <c r="X1336" s="67"/>
      <c r="Y1336" s="67"/>
      <c r="Z1336" s="67"/>
      <c r="AA1336" s="67"/>
      <c r="AB1336" s="67"/>
      <c r="AC1336" s="67"/>
      <c r="AD1336" s="32"/>
      <c r="AE1336" s="32"/>
      <c r="AF1336" s="32"/>
      <c r="AG1336" s="32"/>
      <c r="AH1336" s="32"/>
      <c r="AI1336" s="32"/>
      <c r="AJ1336" s="32"/>
      <c r="AK1336" s="32"/>
      <c r="AL1336" s="32"/>
    </row>
    <row r="1337" customFormat="false" ht="16.85" hidden="false" customHeight="false" outlineLevel="0" collapsed="false">
      <c r="A1337" s="69" t="s">
        <v>124</v>
      </c>
      <c r="B1337" s="70" t="s">
        <v>67</v>
      </c>
      <c r="C1337" s="62" t="s">
        <v>87</v>
      </c>
      <c r="D1337" s="70" t="s">
        <v>1370</v>
      </c>
      <c r="E1337" s="43" t="n">
        <v>0.916666666666667</v>
      </c>
      <c r="F1337" s="54" t="n">
        <v>5</v>
      </c>
      <c r="G1337" s="45" t="n">
        <v>2.85</v>
      </c>
      <c r="H1337" s="46" t="s">
        <v>5</v>
      </c>
      <c r="I1337" s="47" t="n">
        <f aca="false">IF(H1337="W",F1337*G1337-F1337,(IF(H1337="L",-F1337)))</f>
        <v>9.25</v>
      </c>
      <c r="J1337" s="62"/>
      <c r="K1337" s="23" t="s">
        <v>1000</v>
      </c>
      <c r="L1337" s="48"/>
      <c r="M1337" s="48"/>
      <c r="N1337" s="49"/>
      <c r="O1337" s="62"/>
      <c r="P1337" s="64"/>
      <c r="Q1337" s="66"/>
      <c r="R1337" s="74"/>
      <c r="S1337" s="66"/>
      <c r="T1337" s="66"/>
      <c r="U1337" s="66"/>
      <c r="V1337" s="66"/>
      <c r="W1337" s="66"/>
      <c r="X1337" s="67"/>
      <c r="Y1337" s="67"/>
      <c r="Z1337" s="67"/>
      <c r="AA1337" s="67"/>
      <c r="AB1337" s="67"/>
      <c r="AC1337" s="67"/>
      <c r="AD1337" s="32"/>
      <c r="AE1337" s="32"/>
      <c r="AF1337" s="32"/>
      <c r="AG1337" s="32"/>
      <c r="AH1337" s="32"/>
      <c r="AI1337" s="32"/>
      <c r="AJ1337" s="32"/>
      <c r="AK1337" s="32"/>
      <c r="AL1337" s="32"/>
    </row>
    <row r="1338" customFormat="false" ht="16.85" hidden="false" customHeight="false" outlineLevel="0" collapsed="false">
      <c r="A1338" s="69"/>
      <c r="B1338" s="70" t="s">
        <v>67</v>
      </c>
      <c r="C1338" s="62" t="s">
        <v>63</v>
      </c>
      <c r="D1338" s="70" t="s">
        <v>1373</v>
      </c>
      <c r="E1338" s="43" t="n">
        <v>0.916666666666667</v>
      </c>
      <c r="F1338" s="54" t="n">
        <v>20</v>
      </c>
      <c r="G1338" s="45" t="n">
        <v>3.33</v>
      </c>
      <c r="H1338" s="46" t="s">
        <v>7</v>
      </c>
      <c r="I1338" s="47" t="n">
        <f aca="false">IF(H1338="W",F1338*G1338-F1338,(IF(H1338="L",-F1338)))</f>
        <v>-20</v>
      </c>
      <c r="J1338" s="62"/>
      <c r="K1338" s="23"/>
      <c r="L1338" s="48"/>
      <c r="M1338" s="48"/>
      <c r="N1338" s="49"/>
      <c r="O1338" s="62"/>
      <c r="P1338" s="64"/>
      <c r="Q1338" s="66"/>
      <c r="R1338" s="74"/>
      <c r="S1338" s="66"/>
      <c r="T1338" s="66"/>
      <c r="U1338" s="66"/>
      <c r="V1338" s="66"/>
      <c r="W1338" s="66"/>
      <c r="X1338" s="67"/>
      <c r="Y1338" s="67"/>
      <c r="Z1338" s="67"/>
      <c r="AA1338" s="67"/>
      <c r="AB1338" s="67"/>
      <c r="AC1338" s="67"/>
      <c r="AD1338" s="32"/>
      <c r="AE1338" s="32"/>
      <c r="AF1338" s="32"/>
      <c r="AG1338" s="32"/>
      <c r="AH1338" s="32"/>
      <c r="AI1338" s="32"/>
      <c r="AJ1338" s="32"/>
      <c r="AK1338" s="32"/>
      <c r="AL1338" s="32"/>
    </row>
    <row r="1339" customFormat="false" ht="16.85" hidden="false" customHeight="false" outlineLevel="0" collapsed="false">
      <c r="A1339" s="69"/>
      <c r="B1339" s="70" t="s">
        <v>67</v>
      </c>
      <c r="C1339" s="62" t="s">
        <v>216</v>
      </c>
      <c r="D1339" s="70" t="s">
        <v>1374</v>
      </c>
      <c r="E1339" s="43" t="n">
        <v>0.916666666666667</v>
      </c>
      <c r="F1339" s="54" t="n">
        <v>20</v>
      </c>
      <c r="G1339" s="45" t="n">
        <v>1.14</v>
      </c>
      <c r="H1339" s="46" t="s">
        <v>5</v>
      </c>
      <c r="I1339" s="47" t="n">
        <f aca="false">IF(H1339="W",F1339*G1339-F1339,(IF(H1339="L",-F1339)))</f>
        <v>2.8</v>
      </c>
      <c r="J1339" s="62"/>
      <c r="K1339" s="23"/>
      <c r="L1339" s="48"/>
      <c r="M1339" s="48"/>
      <c r="N1339" s="49"/>
      <c r="O1339" s="62"/>
      <c r="P1339" s="64"/>
      <c r="Q1339" s="66"/>
      <c r="R1339" s="74"/>
      <c r="S1339" s="66"/>
      <c r="T1339" s="66"/>
      <c r="U1339" s="66"/>
      <c r="V1339" s="66"/>
      <c r="W1339" s="66"/>
      <c r="X1339" s="67"/>
      <c r="Y1339" s="67"/>
      <c r="Z1339" s="67"/>
      <c r="AA1339" s="67"/>
      <c r="AB1339" s="67"/>
      <c r="AC1339" s="67"/>
      <c r="AD1339" s="32"/>
      <c r="AE1339" s="32"/>
      <c r="AF1339" s="32"/>
      <c r="AG1339" s="32"/>
      <c r="AH1339" s="32"/>
      <c r="AI1339" s="32"/>
      <c r="AJ1339" s="32"/>
      <c r="AK1339" s="32"/>
      <c r="AL1339" s="32"/>
    </row>
    <row r="1340" customFormat="false" ht="16.85" hidden="false" customHeight="false" outlineLevel="0" collapsed="false">
      <c r="A1340" s="69"/>
      <c r="B1340" s="70" t="s">
        <v>67</v>
      </c>
      <c r="C1340" s="62" t="s">
        <v>28</v>
      </c>
      <c r="D1340" s="70" t="s">
        <v>1375</v>
      </c>
      <c r="E1340" s="43" t="n">
        <v>0.833333333333333</v>
      </c>
      <c r="F1340" s="54" t="n">
        <v>25</v>
      </c>
      <c r="G1340" s="45" t="n">
        <v>3.7</v>
      </c>
      <c r="H1340" s="46" t="s">
        <v>6</v>
      </c>
      <c r="I1340" s="47" t="n">
        <f aca="false">IF(H1340="W",F1340*G1340-F1340,(IF(H1340="L",-F1340)))</f>
        <v>0</v>
      </c>
      <c r="J1340" s="62"/>
      <c r="K1340" s="23" t="s">
        <v>1376</v>
      </c>
      <c r="L1340" s="48"/>
      <c r="M1340" s="48"/>
      <c r="N1340" s="49"/>
      <c r="O1340" s="62"/>
      <c r="P1340" s="64"/>
      <c r="Q1340" s="66"/>
      <c r="R1340" s="74"/>
      <c r="S1340" s="66"/>
      <c r="T1340" s="66"/>
      <c r="U1340" s="66"/>
      <c r="V1340" s="66"/>
      <c r="W1340" s="66"/>
      <c r="X1340" s="67"/>
      <c r="Y1340" s="67"/>
      <c r="Z1340" s="67"/>
      <c r="AA1340" s="67"/>
      <c r="AB1340" s="67"/>
      <c r="AC1340" s="67"/>
      <c r="AD1340" s="32"/>
      <c r="AE1340" s="32"/>
      <c r="AF1340" s="32"/>
      <c r="AG1340" s="32"/>
      <c r="AH1340" s="32"/>
      <c r="AI1340" s="32"/>
      <c r="AJ1340" s="32"/>
      <c r="AK1340" s="32"/>
      <c r="AL1340" s="32"/>
    </row>
    <row r="1341" customFormat="false" ht="16.85" hidden="false" customHeight="false" outlineLevel="0" collapsed="false">
      <c r="A1341" s="69"/>
      <c r="B1341" s="70" t="s">
        <v>67</v>
      </c>
      <c r="C1341" s="62" t="s">
        <v>24</v>
      </c>
      <c r="D1341" s="70" t="s">
        <v>1377</v>
      </c>
      <c r="E1341" s="43" t="n">
        <v>0.833333333333333</v>
      </c>
      <c r="F1341" s="54" t="n">
        <v>87.26</v>
      </c>
      <c r="G1341" s="45" t="n">
        <v>2.12</v>
      </c>
      <c r="H1341" s="46" t="s">
        <v>7</v>
      </c>
      <c r="I1341" s="47" t="n">
        <f aca="false">IF(H1341="W",F1341*G1341-F1341,(IF(H1341="L",-F1341)))</f>
        <v>-87.26</v>
      </c>
      <c r="J1341" s="62"/>
      <c r="K1341" s="23"/>
      <c r="L1341" s="48"/>
      <c r="M1341" s="48"/>
      <c r="N1341" s="49"/>
      <c r="O1341" s="62"/>
      <c r="P1341" s="64"/>
      <c r="Q1341" s="66"/>
      <c r="R1341" s="74"/>
      <c r="S1341" s="66"/>
      <c r="T1341" s="66"/>
      <c r="U1341" s="66"/>
      <c r="V1341" s="66"/>
      <c r="W1341" s="66"/>
      <c r="X1341" s="67"/>
      <c r="Y1341" s="67"/>
      <c r="Z1341" s="67"/>
      <c r="AA1341" s="67"/>
      <c r="AB1341" s="67"/>
      <c r="AC1341" s="67"/>
      <c r="AD1341" s="32"/>
      <c r="AE1341" s="32"/>
      <c r="AF1341" s="32"/>
      <c r="AG1341" s="32"/>
      <c r="AH1341" s="32"/>
      <c r="AI1341" s="32"/>
      <c r="AJ1341" s="32"/>
      <c r="AK1341" s="32"/>
      <c r="AL1341" s="32"/>
    </row>
    <row r="1342" customFormat="false" ht="16.85" hidden="false" customHeight="false" outlineLevel="0" collapsed="false">
      <c r="A1342" s="69"/>
      <c r="B1342" s="70" t="s">
        <v>67</v>
      </c>
      <c r="C1342" s="62" t="s">
        <v>170</v>
      </c>
      <c r="D1342" s="70" t="s">
        <v>1378</v>
      </c>
      <c r="E1342" s="43" t="s">
        <v>1379</v>
      </c>
      <c r="F1342" s="54" t="n">
        <v>40</v>
      </c>
      <c r="G1342" s="45" t="n">
        <v>5.175</v>
      </c>
      <c r="H1342" s="46" t="s">
        <v>5</v>
      </c>
      <c r="I1342" s="47" t="n">
        <f aca="false">IF(H1342="W",F1342*G1342-F1342,(IF(H1342="L",-F1342)))</f>
        <v>167</v>
      </c>
      <c r="J1342" s="62"/>
      <c r="K1342" s="23"/>
      <c r="L1342" s="48"/>
      <c r="M1342" s="48"/>
      <c r="N1342" s="49"/>
      <c r="O1342" s="62"/>
      <c r="P1342" s="64"/>
      <c r="Q1342" s="66"/>
      <c r="R1342" s="74"/>
      <c r="S1342" s="66"/>
      <c r="T1342" s="66"/>
      <c r="U1342" s="66"/>
      <c r="V1342" s="66"/>
      <c r="W1342" s="66"/>
      <c r="X1342" s="67"/>
      <c r="Y1342" s="67"/>
      <c r="Z1342" s="67"/>
      <c r="AA1342" s="67"/>
      <c r="AB1342" s="67"/>
      <c r="AC1342" s="67"/>
      <c r="AD1342" s="32"/>
      <c r="AE1342" s="32"/>
      <c r="AF1342" s="32"/>
      <c r="AG1342" s="32"/>
      <c r="AH1342" s="32"/>
      <c r="AI1342" s="32"/>
      <c r="AJ1342" s="32"/>
      <c r="AK1342" s="32"/>
      <c r="AL1342" s="32"/>
    </row>
    <row r="1343" customFormat="false" ht="16.85" hidden="false" customHeight="false" outlineLevel="0" collapsed="false">
      <c r="A1343" s="69"/>
      <c r="B1343" s="70" t="s">
        <v>67</v>
      </c>
      <c r="C1343" s="62" t="s">
        <v>170</v>
      </c>
      <c r="D1343" s="70" t="s">
        <v>1380</v>
      </c>
      <c r="E1343" s="43" t="n">
        <v>0.833333333333333</v>
      </c>
      <c r="F1343" s="54" t="n">
        <v>10</v>
      </c>
      <c r="G1343" s="45" t="n">
        <v>3.45</v>
      </c>
      <c r="H1343" s="46" t="s">
        <v>5</v>
      </c>
      <c r="I1343" s="47" t="n">
        <f aca="false">IF(H1343="W",F1343*G1343-F1343,(IF(H1343="L",-F1343)))</f>
        <v>24.5</v>
      </c>
      <c r="J1343" s="62"/>
      <c r="K1343" s="23" t="s">
        <v>124</v>
      </c>
      <c r="L1343" s="48"/>
      <c r="M1343" s="48"/>
      <c r="N1343" s="49"/>
      <c r="O1343" s="62"/>
      <c r="P1343" s="64"/>
      <c r="Q1343" s="66"/>
      <c r="R1343" s="74"/>
      <c r="S1343" s="66"/>
      <c r="T1343" s="66"/>
      <c r="U1343" s="66"/>
      <c r="V1343" s="66"/>
      <c r="W1343" s="66"/>
      <c r="X1343" s="67"/>
      <c r="Y1343" s="67"/>
      <c r="Z1343" s="67"/>
      <c r="AA1343" s="67"/>
      <c r="AB1343" s="67"/>
      <c r="AC1343" s="67"/>
      <c r="AD1343" s="32"/>
      <c r="AE1343" s="32"/>
      <c r="AF1343" s="32"/>
      <c r="AG1343" s="32"/>
      <c r="AH1343" s="32"/>
      <c r="AI1343" s="32"/>
      <c r="AJ1343" s="32"/>
      <c r="AK1343" s="32"/>
      <c r="AL1343" s="32"/>
    </row>
    <row r="1344" customFormat="false" ht="16.85" hidden="false" customHeight="false" outlineLevel="0" collapsed="false">
      <c r="A1344" s="69"/>
      <c r="B1344" s="70" t="s">
        <v>67</v>
      </c>
      <c r="C1344" s="62" t="s">
        <v>28</v>
      </c>
      <c r="D1344" s="70" t="s">
        <v>1375</v>
      </c>
      <c r="E1344" s="43" t="n">
        <v>0.833333333333333</v>
      </c>
      <c r="F1344" s="54" t="n">
        <v>25</v>
      </c>
      <c r="G1344" s="45" t="n">
        <v>3.7</v>
      </c>
      <c r="H1344" s="46" t="s">
        <v>7</v>
      </c>
      <c r="I1344" s="47" t="n">
        <f aca="false">IF(H1344="W",F1344*G1344-F1344,(IF(H1344="L",-F1344)))</f>
        <v>-25</v>
      </c>
      <c r="J1344" s="62"/>
      <c r="K1344" s="23"/>
      <c r="L1344" s="48"/>
      <c r="M1344" s="48"/>
      <c r="N1344" s="49"/>
      <c r="O1344" s="62"/>
      <c r="P1344" s="64"/>
      <c r="Q1344" s="66"/>
      <c r="R1344" s="74"/>
      <c r="S1344" s="66"/>
      <c r="T1344" s="66"/>
      <c r="U1344" s="66"/>
      <c r="V1344" s="66"/>
      <c r="W1344" s="66"/>
      <c r="X1344" s="67"/>
      <c r="Y1344" s="67"/>
      <c r="Z1344" s="67"/>
      <c r="AA1344" s="67"/>
      <c r="AB1344" s="67"/>
      <c r="AC1344" s="67"/>
      <c r="AD1344" s="32"/>
      <c r="AE1344" s="32"/>
      <c r="AF1344" s="32"/>
      <c r="AG1344" s="32"/>
      <c r="AH1344" s="32"/>
      <c r="AI1344" s="32"/>
      <c r="AJ1344" s="32"/>
      <c r="AK1344" s="32"/>
      <c r="AL1344" s="32"/>
    </row>
    <row r="1345" customFormat="false" ht="16.85" hidden="false" customHeight="false" outlineLevel="0" collapsed="false">
      <c r="A1345" s="69" t="n">
        <v>43655</v>
      </c>
      <c r="B1345" s="70" t="s">
        <v>67</v>
      </c>
      <c r="C1345" s="62" t="s">
        <v>28</v>
      </c>
      <c r="D1345" s="70" t="s">
        <v>1381</v>
      </c>
      <c r="E1345" s="43" t="n">
        <v>0.875</v>
      </c>
      <c r="F1345" s="54" t="n">
        <v>25</v>
      </c>
      <c r="G1345" s="45" t="n">
        <v>1.53</v>
      </c>
      <c r="H1345" s="46" t="s">
        <v>7</v>
      </c>
      <c r="I1345" s="47" t="n">
        <f aca="false">IF(H1345="W",F1345*G1345-F1345,(IF(H1345="L",-F1345)))</f>
        <v>-25</v>
      </c>
      <c r="J1345" s="62"/>
      <c r="K1345" s="23"/>
      <c r="L1345" s="48"/>
      <c r="M1345" s="48"/>
      <c r="N1345" s="49"/>
      <c r="O1345" s="62"/>
      <c r="P1345" s="64"/>
      <c r="Q1345" s="66"/>
      <c r="R1345" s="74"/>
      <c r="S1345" s="66"/>
      <c r="T1345" s="66"/>
      <c r="U1345" s="66"/>
      <c r="V1345" s="66"/>
      <c r="W1345" s="66"/>
      <c r="X1345" s="67"/>
      <c r="Y1345" s="67"/>
      <c r="Z1345" s="67"/>
      <c r="AA1345" s="67"/>
      <c r="AB1345" s="67"/>
      <c r="AC1345" s="67"/>
      <c r="AD1345" s="32"/>
      <c r="AE1345" s="32"/>
      <c r="AF1345" s="32"/>
      <c r="AG1345" s="32"/>
      <c r="AH1345" s="32"/>
      <c r="AI1345" s="32"/>
      <c r="AJ1345" s="32"/>
      <c r="AK1345" s="32"/>
      <c r="AL1345" s="32"/>
    </row>
    <row r="1346" customFormat="false" ht="16.85" hidden="false" customHeight="false" outlineLevel="0" collapsed="false">
      <c r="A1346" s="69"/>
      <c r="B1346" s="70" t="s">
        <v>67</v>
      </c>
      <c r="C1346" s="62" t="s">
        <v>24</v>
      </c>
      <c r="D1346" s="70" t="s">
        <v>1382</v>
      </c>
      <c r="E1346" s="43" t="n">
        <v>0.875</v>
      </c>
      <c r="F1346" s="54" t="n">
        <v>4.75</v>
      </c>
      <c r="G1346" s="45" t="n">
        <v>8.05</v>
      </c>
      <c r="H1346" s="46" t="s">
        <v>7</v>
      </c>
      <c r="I1346" s="47" t="n">
        <f aca="false">IF(H1346="W",F1346*G1346-F1346,(IF(H1346="L",-F1346)))</f>
        <v>-4.75</v>
      </c>
      <c r="J1346" s="62"/>
      <c r="K1346" s="23"/>
      <c r="L1346" s="48"/>
      <c r="M1346" s="48"/>
      <c r="N1346" s="49"/>
      <c r="O1346" s="62"/>
      <c r="P1346" s="64"/>
      <c r="Q1346" s="66"/>
      <c r="R1346" s="74"/>
      <c r="S1346" s="66"/>
      <c r="T1346" s="66"/>
      <c r="U1346" s="66"/>
      <c r="V1346" s="66"/>
      <c r="W1346" s="66"/>
      <c r="X1346" s="67"/>
      <c r="Y1346" s="67"/>
      <c r="Z1346" s="67"/>
      <c r="AA1346" s="67"/>
      <c r="AB1346" s="67"/>
      <c r="AC1346" s="67"/>
      <c r="AD1346" s="32"/>
      <c r="AE1346" s="32"/>
      <c r="AF1346" s="32"/>
      <c r="AG1346" s="32"/>
      <c r="AH1346" s="32"/>
      <c r="AI1346" s="32"/>
      <c r="AJ1346" s="32"/>
      <c r="AK1346" s="32"/>
      <c r="AL1346" s="32"/>
    </row>
    <row r="1347" customFormat="false" ht="16.85" hidden="false" customHeight="false" outlineLevel="0" collapsed="false">
      <c r="A1347" s="69"/>
      <c r="B1347" s="70" t="s">
        <v>67</v>
      </c>
      <c r="C1347" s="62" t="s">
        <v>87</v>
      </c>
      <c r="D1347" s="70" t="s">
        <v>1383</v>
      </c>
      <c r="E1347" s="43" t="n">
        <v>0.875</v>
      </c>
      <c r="F1347" s="54" t="n">
        <v>5.98</v>
      </c>
      <c r="G1347" s="45" t="n">
        <v>6.4</v>
      </c>
      <c r="H1347" s="46" t="s">
        <v>5</v>
      </c>
      <c r="I1347" s="47" t="n">
        <f aca="false">IF(H1347="W",F1347*G1347-F1347,(IF(H1347="L",-F1347)))</f>
        <v>32.292</v>
      </c>
      <c r="J1347" s="62"/>
      <c r="K1347" s="23"/>
      <c r="L1347" s="48"/>
      <c r="M1347" s="48"/>
      <c r="N1347" s="49"/>
      <c r="O1347" s="62"/>
      <c r="P1347" s="64"/>
      <c r="Q1347" s="66"/>
      <c r="R1347" s="74"/>
      <c r="S1347" s="66"/>
      <c r="T1347" s="66"/>
      <c r="U1347" s="66"/>
      <c r="V1347" s="66"/>
      <c r="W1347" s="66"/>
      <c r="X1347" s="67"/>
      <c r="Y1347" s="67"/>
      <c r="Z1347" s="67"/>
      <c r="AA1347" s="67"/>
      <c r="AB1347" s="67"/>
      <c r="AC1347" s="67"/>
      <c r="AD1347" s="32"/>
      <c r="AE1347" s="32"/>
      <c r="AF1347" s="32"/>
      <c r="AG1347" s="32"/>
      <c r="AH1347" s="32"/>
      <c r="AI1347" s="32"/>
      <c r="AJ1347" s="32"/>
      <c r="AK1347" s="32"/>
      <c r="AL1347" s="32"/>
    </row>
    <row r="1348" customFormat="false" ht="16.85" hidden="false" customHeight="false" outlineLevel="0" collapsed="false">
      <c r="A1348" s="69"/>
      <c r="B1348" s="70" t="s">
        <v>67</v>
      </c>
      <c r="C1348" s="62" t="s">
        <v>216</v>
      </c>
      <c r="D1348" s="70" t="s">
        <v>1384</v>
      </c>
      <c r="E1348" s="43" t="n">
        <v>0.875</v>
      </c>
      <c r="F1348" s="54" t="n">
        <v>20</v>
      </c>
      <c r="G1348" s="45" t="n">
        <v>1.071</v>
      </c>
      <c r="H1348" s="46" t="s">
        <v>5</v>
      </c>
      <c r="I1348" s="47" t="n">
        <f aca="false">IF(H1348="W",F1348*G1348-F1348,(IF(H1348="L",-F1348)))</f>
        <v>1.42</v>
      </c>
      <c r="J1348" s="62"/>
      <c r="K1348" s="23"/>
      <c r="L1348" s="48"/>
      <c r="M1348" s="48"/>
      <c r="N1348" s="49"/>
      <c r="O1348" s="62"/>
      <c r="P1348" s="64"/>
      <c r="Q1348" s="66"/>
      <c r="R1348" s="74"/>
      <c r="S1348" s="66"/>
      <c r="T1348" s="66"/>
      <c r="U1348" s="66"/>
      <c r="V1348" s="66"/>
      <c r="W1348" s="66"/>
      <c r="X1348" s="67"/>
      <c r="Y1348" s="67"/>
      <c r="Z1348" s="67"/>
      <c r="AA1348" s="67"/>
      <c r="AB1348" s="67"/>
      <c r="AC1348" s="67"/>
      <c r="AD1348" s="32"/>
      <c r="AE1348" s="32"/>
      <c r="AF1348" s="32"/>
      <c r="AG1348" s="32"/>
      <c r="AH1348" s="32"/>
      <c r="AI1348" s="32"/>
      <c r="AJ1348" s="32"/>
      <c r="AK1348" s="32"/>
      <c r="AL1348" s="32"/>
    </row>
    <row r="1349" customFormat="false" ht="16.85" hidden="false" customHeight="false" outlineLevel="0" collapsed="false">
      <c r="A1349" s="69"/>
      <c r="B1349" s="70" t="s">
        <v>67</v>
      </c>
      <c r="C1349" s="62" t="s">
        <v>87</v>
      </c>
      <c r="D1349" s="70" t="s">
        <v>1385</v>
      </c>
      <c r="E1349" s="43" t="n">
        <v>0.791666666666667</v>
      </c>
      <c r="F1349" s="54" t="n">
        <v>20</v>
      </c>
      <c r="G1349" s="45" t="n">
        <v>4.25</v>
      </c>
      <c r="H1349" s="46" t="s">
        <v>7</v>
      </c>
      <c r="I1349" s="47" t="n">
        <f aca="false">IF(H1349="W",F1349*G1349-F1349,(IF(H1349="L",-F1349)))</f>
        <v>-20</v>
      </c>
      <c r="J1349" s="62"/>
      <c r="K1349" s="23"/>
      <c r="L1349" s="48"/>
      <c r="M1349" s="48"/>
      <c r="N1349" s="49"/>
      <c r="O1349" s="62"/>
      <c r="P1349" s="64"/>
      <c r="Q1349" s="66"/>
      <c r="R1349" s="74"/>
      <c r="S1349" s="66"/>
      <c r="T1349" s="66"/>
      <c r="U1349" s="66"/>
      <c r="V1349" s="66"/>
      <c r="W1349" s="66"/>
      <c r="X1349" s="67"/>
      <c r="Y1349" s="67"/>
      <c r="Z1349" s="67"/>
      <c r="AA1349" s="67"/>
      <c r="AB1349" s="67"/>
      <c r="AC1349" s="67"/>
      <c r="AD1349" s="32"/>
      <c r="AE1349" s="32"/>
      <c r="AF1349" s="32"/>
      <c r="AG1349" s="32"/>
      <c r="AH1349" s="32"/>
      <c r="AI1349" s="32"/>
      <c r="AJ1349" s="32"/>
      <c r="AK1349" s="32"/>
      <c r="AL1349" s="32"/>
    </row>
    <row r="1350" customFormat="false" ht="16.85" hidden="false" customHeight="false" outlineLevel="0" collapsed="false">
      <c r="A1350" s="69"/>
      <c r="B1350" s="70" t="s">
        <v>67</v>
      </c>
      <c r="C1350" s="62" t="s">
        <v>24</v>
      </c>
      <c r="D1350" s="70" t="s">
        <v>1385</v>
      </c>
      <c r="E1350" s="43" t="n">
        <v>0.791666666666667</v>
      </c>
      <c r="F1350" s="54" t="n">
        <v>26</v>
      </c>
      <c r="G1350" s="45" t="n">
        <v>4.27</v>
      </c>
      <c r="H1350" s="46" t="s">
        <v>7</v>
      </c>
      <c r="I1350" s="47" t="n">
        <f aca="false">IF(H1350="W",F1350*G1350-F1350,(IF(H1350="L",-F1350)))</f>
        <v>-26</v>
      </c>
      <c r="J1350" s="62"/>
      <c r="K1350" s="23"/>
      <c r="L1350" s="48"/>
      <c r="M1350" s="48"/>
      <c r="N1350" s="49"/>
      <c r="O1350" s="62"/>
      <c r="P1350" s="64"/>
      <c r="Q1350" s="66"/>
      <c r="R1350" s="74"/>
      <c r="S1350" s="66"/>
      <c r="T1350" s="66"/>
      <c r="U1350" s="66"/>
      <c r="V1350" s="66"/>
      <c r="W1350" s="66"/>
      <c r="X1350" s="67"/>
      <c r="Y1350" s="67"/>
      <c r="Z1350" s="67"/>
      <c r="AA1350" s="67"/>
      <c r="AB1350" s="67"/>
      <c r="AC1350" s="67"/>
      <c r="AD1350" s="32"/>
      <c r="AE1350" s="32"/>
      <c r="AF1350" s="32"/>
      <c r="AG1350" s="32"/>
      <c r="AH1350" s="32"/>
      <c r="AI1350" s="32"/>
      <c r="AJ1350" s="32"/>
      <c r="AK1350" s="32"/>
      <c r="AL1350" s="32"/>
    </row>
    <row r="1351" customFormat="false" ht="16.85" hidden="false" customHeight="false" outlineLevel="0" collapsed="false">
      <c r="A1351" s="69" t="s">
        <v>1386</v>
      </c>
      <c r="B1351" s="70" t="s">
        <v>67</v>
      </c>
      <c r="C1351" s="62" t="s">
        <v>28</v>
      </c>
      <c r="D1351" s="70" t="s">
        <v>1387</v>
      </c>
      <c r="E1351" s="43" t="n">
        <v>0.791666666666667</v>
      </c>
      <c r="F1351" s="54" t="n">
        <v>14</v>
      </c>
      <c r="G1351" s="45" t="n">
        <v>11</v>
      </c>
      <c r="H1351" s="46" t="s">
        <v>7</v>
      </c>
      <c r="I1351" s="47" t="n">
        <f aca="false">IF(H1351="W",F1351*G1351-F1351,(IF(H1351="L",-F1351)))</f>
        <v>-14</v>
      </c>
      <c r="J1351" s="62"/>
      <c r="K1351" s="23"/>
      <c r="L1351" s="48"/>
      <c r="M1351" s="48"/>
      <c r="N1351" s="49"/>
      <c r="O1351" s="62"/>
      <c r="P1351" s="64"/>
      <c r="Q1351" s="66"/>
      <c r="R1351" s="74"/>
      <c r="S1351" s="66"/>
      <c r="T1351" s="66"/>
      <c r="U1351" s="66"/>
      <c r="V1351" s="66"/>
      <c r="W1351" s="66"/>
      <c r="X1351" s="67"/>
      <c r="Y1351" s="67"/>
      <c r="Z1351" s="67"/>
      <c r="AA1351" s="67"/>
      <c r="AB1351" s="67"/>
      <c r="AC1351" s="67"/>
      <c r="AD1351" s="32"/>
      <c r="AE1351" s="32"/>
      <c r="AF1351" s="32"/>
      <c r="AG1351" s="32"/>
      <c r="AH1351" s="32"/>
      <c r="AI1351" s="32"/>
      <c r="AJ1351" s="32"/>
      <c r="AK1351" s="32"/>
      <c r="AL1351" s="32"/>
    </row>
    <row r="1352" customFormat="false" ht="16.85" hidden="false" customHeight="false" outlineLevel="0" collapsed="false">
      <c r="A1352" s="69" t="s">
        <v>1388</v>
      </c>
      <c r="B1352" s="70" t="s">
        <v>67</v>
      </c>
      <c r="C1352" s="62" t="s">
        <v>95</v>
      </c>
      <c r="D1352" s="70" t="s">
        <v>1387</v>
      </c>
      <c r="E1352" s="43" t="n">
        <v>0.791666666666667</v>
      </c>
      <c r="F1352" s="54" t="n">
        <v>5</v>
      </c>
      <c r="G1352" s="45" t="n">
        <v>9</v>
      </c>
      <c r="H1352" s="46" t="s">
        <v>6</v>
      </c>
      <c r="I1352" s="47" t="n">
        <f aca="false">IF(H1352="W",F1352*G1352-F1352,(IF(H1352="L",-F1352)))</f>
        <v>0</v>
      </c>
      <c r="J1352" s="62"/>
      <c r="K1352" s="23" t="s">
        <v>124</v>
      </c>
      <c r="L1352" s="48"/>
      <c r="M1352" s="48"/>
      <c r="N1352" s="49"/>
      <c r="O1352" s="62"/>
      <c r="P1352" s="64"/>
      <c r="Q1352" s="66"/>
      <c r="R1352" s="74"/>
      <c r="S1352" s="66"/>
      <c r="T1352" s="66"/>
      <c r="U1352" s="66"/>
      <c r="V1352" s="66"/>
      <c r="W1352" s="66"/>
      <c r="X1352" s="67"/>
      <c r="Y1352" s="67"/>
      <c r="Z1352" s="67"/>
      <c r="AA1352" s="67"/>
      <c r="AB1352" s="67"/>
      <c r="AC1352" s="67"/>
      <c r="AD1352" s="32"/>
      <c r="AE1352" s="32"/>
      <c r="AF1352" s="32"/>
      <c r="AG1352" s="32"/>
      <c r="AH1352" s="32"/>
      <c r="AI1352" s="32"/>
      <c r="AJ1352" s="32"/>
      <c r="AK1352" s="32"/>
      <c r="AL1352" s="32"/>
    </row>
    <row r="1353" customFormat="false" ht="16.85" hidden="false" customHeight="false" outlineLevel="0" collapsed="false">
      <c r="A1353" s="88" t="s">
        <v>1389</v>
      </c>
      <c r="B1353" s="70" t="s">
        <v>67</v>
      </c>
      <c r="C1353" s="62" t="s">
        <v>28</v>
      </c>
      <c r="D1353" s="70" t="s">
        <v>1390</v>
      </c>
      <c r="E1353" s="43" t="n">
        <v>0.916666666666667</v>
      </c>
      <c r="F1353" s="54" t="n">
        <v>25</v>
      </c>
      <c r="G1353" s="45" t="n">
        <v>2.03</v>
      </c>
      <c r="H1353" s="46" t="s">
        <v>7</v>
      </c>
      <c r="I1353" s="47" t="n">
        <f aca="false">IF(H1353="W",F1353*G1353-F1353,(IF(H1353="L",-F1353)))</f>
        <v>-25</v>
      </c>
      <c r="J1353" s="62"/>
      <c r="K1353" s="23"/>
      <c r="L1353" s="48"/>
      <c r="M1353" s="48"/>
      <c r="N1353" s="49"/>
      <c r="O1353" s="62"/>
      <c r="P1353" s="64"/>
      <c r="Q1353" s="66"/>
      <c r="R1353" s="74"/>
      <c r="S1353" s="66"/>
      <c r="T1353" s="66"/>
      <c r="U1353" s="66"/>
      <c r="V1353" s="66"/>
      <c r="W1353" s="66"/>
      <c r="X1353" s="67"/>
      <c r="Y1353" s="67"/>
      <c r="Z1353" s="67"/>
      <c r="AA1353" s="67"/>
      <c r="AB1353" s="67"/>
      <c r="AC1353" s="67"/>
      <c r="AD1353" s="32"/>
      <c r="AE1353" s="32"/>
      <c r="AF1353" s="32"/>
      <c r="AG1353" s="32"/>
      <c r="AH1353" s="32"/>
      <c r="AI1353" s="32"/>
      <c r="AJ1353" s="32"/>
      <c r="AK1353" s="32"/>
      <c r="AL1353" s="32"/>
    </row>
    <row r="1354" customFormat="false" ht="16.85" hidden="false" customHeight="false" outlineLevel="0" collapsed="false">
      <c r="A1354" s="69" t="s">
        <v>1391</v>
      </c>
      <c r="B1354" s="70" t="s">
        <v>67</v>
      </c>
      <c r="C1354" s="62" t="s">
        <v>1141</v>
      </c>
      <c r="D1354" s="70" t="s">
        <v>1392</v>
      </c>
      <c r="E1354" s="43" t="n">
        <v>0.916666666666667</v>
      </c>
      <c r="F1354" s="54" t="n">
        <v>27</v>
      </c>
      <c r="G1354" s="45" t="n">
        <v>1.87</v>
      </c>
      <c r="H1354" s="46" t="s">
        <v>5</v>
      </c>
      <c r="I1354" s="47" t="n">
        <f aca="false">IF(H1354="W",F1354*G1354-F1354,(IF(H1354="L",-F1354)))</f>
        <v>23.49</v>
      </c>
      <c r="J1354" s="62"/>
      <c r="K1354" s="23"/>
      <c r="L1354" s="48"/>
      <c r="M1354" s="48"/>
      <c r="N1354" s="49"/>
      <c r="O1354" s="62"/>
      <c r="P1354" s="64"/>
      <c r="Q1354" s="66"/>
      <c r="R1354" s="74"/>
      <c r="S1354" s="66"/>
      <c r="T1354" s="66"/>
      <c r="U1354" s="66"/>
      <c r="V1354" s="66"/>
      <c r="W1354" s="66"/>
      <c r="X1354" s="67"/>
      <c r="Y1354" s="67"/>
      <c r="Z1354" s="67"/>
      <c r="AA1354" s="67"/>
      <c r="AB1354" s="67"/>
      <c r="AC1354" s="67"/>
      <c r="AD1354" s="32"/>
      <c r="AE1354" s="32"/>
      <c r="AF1354" s="32"/>
      <c r="AG1354" s="32"/>
      <c r="AH1354" s="32"/>
      <c r="AI1354" s="32"/>
      <c r="AJ1354" s="32"/>
      <c r="AK1354" s="32"/>
      <c r="AL1354" s="32"/>
    </row>
    <row r="1355" customFormat="false" ht="16.85" hidden="false" customHeight="false" outlineLevel="0" collapsed="false">
      <c r="A1355" s="69" t="n">
        <v>43657</v>
      </c>
      <c r="B1355" s="70" t="s">
        <v>67</v>
      </c>
      <c r="C1355" s="62" t="s">
        <v>28</v>
      </c>
      <c r="D1355" s="70" t="s">
        <v>1393</v>
      </c>
      <c r="E1355" s="43" t="n">
        <v>0.958333333333333</v>
      </c>
      <c r="F1355" s="54" t="n">
        <v>60</v>
      </c>
      <c r="G1355" s="45" t="n">
        <v>4.85</v>
      </c>
      <c r="H1355" s="46" t="s">
        <v>7</v>
      </c>
      <c r="I1355" s="47" t="n">
        <f aca="false">IF(H1355="W",F1355*G1355-F1355,(IF(H1355="L",-F1355)))</f>
        <v>-60</v>
      </c>
      <c r="J1355" s="62"/>
      <c r="K1355" s="23"/>
      <c r="L1355" s="48"/>
      <c r="M1355" s="48"/>
      <c r="N1355" s="49"/>
      <c r="O1355" s="62"/>
      <c r="P1355" s="64"/>
      <c r="Q1355" s="66"/>
      <c r="R1355" s="74"/>
      <c r="S1355" s="66"/>
      <c r="T1355" s="66"/>
      <c r="U1355" s="66"/>
      <c r="V1355" s="66"/>
      <c r="W1355" s="66"/>
      <c r="X1355" s="67"/>
      <c r="Y1355" s="67"/>
      <c r="Z1355" s="67"/>
      <c r="AA1355" s="67"/>
      <c r="AB1355" s="67"/>
      <c r="AC1355" s="67"/>
      <c r="AD1355" s="32"/>
      <c r="AE1355" s="32"/>
      <c r="AF1355" s="32"/>
      <c r="AG1355" s="32"/>
      <c r="AH1355" s="32"/>
      <c r="AI1355" s="32"/>
      <c r="AJ1355" s="32"/>
      <c r="AK1355" s="32"/>
      <c r="AL1355" s="32"/>
    </row>
    <row r="1356" customFormat="false" ht="16.85" hidden="false" customHeight="false" outlineLevel="0" collapsed="false">
      <c r="A1356" s="69"/>
      <c r="B1356" s="70" t="s">
        <v>67</v>
      </c>
      <c r="C1356" s="62" t="s">
        <v>28</v>
      </c>
      <c r="D1356" s="70" t="s">
        <v>1394</v>
      </c>
      <c r="E1356" s="43" t="n">
        <v>0.958333333333333</v>
      </c>
      <c r="F1356" s="54" t="n">
        <v>71</v>
      </c>
      <c r="G1356" s="45" t="n">
        <v>4.05</v>
      </c>
      <c r="H1356" s="46" t="s">
        <v>7</v>
      </c>
      <c r="I1356" s="47" t="n">
        <f aca="false">IF(H1356="W",F1356*G1356-F1356,(IF(H1356="L",-F1356)))</f>
        <v>-71</v>
      </c>
      <c r="J1356" s="62"/>
      <c r="K1356" s="23"/>
      <c r="L1356" s="48"/>
      <c r="M1356" s="48"/>
      <c r="N1356" s="49"/>
      <c r="O1356" s="62"/>
      <c r="P1356" s="64"/>
      <c r="Q1356" s="66"/>
      <c r="R1356" s="74"/>
      <c r="S1356" s="66"/>
      <c r="T1356" s="66"/>
      <c r="U1356" s="66"/>
      <c r="V1356" s="66"/>
      <c r="W1356" s="66"/>
      <c r="X1356" s="67"/>
      <c r="Y1356" s="67"/>
      <c r="Z1356" s="67"/>
      <c r="AA1356" s="67"/>
      <c r="AB1356" s="67"/>
      <c r="AC1356" s="67"/>
      <c r="AD1356" s="32"/>
      <c r="AE1356" s="32"/>
      <c r="AF1356" s="32"/>
      <c r="AG1356" s="32"/>
      <c r="AH1356" s="32"/>
      <c r="AI1356" s="32"/>
      <c r="AJ1356" s="32"/>
      <c r="AK1356" s="32"/>
      <c r="AL1356" s="32"/>
    </row>
    <row r="1357" customFormat="false" ht="16.85" hidden="false" customHeight="false" outlineLevel="0" collapsed="false">
      <c r="A1357" s="69"/>
      <c r="B1357" s="70" t="s">
        <v>67</v>
      </c>
      <c r="C1357" s="62" t="s">
        <v>63</v>
      </c>
      <c r="D1357" s="70" t="s">
        <v>1395</v>
      </c>
      <c r="E1357" s="43" t="n">
        <v>0.958333333333333</v>
      </c>
      <c r="F1357" s="54" t="n">
        <v>152.53</v>
      </c>
      <c r="G1357" s="45" t="n">
        <v>1.9</v>
      </c>
      <c r="H1357" s="46" t="s">
        <v>5</v>
      </c>
      <c r="I1357" s="47" t="n">
        <f aca="false">IF(H1357="W",F1357*G1357-F1357,(IF(H1357="L",-F1357)))</f>
        <v>137.277</v>
      </c>
      <c r="J1357" s="62"/>
      <c r="K1357" s="23" t="s">
        <v>1396</v>
      </c>
      <c r="L1357" s="48"/>
      <c r="M1357" s="48"/>
      <c r="N1357" s="49"/>
      <c r="O1357" s="62"/>
      <c r="P1357" s="64"/>
      <c r="Q1357" s="66"/>
      <c r="R1357" s="74"/>
      <c r="S1357" s="66"/>
      <c r="T1357" s="66"/>
      <c r="U1357" s="66"/>
      <c r="V1357" s="66"/>
      <c r="W1357" s="66"/>
      <c r="X1357" s="67"/>
      <c r="Y1357" s="67"/>
      <c r="Z1357" s="67"/>
      <c r="AA1357" s="67"/>
      <c r="AB1357" s="67"/>
      <c r="AC1357" s="67"/>
      <c r="AD1357" s="32"/>
      <c r="AE1357" s="32"/>
      <c r="AF1357" s="32"/>
      <c r="AG1357" s="32"/>
      <c r="AH1357" s="32"/>
      <c r="AI1357" s="32"/>
      <c r="AJ1357" s="32"/>
      <c r="AK1357" s="32"/>
      <c r="AL1357" s="32"/>
    </row>
    <row r="1358" customFormat="false" ht="16.85" hidden="false" customHeight="false" outlineLevel="0" collapsed="false">
      <c r="A1358" s="69"/>
      <c r="B1358" s="70" t="s">
        <v>49</v>
      </c>
      <c r="C1358" s="62" t="s">
        <v>170</v>
      </c>
      <c r="D1358" s="70" t="s">
        <v>1397</v>
      </c>
      <c r="E1358" s="43" t="n">
        <v>5.54166666666667</v>
      </c>
      <c r="F1358" s="54" t="n">
        <v>5</v>
      </c>
      <c r="G1358" s="45" t="n">
        <v>2.15</v>
      </c>
      <c r="H1358" s="46" t="s">
        <v>5</v>
      </c>
      <c r="I1358" s="47" t="n">
        <f aca="false">IF(H1358="W",F1358*G1358-F1358,(IF(H1358="L",-F1358)))</f>
        <v>5.75</v>
      </c>
      <c r="J1358" s="62"/>
      <c r="K1358" s="23"/>
      <c r="L1358" s="48"/>
      <c r="M1358" s="48"/>
      <c r="N1358" s="49"/>
      <c r="O1358" s="62"/>
      <c r="P1358" s="64"/>
      <c r="Q1358" s="66"/>
      <c r="R1358" s="74"/>
      <c r="S1358" s="66"/>
      <c r="T1358" s="66"/>
      <c r="U1358" s="66"/>
      <c r="V1358" s="66"/>
      <c r="W1358" s="66"/>
      <c r="X1358" s="67"/>
      <c r="Y1358" s="67"/>
      <c r="Z1358" s="67"/>
      <c r="AA1358" s="67"/>
      <c r="AB1358" s="67"/>
      <c r="AC1358" s="67"/>
      <c r="AD1358" s="32"/>
      <c r="AE1358" s="32"/>
      <c r="AF1358" s="32"/>
      <c r="AG1358" s="32"/>
      <c r="AH1358" s="32"/>
      <c r="AI1358" s="32"/>
      <c r="AJ1358" s="32"/>
      <c r="AK1358" s="32"/>
      <c r="AL1358" s="32"/>
    </row>
    <row r="1359" customFormat="false" ht="16.85" hidden="false" customHeight="false" outlineLevel="0" collapsed="false">
      <c r="A1359" s="69"/>
      <c r="B1359" s="70" t="s">
        <v>49</v>
      </c>
      <c r="C1359" s="62" t="s">
        <v>28</v>
      </c>
      <c r="D1359" s="70" t="s">
        <v>1398</v>
      </c>
      <c r="E1359" s="43" t="n">
        <v>0.541666666666667</v>
      </c>
      <c r="F1359" s="54" t="n">
        <v>6.25</v>
      </c>
      <c r="G1359" s="45" t="n">
        <v>1.72</v>
      </c>
      <c r="H1359" s="46" t="s">
        <v>7</v>
      </c>
      <c r="I1359" s="47" t="n">
        <f aca="false">IF(H1359="W",F1359*G1359-F1359,(IF(H1359="L",-F1359)))</f>
        <v>-6.25</v>
      </c>
      <c r="J1359" s="62"/>
      <c r="K1359" s="23"/>
      <c r="L1359" s="48"/>
      <c r="M1359" s="48"/>
      <c r="N1359" s="49"/>
      <c r="O1359" s="62"/>
      <c r="P1359" s="64"/>
      <c r="Q1359" s="66"/>
      <c r="R1359" s="74"/>
      <c r="S1359" s="66"/>
      <c r="T1359" s="66"/>
      <c r="U1359" s="66"/>
      <c r="V1359" s="66"/>
      <c r="W1359" s="66"/>
      <c r="X1359" s="67"/>
      <c r="Y1359" s="67"/>
      <c r="Z1359" s="67"/>
      <c r="AA1359" s="67"/>
      <c r="AB1359" s="67"/>
      <c r="AC1359" s="67"/>
      <c r="AD1359" s="32"/>
      <c r="AE1359" s="32"/>
      <c r="AF1359" s="32"/>
      <c r="AG1359" s="32"/>
      <c r="AH1359" s="32"/>
      <c r="AI1359" s="32"/>
      <c r="AJ1359" s="32"/>
      <c r="AK1359" s="32"/>
      <c r="AL1359" s="32"/>
    </row>
    <row r="1360" customFormat="false" ht="16.85" hidden="false" customHeight="false" outlineLevel="0" collapsed="false">
      <c r="A1360" s="69" t="s">
        <v>1399</v>
      </c>
      <c r="B1360" s="70" t="s">
        <v>67</v>
      </c>
      <c r="C1360" s="62" t="s">
        <v>1141</v>
      </c>
      <c r="D1360" s="70" t="s">
        <v>1400</v>
      </c>
      <c r="E1360" s="43" t="n">
        <v>0.583333333333333</v>
      </c>
      <c r="F1360" s="54" t="n">
        <v>27</v>
      </c>
      <c r="G1360" s="45" t="n">
        <v>1.87</v>
      </c>
      <c r="H1360" s="46" t="s">
        <v>7</v>
      </c>
      <c r="I1360" s="47" t="n">
        <f aca="false">IF(H1360="W",F1360*G1360-F1360,(IF(H1360="L",-F1360)))</f>
        <v>-27</v>
      </c>
      <c r="J1360" s="62"/>
      <c r="K1360" s="23"/>
      <c r="L1360" s="48"/>
      <c r="M1360" s="48"/>
      <c r="N1360" s="49"/>
      <c r="O1360" s="62"/>
      <c r="P1360" s="64"/>
      <c r="Q1360" s="66"/>
      <c r="R1360" s="74"/>
      <c r="S1360" s="66"/>
      <c r="T1360" s="66"/>
      <c r="U1360" s="66"/>
      <c r="V1360" s="66"/>
      <c r="W1360" s="66"/>
      <c r="X1360" s="67"/>
      <c r="Y1360" s="67"/>
      <c r="Z1360" s="67"/>
      <c r="AA1360" s="67"/>
      <c r="AB1360" s="67"/>
      <c r="AC1360" s="67"/>
      <c r="AD1360" s="32"/>
      <c r="AE1360" s="32"/>
      <c r="AF1360" s="32"/>
      <c r="AG1360" s="32"/>
      <c r="AH1360" s="32"/>
      <c r="AI1360" s="32"/>
      <c r="AJ1360" s="32"/>
      <c r="AK1360" s="32"/>
      <c r="AL1360" s="32"/>
    </row>
    <row r="1361" customFormat="false" ht="16.85" hidden="false" customHeight="false" outlineLevel="0" collapsed="false">
      <c r="A1361" s="69"/>
      <c r="B1361" s="70" t="s">
        <v>67</v>
      </c>
      <c r="C1361" s="62" t="s">
        <v>170</v>
      </c>
      <c r="D1361" s="70" t="s">
        <v>1401</v>
      </c>
      <c r="E1361" s="43" t="n">
        <v>0.583333333333333</v>
      </c>
      <c r="F1361" s="54" t="n">
        <v>25</v>
      </c>
      <c r="G1361" s="45" t="n">
        <v>2.03</v>
      </c>
      <c r="H1361" s="46" t="s">
        <v>5</v>
      </c>
      <c r="I1361" s="47" t="n">
        <f aca="false">IF(H1361="W",F1361*G1361-F1361,(IF(H1361="L",-F1361)))</f>
        <v>25.75</v>
      </c>
      <c r="J1361" s="62"/>
      <c r="K1361" s="23" t="s">
        <v>124</v>
      </c>
      <c r="L1361" s="48"/>
      <c r="M1361" s="48"/>
      <c r="N1361" s="49"/>
      <c r="O1361" s="62"/>
      <c r="P1361" s="64"/>
      <c r="Q1361" s="66"/>
      <c r="R1361" s="74"/>
      <c r="S1361" s="66"/>
      <c r="T1361" s="66"/>
      <c r="U1361" s="66"/>
      <c r="V1361" s="66"/>
      <c r="W1361" s="66"/>
      <c r="X1361" s="67"/>
      <c r="Y1361" s="67"/>
      <c r="Z1361" s="67"/>
      <c r="AA1361" s="67"/>
      <c r="AB1361" s="67"/>
      <c r="AC1361" s="67"/>
      <c r="AD1361" s="32"/>
      <c r="AE1361" s="32"/>
      <c r="AF1361" s="32"/>
      <c r="AG1361" s="32"/>
      <c r="AH1361" s="32"/>
      <c r="AI1361" s="32"/>
      <c r="AJ1361" s="32"/>
      <c r="AK1361" s="32"/>
      <c r="AL1361" s="32"/>
    </row>
    <row r="1362" customFormat="false" ht="16.85" hidden="false" customHeight="false" outlineLevel="0" collapsed="false">
      <c r="A1362" s="69"/>
      <c r="B1362" s="70" t="s">
        <v>67</v>
      </c>
      <c r="C1362" s="62" t="s">
        <v>216</v>
      </c>
      <c r="D1362" s="70" t="s">
        <v>1402</v>
      </c>
      <c r="E1362" s="43" t="n">
        <v>0.583333333333333</v>
      </c>
      <c r="F1362" s="54" t="n">
        <v>10</v>
      </c>
      <c r="G1362" s="45" t="n">
        <v>2.1</v>
      </c>
      <c r="H1362" s="46" t="s">
        <v>5</v>
      </c>
      <c r="I1362" s="47" t="n">
        <f aca="false">IF(H1362="W",F1362*G1362-F1362,(IF(H1362="L",-F1362)))</f>
        <v>11</v>
      </c>
      <c r="J1362" s="62"/>
      <c r="K1362" s="23"/>
      <c r="L1362" s="48"/>
      <c r="M1362" s="48"/>
      <c r="N1362" s="49"/>
      <c r="O1362" s="62"/>
      <c r="P1362" s="64"/>
      <c r="Q1362" s="66"/>
      <c r="R1362" s="74"/>
      <c r="S1362" s="66"/>
      <c r="T1362" s="66"/>
      <c r="U1362" s="66"/>
      <c r="V1362" s="66"/>
      <c r="W1362" s="66"/>
      <c r="X1362" s="67"/>
      <c r="Y1362" s="67"/>
      <c r="Z1362" s="67"/>
      <c r="AA1362" s="67"/>
      <c r="AB1362" s="67"/>
      <c r="AC1362" s="67"/>
      <c r="AD1362" s="32"/>
      <c r="AE1362" s="32"/>
      <c r="AF1362" s="32"/>
      <c r="AG1362" s="32"/>
      <c r="AH1362" s="32"/>
      <c r="AI1362" s="32"/>
      <c r="AJ1362" s="32"/>
      <c r="AK1362" s="32"/>
      <c r="AL1362" s="32"/>
    </row>
    <row r="1363" customFormat="false" ht="16.85" hidden="false" customHeight="false" outlineLevel="0" collapsed="false">
      <c r="A1363" s="69"/>
      <c r="B1363" s="70" t="s">
        <v>49</v>
      </c>
      <c r="C1363" s="62" t="s">
        <v>28</v>
      </c>
      <c r="D1363" s="70" t="s">
        <v>1403</v>
      </c>
      <c r="E1363" s="43" t="n">
        <v>0.708333333333333</v>
      </c>
      <c r="F1363" s="54" t="n">
        <v>25</v>
      </c>
      <c r="G1363" s="45" t="n">
        <v>1.62</v>
      </c>
      <c r="H1363" s="46" t="s">
        <v>5</v>
      </c>
      <c r="I1363" s="47" t="n">
        <f aca="false">IF(H1363="W",F1363*G1363-F1363,(IF(H1363="L",-F1363)))</f>
        <v>15.5</v>
      </c>
      <c r="J1363" s="62"/>
      <c r="K1363" s="23" t="s">
        <v>1404</v>
      </c>
      <c r="L1363" s="48"/>
      <c r="M1363" s="48"/>
      <c r="N1363" s="49"/>
      <c r="O1363" s="62"/>
      <c r="P1363" s="64"/>
      <c r="Q1363" s="66"/>
      <c r="R1363" s="74"/>
      <c r="S1363" s="66"/>
      <c r="T1363" s="66"/>
      <c r="U1363" s="66"/>
      <c r="V1363" s="66"/>
      <c r="W1363" s="66"/>
      <c r="X1363" s="67"/>
      <c r="Y1363" s="67"/>
      <c r="Z1363" s="67"/>
      <c r="AA1363" s="67"/>
      <c r="AB1363" s="67"/>
      <c r="AC1363" s="67"/>
      <c r="AD1363" s="32"/>
      <c r="AE1363" s="32"/>
      <c r="AF1363" s="32"/>
      <c r="AG1363" s="32"/>
      <c r="AH1363" s="32"/>
      <c r="AI1363" s="32"/>
      <c r="AJ1363" s="32"/>
      <c r="AK1363" s="32"/>
      <c r="AL1363" s="32"/>
    </row>
    <row r="1364" customFormat="false" ht="16.85" hidden="false" customHeight="false" outlineLevel="0" collapsed="false">
      <c r="A1364" s="69"/>
      <c r="B1364" s="70" t="s">
        <v>49</v>
      </c>
      <c r="C1364" s="62" t="s">
        <v>1141</v>
      </c>
      <c r="D1364" s="70" t="s">
        <v>1405</v>
      </c>
      <c r="E1364" s="43" t="n">
        <v>0.708333333333333</v>
      </c>
      <c r="F1364" s="54" t="n">
        <v>7</v>
      </c>
      <c r="G1364" s="45" t="n">
        <v>5.75</v>
      </c>
      <c r="H1364" s="46" t="s">
        <v>7</v>
      </c>
      <c r="I1364" s="47" t="n">
        <f aca="false">IF(H1364="W",F1364*G1364-F1364,(IF(H1364="L",-F1364)))</f>
        <v>-7</v>
      </c>
      <c r="J1364" s="62"/>
      <c r="K1364" s="23"/>
      <c r="L1364" s="48"/>
      <c r="M1364" s="48"/>
      <c r="N1364" s="49"/>
      <c r="O1364" s="62"/>
      <c r="P1364" s="64"/>
      <c r="Q1364" s="66"/>
      <c r="R1364" s="74"/>
      <c r="S1364" s="66"/>
      <c r="T1364" s="66"/>
      <c r="U1364" s="66"/>
      <c r="V1364" s="66"/>
      <c r="W1364" s="66"/>
      <c r="X1364" s="67"/>
      <c r="Y1364" s="67"/>
      <c r="Z1364" s="67"/>
      <c r="AA1364" s="67"/>
      <c r="AB1364" s="67"/>
      <c r="AC1364" s="67"/>
      <c r="AD1364" s="32"/>
      <c r="AE1364" s="32"/>
      <c r="AF1364" s="32"/>
      <c r="AG1364" s="32"/>
      <c r="AH1364" s="32"/>
      <c r="AI1364" s="32"/>
      <c r="AJ1364" s="32"/>
      <c r="AK1364" s="32"/>
      <c r="AL1364" s="32"/>
    </row>
    <row r="1365" customFormat="false" ht="16.85" hidden="false" customHeight="false" outlineLevel="0" collapsed="false">
      <c r="A1365" s="69" t="s">
        <v>1406</v>
      </c>
      <c r="B1365" s="70" t="s">
        <v>49</v>
      </c>
      <c r="C1365" s="62" t="s">
        <v>1141</v>
      </c>
      <c r="D1365" s="70" t="s">
        <v>1407</v>
      </c>
      <c r="E1365" s="43" t="n">
        <v>0.708333333333333</v>
      </c>
      <c r="F1365" s="54" t="n">
        <v>4</v>
      </c>
      <c r="G1365" s="45" t="n">
        <v>8.5</v>
      </c>
      <c r="H1365" s="46" t="s">
        <v>7</v>
      </c>
      <c r="I1365" s="47" t="n">
        <f aca="false">IF(H1365="W",F1365*G1365-F1365,(IF(H1365="L",-F1365)))</f>
        <v>-4</v>
      </c>
      <c r="J1365" s="62"/>
      <c r="K1365" s="23"/>
      <c r="L1365" s="48"/>
      <c r="M1365" s="48"/>
      <c r="N1365" s="49"/>
      <c r="O1365" s="62"/>
      <c r="P1365" s="64"/>
      <c r="Q1365" s="66"/>
      <c r="R1365" s="74"/>
      <c r="S1365" s="66"/>
      <c r="T1365" s="66"/>
      <c r="U1365" s="66"/>
      <c r="V1365" s="66"/>
      <c r="W1365" s="66"/>
      <c r="X1365" s="67"/>
      <c r="Y1365" s="67"/>
      <c r="Z1365" s="67"/>
      <c r="AA1365" s="67"/>
      <c r="AB1365" s="67"/>
      <c r="AC1365" s="67"/>
      <c r="AD1365" s="32"/>
      <c r="AE1365" s="32"/>
      <c r="AF1365" s="32"/>
      <c r="AG1365" s="32"/>
      <c r="AH1365" s="32"/>
      <c r="AI1365" s="32"/>
      <c r="AJ1365" s="32"/>
      <c r="AK1365" s="32"/>
      <c r="AL1365" s="32"/>
    </row>
    <row r="1366" customFormat="false" ht="16.85" hidden="false" customHeight="false" outlineLevel="0" collapsed="false">
      <c r="A1366" s="69" t="n">
        <v>43658</v>
      </c>
      <c r="B1366" s="70" t="s">
        <v>67</v>
      </c>
      <c r="C1366" s="62" t="s">
        <v>28</v>
      </c>
      <c r="D1366" s="70" t="s">
        <v>1408</v>
      </c>
      <c r="E1366" s="43" t="n">
        <v>0.833333333333333</v>
      </c>
      <c r="F1366" s="54" t="n">
        <v>20</v>
      </c>
      <c r="G1366" s="45" t="n">
        <v>3.15</v>
      </c>
      <c r="H1366" s="46" t="s">
        <v>7</v>
      </c>
      <c r="I1366" s="47" t="n">
        <f aca="false">IF(H1366="W",F1366*G1366-F1366,(IF(H1366="L",-F1366)))</f>
        <v>-20</v>
      </c>
      <c r="J1366" s="62"/>
      <c r="K1366" s="23"/>
      <c r="L1366" s="48"/>
      <c r="M1366" s="48"/>
      <c r="N1366" s="49"/>
      <c r="O1366" s="62"/>
      <c r="P1366" s="64"/>
      <c r="Q1366" s="66"/>
      <c r="R1366" s="74"/>
      <c r="S1366" s="66"/>
      <c r="T1366" s="66"/>
      <c r="U1366" s="66"/>
      <c r="V1366" s="66"/>
      <c r="W1366" s="66"/>
      <c r="X1366" s="67"/>
      <c r="Y1366" s="67"/>
      <c r="Z1366" s="67"/>
      <c r="AA1366" s="67"/>
      <c r="AB1366" s="67"/>
      <c r="AC1366" s="67"/>
      <c r="AD1366" s="32"/>
      <c r="AE1366" s="32"/>
      <c r="AF1366" s="32"/>
      <c r="AG1366" s="32"/>
      <c r="AH1366" s="32"/>
      <c r="AI1366" s="32"/>
      <c r="AJ1366" s="32"/>
      <c r="AK1366" s="32"/>
      <c r="AL1366" s="32"/>
    </row>
    <row r="1367" customFormat="false" ht="16.85" hidden="false" customHeight="false" outlineLevel="0" collapsed="false">
      <c r="A1367" s="69" t="s">
        <v>1409</v>
      </c>
      <c r="B1367" s="70" t="s">
        <v>67</v>
      </c>
      <c r="C1367" s="62" t="s">
        <v>1141</v>
      </c>
      <c r="D1367" s="70" t="s">
        <v>1410</v>
      </c>
      <c r="E1367" s="43" t="n">
        <v>0.833333333333333</v>
      </c>
      <c r="F1367" s="54" t="n">
        <v>22</v>
      </c>
      <c r="G1367" s="45" t="n">
        <v>2.9</v>
      </c>
      <c r="H1367" s="46" t="s">
        <v>5</v>
      </c>
      <c r="I1367" s="47" t="n">
        <f aca="false">IF(H1367="W",F1367*G1367-F1367,(IF(H1367="L",-F1367)))</f>
        <v>41.8</v>
      </c>
      <c r="J1367" s="62"/>
      <c r="K1367" s="23"/>
      <c r="L1367" s="48"/>
      <c r="M1367" s="48"/>
      <c r="N1367" s="49"/>
      <c r="O1367" s="62"/>
      <c r="P1367" s="64"/>
      <c r="Q1367" s="66"/>
      <c r="R1367" s="74"/>
      <c r="S1367" s="66"/>
      <c r="T1367" s="66"/>
      <c r="U1367" s="66"/>
      <c r="V1367" s="66"/>
      <c r="W1367" s="66"/>
      <c r="X1367" s="67"/>
      <c r="Y1367" s="67"/>
      <c r="Z1367" s="67"/>
      <c r="AA1367" s="67"/>
      <c r="AB1367" s="67"/>
      <c r="AC1367" s="67"/>
      <c r="AD1367" s="32"/>
      <c r="AE1367" s="32"/>
      <c r="AF1367" s="32"/>
      <c r="AG1367" s="32"/>
      <c r="AH1367" s="32"/>
      <c r="AI1367" s="32"/>
      <c r="AJ1367" s="32"/>
      <c r="AK1367" s="32"/>
      <c r="AL1367" s="32"/>
    </row>
    <row r="1368" customFormat="false" ht="16.85" hidden="false" customHeight="false" outlineLevel="0" collapsed="false">
      <c r="A1368" s="69"/>
      <c r="B1368" s="70" t="s">
        <v>67</v>
      </c>
      <c r="C1368" s="62" t="s">
        <v>24</v>
      </c>
      <c r="D1368" s="70" t="s">
        <v>1411</v>
      </c>
      <c r="E1368" s="43" t="n">
        <v>0.833333333333333</v>
      </c>
      <c r="F1368" s="54" t="n">
        <v>21.95</v>
      </c>
      <c r="G1368" s="45" t="n">
        <v>2.87</v>
      </c>
      <c r="H1368" s="46" t="s">
        <v>7</v>
      </c>
      <c r="I1368" s="47" t="n">
        <f aca="false">IF(H1368="W",F1368*G1368-F1368,(IF(H1368="L",-F1368)))</f>
        <v>-21.95</v>
      </c>
      <c r="J1368" s="62"/>
      <c r="K1368" s="23"/>
      <c r="L1368" s="48"/>
      <c r="M1368" s="48"/>
      <c r="N1368" s="49"/>
      <c r="O1368" s="62"/>
      <c r="P1368" s="64"/>
      <c r="Q1368" s="66"/>
      <c r="R1368" s="74"/>
      <c r="S1368" s="66"/>
      <c r="T1368" s="66"/>
      <c r="U1368" s="66"/>
      <c r="V1368" s="66"/>
      <c r="W1368" s="66"/>
      <c r="X1368" s="67"/>
      <c r="Y1368" s="67"/>
      <c r="Z1368" s="67"/>
      <c r="AA1368" s="67"/>
      <c r="AB1368" s="67"/>
      <c r="AC1368" s="67"/>
      <c r="AD1368" s="32"/>
      <c r="AE1368" s="32"/>
      <c r="AF1368" s="32"/>
      <c r="AG1368" s="32"/>
      <c r="AH1368" s="32"/>
      <c r="AI1368" s="32"/>
      <c r="AJ1368" s="32"/>
      <c r="AK1368" s="32"/>
      <c r="AL1368" s="32"/>
    </row>
    <row r="1369" customFormat="false" ht="16.85" hidden="false" customHeight="false" outlineLevel="0" collapsed="false">
      <c r="A1369" s="69"/>
      <c r="B1369" s="70" t="s">
        <v>67</v>
      </c>
      <c r="C1369" s="62" t="s">
        <v>216</v>
      </c>
      <c r="D1369" s="70" t="s">
        <v>1412</v>
      </c>
      <c r="E1369" s="43" t="n">
        <v>0.833333333333333</v>
      </c>
      <c r="F1369" s="54" t="n">
        <v>20</v>
      </c>
      <c r="G1369" s="45" t="n">
        <v>1.11</v>
      </c>
      <c r="H1369" s="46" t="s">
        <v>5</v>
      </c>
      <c r="I1369" s="47" t="n">
        <f aca="false">IF(H1369="W",F1369*G1369-F1369,(IF(H1369="L",-F1369)))</f>
        <v>2.2</v>
      </c>
      <c r="J1369" s="62"/>
      <c r="K1369" s="23"/>
      <c r="L1369" s="48"/>
      <c r="M1369" s="48"/>
      <c r="N1369" s="49"/>
      <c r="O1369" s="62"/>
      <c r="P1369" s="64"/>
      <c r="Q1369" s="66"/>
      <c r="R1369" s="74"/>
      <c r="S1369" s="66"/>
      <c r="T1369" s="66"/>
      <c r="U1369" s="66"/>
      <c r="V1369" s="66"/>
      <c r="W1369" s="66"/>
      <c r="X1369" s="67"/>
      <c r="Y1369" s="67"/>
      <c r="Z1369" s="67"/>
      <c r="AA1369" s="67"/>
      <c r="AB1369" s="67"/>
      <c r="AC1369" s="67"/>
      <c r="AD1369" s="32"/>
      <c r="AE1369" s="32"/>
      <c r="AF1369" s="32"/>
      <c r="AG1369" s="32"/>
      <c r="AH1369" s="32"/>
      <c r="AI1369" s="32"/>
      <c r="AJ1369" s="32"/>
      <c r="AK1369" s="32"/>
      <c r="AL1369" s="32"/>
    </row>
    <row r="1370" customFormat="false" ht="16.85" hidden="false" customHeight="false" outlineLevel="0" collapsed="false">
      <c r="A1370" s="69" t="s">
        <v>1413</v>
      </c>
      <c r="B1370" s="70" t="s">
        <v>67</v>
      </c>
      <c r="C1370" s="62" t="s">
        <v>28</v>
      </c>
      <c r="D1370" s="70" t="s">
        <v>1408</v>
      </c>
      <c r="E1370" s="43" t="n">
        <v>0.833333333333333</v>
      </c>
      <c r="F1370" s="54" t="n">
        <v>10</v>
      </c>
      <c r="G1370" s="45" t="n">
        <v>3.15</v>
      </c>
      <c r="H1370" s="46" t="s">
        <v>7</v>
      </c>
      <c r="I1370" s="47" t="n">
        <f aca="false">IF(H1370="W",F1370*G1370-F1370,(IF(H1370="L",-F1370)))</f>
        <v>-10</v>
      </c>
      <c r="J1370" s="62"/>
      <c r="K1370" s="23"/>
      <c r="L1370" s="48"/>
      <c r="M1370" s="48"/>
      <c r="N1370" s="49"/>
      <c r="O1370" s="62"/>
      <c r="P1370" s="64"/>
      <c r="Q1370" s="66"/>
      <c r="R1370" s="74"/>
      <c r="S1370" s="66"/>
      <c r="T1370" s="66"/>
      <c r="U1370" s="66"/>
      <c r="V1370" s="66"/>
      <c r="W1370" s="66"/>
      <c r="X1370" s="67"/>
      <c r="Y1370" s="67"/>
      <c r="Z1370" s="67"/>
      <c r="AA1370" s="67"/>
      <c r="AB1370" s="67"/>
      <c r="AC1370" s="67"/>
      <c r="AD1370" s="32"/>
      <c r="AE1370" s="32"/>
      <c r="AF1370" s="32"/>
      <c r="AG1370" s="32"/>
      <c r="AH1370" s="32"/>
      <c r="AI1370" s="32"/>
      <c r="AJ1370" s="32"/>
      <c r="AK1370" s="32"/>
      <c r="AL1370" s="32"/>
    </row>
    <row r="1371" customFormat="false" ht="16.85" hidden="false" customHeight="false" outlineLevel="0" collapsed="false">
      <c r="A1371" s="69"/>
      <c r="B1371" s="70" t="s">
        <v>49</v>
      </c>
      <c r="C1371" s="62" t="s">
        <v>87</v>
      </c>
      <c r="D1371" s="70" t="s">
        <v>1414</v>
      </c>
      <c r="E1371" s="43" t="n">
        <v>0.625</v>
      </c>
      <c r="F1371" s="54" t="n">
        <v>20</v>
      </c>
      <c r="G1371" s="45" t="n">
        <v>9.4</v>
      </c>
      <c r="H1371" s="46" t="s">
        <v>6</v>
      </c>
      <c r="I1371" s="47" t="n">
        <f aca="false">IF(H1371="W",F1371*G1371-F1371,(IF(H1371="L",-F1371)))</f>
        <v>0</v>
      </c>
      <c r="J1371" s="62"/>
      <c r="K1371" s="23" t="s">
        <v>124</v>
      </c>
      <c r="L1371" s="48"/>
      <c r="M1371" s="48"/>
      <c r="N1371" s="49"/>
      <c r="O1371" s="62"/>
      <c r="P1371" s="64"/>
      <c r="Q1371" s="66"/>
      <c r="R1371" s="74"/>
      <c r="S1371" s="66"/>
      <c r="T1371" s="66"/>
      <c r="U1371" s="66"/>
      <c r="V1371" s="66"/>
      <c r="W1371" s="66"/>
      <c r="X1371" s="67"/>
      <c r="Y1371" s="67"/>
      <c r="Z1371" s="67"/>
      <c r="AA1371" s="67"/>
      <c r="AB1371" s="67"/>
      <c r="AC1371" s="67"/>
      <c r="AD1371" s="32"/>
      <c r="AE1371" s="32"/>
      <c r="AF1371" s="32"/>
      <c r="AG1371" s="32"/>
      <c r="AH1371" s="32"/>
      <c r="AI1371" s="32"/>
      <c r="AJ1371" s="32"/>
      <c r="AK1371" s="32"/>
      <c r="AL1371" s="32"/>
    </row>
    <row r="1372" customFormat="false" ht="16.85" hidden="false" customHeight="false" outlineLevel="0" collapsed="false">
      <c r="A1372" s="69"/>
      <c r="B1372" s="70" t="s">
        <v>49</v>
      </c>
      <c r="C1372" s="62" t="s">
        <v>170</v>
      </c>
      <c r="D1372" s="70" t="s">
        <v>1415</v>
      </c>
      <c r="E1372" s="43" t="n">
        <v>0.625</v>
      </c>
      <c r="F1372" s="54" t="n">
        <v>170</v>
      </c>
      <c r="G1372" s="45" t="n">
        <v>1.07</v>
      </c>
      <c r="H1372" s="46" t="s">
        <v>5</v>
      </c>
      <c r="I1372" s="47" t="n">
        <f aca="false">IF(H1372="W",F1372*G1372-F1372,(IF(H1372="L",-F1372)))</f>
        <v>11.9</v>
      </c>
      <c r="J1372" s="62"/>
      <c r="K1372" s="23"/>
      <c r="L1372" s="48"/>
      <c r="M1372" s="48"/>
      <c r="N1372" s="49"/>
      <c r="O1372" s="62"/>
      <c r="P1372" s="64"/>
      <c r="Q1372" s="66"/>
      <c r="R1372" s="74"/>
      <c r="S1372" s="66"/>
      <c r="T1372" s="66"/>
      <c r="U1372" s="66"/>
      <c r="V1372" s="66"/>
      <c r="W1372" s="66"/>
      <c r="X1372" s="67"/>
      <c r="Y1372" s="67"/>
      <c r="Z1372" s="67"/>
      <c r="AA1372" s="67"/>
      <c r="AB1372" s="67"/>
      <c r="AC1372" s="67"/>
      <c r="AD1372" s="32"/>
      <c r="AE1372" s="32"/>
      <c r="AF1372" s="32"/>
      <c r="AG1372" s="32"/>
      <c r="AH1372" s="32"/>
      <c r="AI1372" s="32"/>
      <c r="AJ1372" s="32"/>
      <c r="AK1372" s="32"/>
      <c r="AL1372" s="32"/>
    </row>
    <row r="1373" customFormat="false" ht="16.85" hidden="false" customHeight="false" outlineLevel="0" collapsed="false">
      <c r="A1373" s="69"/>
      <c r="B1373" s="70" t="s">
        <v>49</v>
      </c>
      <c r="C1373" s="62" t="s">
        <v>28</v>
      </c>
      <c r="D1373" s="70" t="s">
        <v>1415</v>
      </c>
      <c r="E1373" s="43" t="n">
        <v>0.625</v>
      </c>
      <c r="F1373" s="54" t="n">
        <v>10</v>
      </c>
      <c r="G1373" s="45" t="n">
        <v>2.08</v>
      </c>
      <c r="H1373" s="46" t="s">
        <v>5</v>
      </c>
      <c r="I1373" s="47" t="n">
        <f aca="false">IF(H1373="W",F1373*G1373-F1373,(IF(H1373="L",-F1373)))</f>
        <v>10.8</v>
      </c>
      <c r="J1373" s="62"/>
      <c r="K1373" s="23" t="s">
        <v>124</v>
      </c>
      <c r="L1373" s="48"/>
      <c r="M1373" s="48"/>
      <c r="N1373" s="49"/>
      <c r="O1373" s="62"/>
      <c r="P1373" s="64"/>
      <c r="Q1373" s="66"/>
      <c r="R1373" s="74"/>
      <c r="S1373" s="66"/>
      <c r="T1373" s="66"/>
      <c r="U1373" s="66"/>
      <c r="V1373" s="66"/>
      <c r="W1373" s="66"/>
      <c r="X1373" s="67"/>
      <c r="Y1373" s="67"/>
      <c r="Z1373" s="67"/>
      <c r="AA1373" s="67"/>
      <c r="AB1373" s="67"/>
      <c r="AC1373" s="67"/>
      <c r="AD1373" s="32"/>
      <c r="AE1373" s="32"/>
      <c r="AF1373" s="32"/>
      <c r="AG1373" s="32"/>
      <c r="AH1373" s="32"/>
      <c r="AI1373" s="32"/>
      <c r="AJ1373" s="32"/>
      <c r="AK1373" s="32"/>
      <c r="AL1373" s="32"/>
    </row>
    <row r="1374" customFormat="false" ht="16.85" hidden="false" customHeight="false" outlineLevel="0" collapsed="false">
      <c r="A1374" s="69"/>
      <c r="B1374" s="70" t="s">
        <v>49</v>
      </c>
      <c r="C1374" s="62" t="s">
        <v>95</v>
      </c>
      <c r="D1374" s="70" t="s">
        <v>1416</v>
      </c>
      <c r="E1374" s="43" t="n">
        <v>0.708333333333333</v>
      </c>
      <c r="F1374" s="54" t="n">
        <v>10</v>
      </c>
      <c r="G1374" s="45" t="n">
        <v>1.72</v>
      </c>
      <c r="H1374" s="46" t="s">
        <v>7</v>
      </c>
      <c r="I1374" s="47" t="n">
        <f aca="false">IF(H1374="W",F1374*G1374-F1374,(IF(H1374="L",-F1374)))</f>
        <v>-10</v>
      </c>
      <c r="J1374" s="62"/>
      <c r="K1374" s="23"/>
      <c r="L1374" s="48"/>
      <c r="M1374" s="48"/>
      <c r="N1374" s="49"/>
      <c r="O1374" s="62"/>
      <c r="P1374" s="64"/>
      <c r="Q1374" s="66"/>
      <c r="R1374" s="74"/>
      <c r="S1374" s="66"/>
      <c r="T1374" s="66"/>
      <c r="U1374" s="66"/>
      <c r="V1374" s="66"/>
      <c r="W1374" s="66"/>
      <c r="X1374" s="67"/>
      <c r="Y1374" s="67"/>
      <c r="Z1374" s="67"/>
      <c r="AA1374" s="67"/>
      <c r="AB1374" s="67"/>
      <c r="AC1374" s="67"/>
      <c r="AD1374" s="32"/>
      <c r="AE1374" s="32"/>
      <c r="AF1374" s="32"/>
      <c r="AG1374" s="32"/>
      <c r="AH1374" s="32"/>
      <c r="AI1374" s="32"/>
      <c r="AJ1374" s="32"/>
      <c r="AK1374" s="32"/>
      <c r="AL1374" s="32"/>
    </row>
    <row r="1375" customFormat="false" ht="16.85" hidden="false" customHeight="false" outlineLevel="0" collapsed="false">
      <c r="A1375" s="69"/>
      <c r="B1375" s="70" t="s">
        <v>49</v>
      </c>
      <c r="C1375" s="62" t="s">
        <v>28</v>
      </c>
      <c r="D1375" s="70" t="s">
        <v>1416</v>
      </c>
      <c r="E1375" s="43" t="n">
        <v>0.708333333333333</v>
      </c>
      <c r="F1375" s="54" t="n">
        <v>7</v>
      </c>
      <c r="G1375" s="45" t="n">
        <v>1.77</v>
      </c>
      <c r="H1375" s="46" t="s">
        <v>7</v>
      </c>
      <c r="I1375" s="47" t="n">
        <f aca="false">IF(H1375="W",F1375*G1375-F1375,(IF(H1375="L",-F1375)))</f>
        <v>-7</v>
      </c>
      <c r="J1375" s="62"/>
      <c r="K1375" s="23"/>
      <c r="L1375" s="48"/>
      <c r="M1375" s="48"/>
      <c r="N1375" s="49"/>
      <c r="O1375" s="62"/>
      <c r="P1375" s="64"/>
      <c r="Q1375" s="66"/>
      <c r="R1375" s="74"/>
      <c r="S1375" s="66"/>
      <c r="T1375" s="66"/>
      <c r="U1375" s="66"/>
      <c r="V1375" s="66"/>
      <c r="W1375" s="66"/>
      <c r="X1375" s="67"/>
      <c r="Y1375" s="67"/>
      <c r="Z1375" s="67"/>
      <c r="AA1375" s="67"/>
      <c r="AB1375" s="67"/>
      <c r="AC1375" s="67"/>
      <c r="AD1375" s="32"/>
      <c r="AE1375" s="32"/>
      <c r="AF1375" s="32"/>
      <c r="AG1375" s="32"/>
      <c r="AH1375" s="32"/>
      <c r="AI1375" s="32"/>
      <c r="AJ1375" s="32"/>
      <c r="AK1375" s="32"/>
      <c r="AL1375" s="32"/>
    </row>
    <row r="1376" customFormat="false" ht="16.85" hidden="false" customHeight="false" outlineLevel="0" collapsed="false">
      <c r="A1376" s="69"/>
      <c r="B1376" s="70" t="s">
        <v>49</v>
      </c>
      <c r="C1376" s="62" t="s">
        <v>170</v>
      </c>
      <c r="D1376" s="70" t="s">
        <v>1417</v>
      </c>
      <c r="E1376" s="43" t="n">
        <v>0.708333333333333</v>
      </c>
      <c r="F1376" s="54" t="n">
        <v>10</v>
      </c>
      <c r="G1376" s="45" t="n">
        <v>2.15</v>
      </c>
      <c r="H1376" s="46" t="s">
        <v>6</v>
      </c>
      <c r="I1376" s="47" t="n">
        <f aca="false">IF(H1376="W",F1376*G1376-F1376,(IF(H1376="L",-F1376)))</f>
        <v>0</v>
      </c>
      <c r="J1376" s="62"/>
      <c r="K1376" s="23"/>
      <c r="L1376" s="48"/>
      <c r="M1376" s="48"/>
      <c r="N1376" s="49"/>
      <c r="O1376" s="62"/>
      <c r="P1376" s="64"/>
      <c r="Q1376" s="66"/>
      <c r="R1376" s="74"/>
      <c r="S1376" s="66"/>
      <c r="T1376" s="66"/>
      <c r="U1376" s="66"/>
      <c r="V1376" s="66"/>
      <c r="W1376" s="66"/>
      <c r="X1376" s="67"/>
      <c r="Y1376" s="67"/>
      <c r="Z1376" s="67"/>
      <c r="AA1376" s="67"/>
      <c r="AB1376" s="67"/>
      <c r="AC1376" s="67"/>
      <c r="AD1376" s="32"/>
      <c r="AE1376" s="32"/>
      <c r="AF1376" s="32"/>
      <c r="AG1376" s="32"/>
      <c r="AH1376" s="32"/>
      <c r="AI1376" s="32"/>
      <c r="AJ1376" s="32"/>
      <c r="AK1376" s="32"/>
      <c r="AL1376" s="32"/>
    </row>
    <row r="1377" customFormat="false" ht="16.85" hidden="false" customHeight="false" outlineLevel="0" collapsed="false">
      <c r="A1377" s="69" t="n">
        <v>43660</v>
      </c>
      <c r="B1377" s="70" t="s">
        <v>67</v>
      </c>
      <c r="C1377" s="62" t="s">
        <v>28</v>
      </c>
      <c r="D1377" s="70" t="s">
        <v>1418</v>
      </c>
      <c r="E1377" s="43" t="n">
        <v>0.954861111111111</v>
      </c>
      <c r="F1377" s="54" t="n">
        <v>25</v>
      </c>
      <c r="G1377" s="45" t="n">
        <v>2.14</v>
      </c>
      <c r="H1377" s="46" t="s">
        <v>5</v>
      </c>
      <c r="I1377" s="47" t="n">
        <f aca="false">IF(H1377="W",F1377*G1377-F1377,(IF(H1377="L",-F1377)))</f>
        <v>28.5</v>
      </c>
      <c r="J1377" s="62"/>
      <c r="K1377" s="23"/>
      <c r="L1377" s="48"/>
      <c r="M1377" s="48"/>
      <c r="N1377" s="49"/>
      <c r="O1377" s="62"/>
      <c r="P1377" s="64"/>
      <c r="Q1377" s="66"/>
      <c r="R1377" s="74"/>
      <c r="S1377" s="66"/>
      <c r="T1377" s="66"/>
      <c r="U1377" s="66"/>
      <c r="V1377" s="66"/>
      <c r="W1377" s="66"/>
      <c r="X1377" s="67"/>
      <c r="Y1377" s="67"/>
      <c r="Z1377" s="67"/>
      <c r="AA1377" s="67"/>
      <c r="AB1377" s="67"/>
      <c r="AC1377" s="67"/>
      <c r="AD1377" s="32"/>
      <c r="AE1377" s="32"/>
      <c r="AF1377" s="32"/>
      <c r="AG1377" s="32"/>
      <c r="AH1377" s="32"/>
      <c r="AI1377" s="32"/>
      <c r="AJ1377" s="32"/>
      <c r="AK1377" s="32"/>
      <c r="AL1377" s="32"/>
    </row>
    <row r="1378" customFormat="false" ht="16.85" hidden="false" customHeight="false" outlineLevel="0" collapsed="false">
      <c r="A1378" s="69" t="s">
        <v>1419</v>
      </c>
      <c r="B1378" s="70" t="s">
        <v>67</v>
      </c>
      <c r="C1378" s="62" t="s">
        <v>1141</v>
      </c>
      <c r="D1378" s="70" t="s">
        <v>1420</v>
      </c>
      <c r="E1378" s="43" t="n">
        <v>0.954861111111111</v>
      </c>
      <c r="F1378" s="54" t="n">
        <v>16</v>
      </c>
      <c r="G1378" s="45" t="n">
        <v>3.45</v>
      </c>
      <c r="H1378" s="46" t="s">
        <v>7</v>
      </c>
      <c r="I1378" s="47" t="n">
        <f aca="false">IF(H1378="W",F1378*G1378-F1378,(IF(H1378="L",-F1378)))</f>
        <v>-16</v>
      </c>
      <c r="J1378" s="62"/>
      <c r="K1378" s="23"/>
      <c r="L1378" s="48"/>
      <c r="M1378" s="48"/>
      <c r="N1378" s="49"/>
      <c r="O1378" s="62"/>
      <c r="P1378" s="64"/>
      <c r="Q1378" s="66"/>
      <c r="R1378" s="74"/>
      <c r="S1378" s="66"/>
      <c r="T1378" s="66"/>
      <c r="U1378" s="66"/>
      <c r="V1378" s="66"/>
      <c r="W1378" s="66"/>
      <c r="X1378" s="67"/>
      <c r="Y1378" s="67"/>
      <c r="Z1378" s="67"/>
      <c r="AA1378" s="67"/>
      <c r="AB1378" s="67"/>
      <c r="AC1378" s="67"/>
      <c r="AD1378" s="32"/>
      <c r="AE1378" s="32"/>
      <c r="AF1378" s="32"/>
      <c r="AG1378" s="32"/>
      <c r="AH1378" s="32"/>
      <c r="AI1378" s="32"/>
      <c r="AJ1378" s="32"/>
      <c r="AK1378" s="32"/>
      <c r="AL1378" s="32"/>
    </row>
    <row r="1379" customFormat="false" ht="16.85" hidden="false" customHeight="false" outlineLevel="0" collapsed="false">
      <c r="A1379" s="69"/>
      <c r="B1379" s="70" t="s">
        <v>67</v>
      </c>
      <c r="C1379" s="62" t="s">
        <v>216</v>
      </c>
      <c r="D1379" s="70" t="s">
        <v>1421</v>
      </c>
      <c r="E1379" s="43" t="n">
        <v>0.954861111111111</v>
      </c>
      <c r="F1379" s="54" t="n">
        <v>11.16</v>
      </c>
      <c r="G1379" s="45" t="n">
        <v>3.8</v>
      </c>
      <c r="H1379" s="46" t="s">
        <v>7</v>
      </c>
      <c r="I1379" s="47" t="n">
        <f aca="false">IF(H1379="W",F1379*G1379-F1379,(IF(H1379="L",-F1379)))</f>
        <v>-11.16</v>
      </c>
      <c r="J1379" s="62"/>
      <c r="K1379" s="23"/>
      <c r="L1379" s="48"/>
      <c r="M1379" s="48"/>
      <c r="N1379" s="49"/>
      <c r="O1379" s="62"/>
      <c r="P1379" s="64"/>
      <c r="Q1379" s="66"/>
      <c r="R1379" s="74"/>
      <c r="S1379" s="66"/>
      <c r="T1379" s="66"/>
      <c r="U1379" s="66"/>
      <c r="V1379" s="66"/>
      <c r="W1379" s="66"/>
      <c r="X1379" s="67"/>
      <c r="Y1379" s="67"/>
      <c r="Z1379" s="67"/>
      <c r="AA1379" s="67"/>
      <c r="AB1379" s="67"/>
      <c r="AC1379" s="67"/>
      <c r="AD1379" s="32"/>
      <c r="AE1379" s="32"/>
      <c r="AF1379" s="32"/>
      <c r="AG1379" s="32"/>
      <c r="AH1379" s="32"/>
      <c r="AI1379" s="32"/>
      <c r="AJ1379" s="32"/>
      <c r="AK1379" s="32"/>
      <c r="AL1379" s="32"/>
    </row>
    <row r="1380" customFormat="false" ht="16.85" hidden="false" customHeight="false" outlineLevel="0" collapsed="false">
      <c r="A1380" s="69"/>
      <c r="B1380" s="70" t="s">
        <v>1422</v>
      </c>
      <c r="C1380" s="62" t="s">
        <v>28</v>
      </c>
      <c r="D1380" s="70" t="s">
        <v>1423</v>
      </c>
      <c r="E1380" s="43" t="n">
        <v>0.673611111111111</v>
      </c>
      <c r="F1380" s="54" t="n">
        <v>25</v>
      </c>
      <c r="G1380" s="45" t="n">
        <v>1.92</v>
      </c>
      <c r="H1380" s="46" t="s">
        <v>5</v>
      </c>
      <c r="I1380" s="47" t="n">
        <f aca="false">IF(H1380="W",F1380*G1380-F1380,(IF(H1380="L",-F1380)))</f>
        <v>23</v>
      </c>
      <c r="J1380" s="62"/>
      <c r="K1380" s="23" t="s">
        <v>1424</v>
      </c>
      <c r="L1380" s="48"/>
      <c r="M1380" s="48"/>
      <c r="N1380" s="49"/>
      <c r="O1380" s="62"/>
      <c r="P1380" s="64"/>
      <c r="Q1380" s="66"/>
      <c r="R1380" s="74"/>
      <c r="S1380" s="66"/>
      <c r="T1380" s="66"/>
      <c r="U1380" s="66"/>
      <c r="V1380" s="66"/>
      <c r="W1380" s="66"/>
      <c r="X1380" s="67"/>
      <c r="Y1380" s="67"/>
      <c r="Z1380" s="67"/>
      <c r="AA1380" s="67"/>
      <c r="AB1380" s="67"/>
      <c r="AC1380" s="67"/>
      <c r="AD1380" s="32"/>
      <c r="AE1380" s="32"/>
      <c r="AF1380" s="32"/>
      <c r="AG1380" s="32"/>
      <c r="AH1380" s="32"/>
      <c r="AI1380" s="32"/>
      <c r="AJ1380" s="32"/>
      <c r="AK1380" s="32"/>
      <c r="AL1380" s="32"/>
    </row>
    <row r="1381" customFormat="false" ht="16.85" hidden="false" customHeight="false" outlineLevel="0" collapsed="false">
      <c r="A1381" s="69" t="n">
        <v>43661</v>
      </c>
      <c r="B1381" s="70" t="s">
        <v>67</v>
      </c>
      <c r="C1381" s="62" t="s">
        <v>28</v>
      </c>
      <c r="D1381" s="70" t="s">
        <v>1425</v>
      </c>
      <c r="E1381" s="43" t="n">
        <v>0.833333333333333</v>
      </c>
      <c r="F1381" s="54" t="n">
        <v>20</v>
      </c>
      <c r="G1381" s="45" t="n">
        <v>2.49</v>
      </c>
      <c r="H1381" s="46" t="s">
        <v>7</v>
      </c>
      <c r="I1381" s="47" t="n">
        <f aca="false">IF(H1381="W",F1381*G1381-F1381,(IF(H1381="L",-F1381)))</f>
        <v>-20</v>
      </c>
      <c r="J1381" s="62"/>
      <c r="K1381" s="23" t="s">
        <v>663</v>
      </c>
      <c r="L1381" s="48" t="s">
        <v>1426</v>
      </c>
      <c r="M1381" s="48" t="s">
        <v>9</v>
      </c>
      <c r="N1381" s="49" t="n">
        <f aca="false">SUM(I1381:I1647)</f>
        <v>195.5416</v>
      </c>
      <c r="O1381" s="62"/>
      <c r="P1381" s="64"/>
      <c r="Q1381" s="66"/>
      <c r="R1381" s="74"/>
      <c r="S1381" s="66"/>
      <c r="T1381" s="66"/>
      <c r="U1381" s="66"/>
      <c r="V1381" s="66"/>
      <c r="W1381" s="66"/>
      <c r="X1381" s="67"/>
      <c r="Y1381" s="67"/>
      <c r="Z1381" s="67"/>
      <c r="AA1381" s="67"/>
      <c r="AB1381" s="67"/>
      <c r="AC1381" s="67"/>
      <c r="AD1381" s="32"/>
      <c r="AE1381" s="32"/>
      <c r="AF1381" s="32"/>
      <c r="AG1381" s="32"/>
      <c r="AH1381" s="32"/>
      <c r="AI1381" s="32"/>
      <c r="AJ1381" s="32"/>
      <c r="AK1381" s="32"/>
      <c r="AL1381" s="32"/>
    </row>
    <row r="1382" customFormat="false" ht="16.85" hidden="false" customHeight="false" outlineLevel="0" collapsed="false">
      <c r="A1382" s="69" t="s">
        <v>673</v>
      </c>
      <c r="B1382" s="70" t="s">
        <v>67</v>
      </c>
      <c r="C1382" s="62" t="s">
        <v>28</v>
      </c>
      <c r="D1382" s="70" t="s">
        <v>1425</v>
      </c>
      <c r="E1382" s="43" t="n">
        <v>0.833333333333333</v>
      </c>
      <c r="F1382" s="54" t="n">
        <v>5</v>
      </c>
      <c r="G1382" s="45" t="n">
        <v>2.49</v>
      </c>
      <c r="H1382" s="46" t="s">
        <v>7</v>
      </c>
      <c r="I1382" s="47" t="n">
        <f aca="false">IF(H1382="W",F1382*G1382-F1382,(IF(H1382="L",-F1382)))</f>
        <v>-5</v>
      </c>
      <c r="J1382" s="62"/>
      <c r="K1382" s="23" t="s">
        <v>1427</v>
      </c>
      <c r="L1382" s="48"/>
      <c r="M1382" s="48"/>
      <c r="N1382" s="49"/>
      <c r="O1382" s="62"/>
      <c r="P1382" s="64"/>
      <c r="Q1382" s="66"/>
      <c r="R1382" s="74"/>
      <c r="S1382" s="66"/>
      <c r="T1382" s="66"/>
      <c r="U1382" s="66"/>
      <c r="V1382" s="66"/>
      <c r="W1382" s="66"/>
      <c r="X1382" s="67"/>
      <c r="Y1382" s="67"/>
      <c r="Z1382" s="67"/>
      <c r="AA1382" s="67"/>
      <c r="AB1382" s="67"/>
      <c r="AC1382" s="67"/>
      <c r="AD1382" s="32"/>
      <c r="AE1382" s="32"/>
      <c r="AF1382" s="32"/>
      <c r="AG1382" s="32"/>
      <c r="AH1382" s="32"/>
      <c r="AI1382" s="32"/>
      <c r="AJ1382" s="32"/>
      <c r="AK1382" s="32"/>
      <c r="AL1382" s="32"/>
    </row>
    <row r="1383" customFormat="false" ht="16.85" hidden="false" customHeight="false" outlineLevel="0" collapsed="false">
      <c r="A1383" s="69"/>
      <c r="B1383" s="70" t="s">
        <v>67</v>
      </c>
      <c r="C1383" s="62" t="s">
        <v>24</v>
      </c>
      <c r="D1383" s="70" t="s">
        <v>1428</v>
      </c>
      <c r="E1383" s="43" t="n">
        <v>0.833333333333333</v>
      </c>
      <c r="F1383" s="54" t="n">
        <v>19.47</v>
      </c>
      <c r="G1383" s="45" t="n">
        <v>3.37</v>
      </c>
      <c r="H1383" s="46" t="s">
        <v>5</v>
      </c>
      <c r="I1383" s="47" t="n">
        <f aca="false">IF(H1383="W",F1383*G1383-F1383,(IF(H1383="L",-F1383)))</f>
        <v>46.1439</v>
      </c>
      <c r="J1383" s="62"/>
      <c r="K1383" s="23" t="s">
        <v>1429</v>
      </c>
      <c r="L1383" s="48"/>
      <c r="M1383" s="48"/>
      <c r="N1383" s="49"/>
      <c r="O1383" s="62"/>
      <c r="P1383" s="64"/>
      <c r="Q1383" s="66"/>
      <c r="R1383" s="74"/>
      <c r="S1383" s="66"/>
      <c r="T1383" s="66"/>
      <c r="U1383" s="66"/>
      <c r="V1383" s="66"/>
      <c r="W1383" s="66"/>
      <c r="X1383" s="67"/>
      <c r="Y1383" s="67"/>
      <c r="Z1383" s="67"/>
      <c r="AA1383" s="67"/>
      <c r="AB1383" s="67"/>
      <c r="AC1383" s="67"/>
      <c r="AD1383" s="32"/>
      <c r="AE1383" s="32"/>
      <c r="AF1383" s="32"/>
      <c r="AG1383" s="32"/>
      <c r="AH1383" s="32"/>
      <c r="AI1383" s="32"/>
      <c r="AJ1383" s="32"/>
      <c r="AK1383" s="32"/>
      <c r="AL1383" s="32"/>
    </row>
    <row r="1384" customFormat="false" ht="16.85" hidden="false" customHeight="false" outlineLevel="0" collapsed="false">
      <c r="A1384" s="69" t="s">
        <v>1430</v>
      </c>
      <c r="B1384" s="70" t="s">
        <v>67</v>
      </c>
      <c r="C1384" s="62" t="s">
        <v>1141</v>
      </c>
      <c r="D1384" s="70" t="s">
        <v>1431</v>
      </c>
      <c r="E1384" s="43" t="n">
        <v>0.833333333333333</v>
      </c>
      <c r="F1384" s="54" t="n">
        <v>21</v>
      </c>
      <c r="G1384" s="45" t="n">
        <v>3.05</v>
      </c>
      <c r="H1384" s="46" t="s">
        <v>7</v>
      </c>
      <c r="I1384" s="47" t="n">
        <f aca="false">IF(H1384="W",F1384*G1384-F1384,(IF(H1384="L",-F1384)))</f>
        <v>-21</v>
      </c>
      <c r="J1384" s="62"/>
      <c r="K1384" s="23" t="s">
        <v>1432</v>
      </c>
      <c r="L1384" s="48"/>
      <c r="M1384" s="48"/>
      <c r="N1384" s="49"/>
      <c r="O1384" s="62"/>
      <c r="P1384" s="64"/>
      <c r="Q1384" s="66"/>
      <c r="R1384" s="74"/>
      <c r="S1384" s="66"/>
      <c r="T1384" s="66"/>
      <c r="U1384" s="66"/>
      <c r="V1384" s="66"/>
      <c r="W1384" s="66"/>
      <c r="X1384" s="67"/>
      <c r="Y1384" s="67"/>
      <c r="Z1384" s="67"/>
      <c r="AA1384" s="67"/>
      <c r="AB1384" s="67"/>
      <c r="AC1384" s="67"/>
      <c r="AD1384" s="32"/>
      <c r="AE1384" s="32"/>
      <c r="AF1384" s="32"/>
      <c r="AG1384" s="32"/>
      <c r="AH1384" s="32"/>
      <c r="AI1384" s="32"/>
      <c r="AJ1384" s="32"/>
      <c r="AK1384" s="32"/>
      <c r="AL1384" s="32"/>
    </row>
    <row r="1385" customFormat="false" ht="16.85" hidden="false" customHeight="false" outlineLevel="0" collapsed="false">
      <c r="A1385" s="69"/>
      <c r="B1385" s="70" t="s">
        <v>67</v>
      </c>
      <c r="C1385" s="62" t="s">
        <v>216</v>
      </c>
      <c r="D1385" s="70" t="s">
        <v>1433</v>
      </c>
      <c r="E1385" s="43" t="n">
        <v>0.833333333333333</v>
      </c>
      <c r="F1385" s="54" t="n">
        <v>20</v>
      </c>
      <c r="G1385" s="45" t="n">
        <v>1.071</v>
      </c>
      <c r="H1385" s="46" t="s">
        <v>5</v>
      </c>
      <c r="I1385" s="47" t="n">
        <f aca="false">IF(H1385="W",F1385*G1385-F1385,(IF(H1385="L",-F1385)))</f>
        <v>1.42</v>
      </c>
      <c r="J1385" s="62"/>
      <c r="K1385" s="23"/>
      <c r="L1385" s="48"/>
      <c r="M1385" s="48"/>
      <c r="N1385" s="49"/>
      <c r="O1385" s="62"/>
      <c r="P1385" s="64"/>
      <c r="Q1385" s="66"/>
      <c r="R1385" s="74"/>
      <c r="S1385" s="66"/>
      <c r="T1385" s="66"/>
      <c r="U1385" s="66"/>
      <c r="V1385" s="66"/>
      <c r="W1385" s="66"/>
      <c r="X1385" s="67"/>
      <c r="Y1385" s="67"/>
      <c r="Z1385" s="67"/>
      <c r="AA1385" s="67"/>
      <c r="AB1385" s="67"/>
      <c r="AC1385" s="67"/>
      <c r="AD1385" s="32"/>
      <c r="AE1385" s="32"/>
      <c r="AF1385" s="32"/>
      <c r="AG1385" s="32"/>
      <c r="AH1385" s="32"/>
      <c r="AI1385" s="32"/>
      <c r="AJ1385" s="32"/>
      <c r="AK1385" s="32"/>
      <c r="AL1385" s="32"/>
    </row>
    <row r="1386" customFormat="false" ht="16.85" hidden="false" customHeight="false" outlineLevel="0" collapsed="false">
      <c r="A1386" s="69" t="n">
        <v>43663</v>
      </c>
      <c r="B1386" s="70" t="s">
        <v>67</v>
      </c>
      <c r="C1386" s="62" t="s">
        <v>28</v>
      </c>
      <c r="D1386" s="70" t="s">
        <v>1434</v>
      </c>
      <c r="E1386" s="43" t="n">
        <v>0.875</v>
      </c>
      <c r="F1386" s="54" t="n">
        <v>25</v>
      </c>
      <c r="G1386" s="45" t="n">
        <v>2.17</v>
      </c>
      <c r="H1386" s="46" t="s">
        <v>6</v>
      </c>
      <c r="I1386" s="47" t="n">
        <f aca="false">IF(H1386="W",F1386*G1386-F1386,(IF(H1386="L",-F1386)))</f>
        <v>0</v>
      </c>
      <c r="J1386" s="62"/>
      <c r="K1386" s="23" t="s">
        <v>124</v>
      </c>
      <c r="L1386" s="48"/>
      <c r="M1386" s="48"/>
      <c r="N1386" s="49"/>
      <c r="O1386" s="62"/>
      <c r="P1386" s="64"/>
      <c r="Q1386" s="66"/>
      <c r="R1386" s="74"/>
      <c r="S1386" s="66"/>
      <c r="T1386" s="66"/>
      <c r="U1386" s="66"/>
      <c r="V1386" s="66"/>
      <c r="W1386" s="66"/>
      <c r="X1386" s="67"/>
      <c r="Y1386" s="67"/>
      <c r="Z1386" s="67"/>
      <c r="AA1386" s="67"/>
      <c r="AB1386" s="67"/>
      <c r="AC1386" s="67"/>
      <c r="AD1386" s="32"/>
      <c r="AE1386" s="32"/>
      <c r="AF1386" s="32"/>
      <c r="AG1386" s="32"/>
      <c r="AH1386" s="32"/>
      <c r="AI1386" s="32"/>
      <c r="AJ1386" s="32"/>
      <c r="AK1386" s="32"/>
      <c r="AL1386" s="32"/>
    </row>
    <row r="1387" customFormat="false" ht="16.85" hidden="false" customHeight="false" outlineLevel="0" collapsed="false">
      <c r="A1387" s="69"/>
      <c r="B1387" s="70" t="s">
        <v>67</v>
      </c>
      <c r="C1387" s="62" t="s">
        <v>63</v>
      </c>
      <c r="D1387" s="70" t="s">
        <v>1435</v>
      </c>
      <c r="E1387" s="43" t="n">
        <v>0.875</v>
      </c>
      <c r="F1387" s="54" t="n">
        <v>20</v>
      </c>
      <c r="G1387" s="45" t="n">
        <v>1.09</v>
      </c>
      <c r="H1387" s="46" t="s">
        <v>5</v>
      </c>
      <c r="I1387" s="47" t="n">
        <f aca="false">IF(H1387="W",F1387*G1387-F1387,(IF(H1387="L",-F1387)))</f>
        <v>1.8</v>
      </c>
      <c r="J1387" s="62"/>
      <c r="K1387" s="23"/>
      <c r="L1387" s="48"/>
      <c r="M1387" s="48"/>
      <c r="N1387" s="49"/>
      <c r="O1387" s="62"/>
      <c r="P1387" s="64"/>
      <c r="Q1387" s="66"/>
      <c r="R1387" s="74"/>
      <c r="S1387" s="66"/>
      <c r="T1387" s="66"/>
      <c r="U1387" s="66"/>
      <c r="V1387" s="66"/>
      <c r="W1387" s="66"/>
      <c r="X1387" s="67"/>
      <c r="Y1387" s="67"/>
      <c r="Z1387" s="67"/>
      <c r="AA1387" s="67"/>
      <c r="AB1387" s="67"/>
      <c r="AC1387" s="67"/>
      <c r="AD1387" s="32"/>
      <c r="AE1387" s="32"/>
      <c r="AF1387" s="32"/>
      <c r="AG1387" s="32"/>
      <c r="AH1387" s="32"/>
      <c r="AI1387" s="32"/>
      <c r="AJ1387" s="32"/>
      <c r="AK1387" s="32"/>
      <c r="AL1387" s="32"/>
    </row>
    <row r="1388" customFormat="false" ht="16.85" hidden="false" customHeight="false" outlineLevel="0" collapsed="false">
      <c r="A1388" s="69"/>
      <c r="B1388" s="70" t="s">
        <v>67</v>
      </c>
      <c r="C1388" s="62" t="s">
        <v>63</v>
      </c>
      <c r="D1388" s="70" t="s">
        <v>1436</v>
      </c>
      <c r="E1388" s="43" t="n">
        <v>0.875</v>
      </c>
      <c r="F1388" s="54" t="n">
        <v>14.5</v>
      </c>
      <c r="G1388" s="45" t="n">
        <v>3.85</v>
      </c>
      <c r="H1388" s="46" t="s">
        <v>5</v>
      </c>
      <c r="I1388" s="47" t="n">
        <f aca="false">IF(H1388="W",F1388*G1388-F1388,(IF(H1388="L",-F1388)))</f>
        <v>41.325</v>
      </c>
      <c r="J1388" s="62"/>
      <c r="K1388" s="23"/>
      <c r="L1388" s="48"/>
      <c r="M1388" s="48"/>
      <c r="N1388" s="49"/>
      <c r="O1388" s="62"/>
      <c r="P1388" s="64"/>
      <c r="Q1388" s="66"/>
      <c r="R1388" s="74"/>
      <c r="S1388" s="66"/>
      <c r="T1388" s="66"/>
      <c r="U1388" s="66"/>
      <c r="V1388" s="66"/>
      <c r="W1388" s="66"/>
      <c r="X1388" s="67"/>
      <c r="Y1388" s="67"/>
      <c r="Z1388" s="67"/>
      <c r="AA1388" s="67"/>
      <c r="AB1388" s="67"/>
      <c r="AC1388" s="67"/>
      <c r="AD1388" s="32"/>
      <c r="AE1388" s="32"/>
      <c r="AF1388" s="32"/>
      <c r="AG1388" s="32"/>
      <c r="AH1388" s="32"/>
      <c r="AI1388" s="32"/>
      <c r="AJ1388" s="32"/>
      <c r="AK1388" s="32"/>
      <c r="AL1388" s="32"/>
    </row>
    <row r="1389" customFormat="false" ht="16.85" hidden="false" customHeight="false" outlineLevel="0" collapsed="false">
      <c r="A1389" s="69"/>
      <c r="B1389" s="70" t="s">
        <v>67</v>
      </c>
      <c r="C1389" s="62" t="s">
        <v>63</v>
      </c>
      <c r="D1389" s="70" t="s">
        <v>1434</v>
      </c>
      <c r="E1389" s="43" t="n">
        <v>0.875</v>
      </c>
      <c r="F1389" s="54" t="n">
        <v>1</v>
      </c>
      <c r="G1389" s="45" t="n">
        <v>2.09</v>
      </c>
      <c r="H1389" s="46" t="s">
        <v>6</v>
      </c>
      <c r="I1389" s="47" t="n">
        <f aca="false">IF(H1389="W",F1389*G1389-F1389,(IF(H1389="L",-F1389)))</f>
        <v>0</v>
      </c>
      <c r="J1389" s="62"/>
      <c r="K1389" s="23" t="s">
        <v>124</v>
      </c>
      <c r="L1389" s="48"/>
      <c r="M1389" s="48"/>
      <c r="N1389" s="49"/>
      <c r="O1389" s="62"/>
      <c r="P1389" s="64"/>
      <c r="Q1389" s="66"/>
      <c r="R1389" s="74"/>
      <c r="S1389" s="66"/>
      <c r="T1389" s="66"/>
      <c r="U1389" s="66"/>
      <c r="V1389" s="66"/>
      <c r="W1389" s="66"/>
      <c r="X1389" s="67"/>
      <c r="Y1389" s="67"/>
      <c r="Z1389" s="67"/>
      <c r="AA1389" s="67"/>
      <c r="AB1389" s="67"/>
      <c r="AC1389" s="67"/>
      <c r="AD1389" s="32"/>
      <c r="AE1389" s="32"/>
      <c r="AF1389" s="32"/>
      <c r="AG1389" s="32"/>
      <c r="AH1389" s="32"/>
      <c r="AI1389" s="32"/>
      <c r="AJ1389" s="32"/>
      <c r="AK1389" s="32"/>
      <c r="AL1389" s="32"/>
    </row>
    <row r="1390" customFormat="false" ht="16.85" hidden="false" customHeight="false" outlineLevel="0" collapsed="false">
      <c r="A1390" s="69"/>
      <c r="B1390" s="70" t="s">
        <v>67</v>
      </c>
      <c r="C1390" s="62" t="s">
        <v>216</v>
      </c>
      <c r="D1390" s="70" t="s">
        <v>1437</v>
      </c>
      <c r="E1390" s="43" t="n">
        <v>0.875</v>
      </c>
      <c r="F1390" s="54" t="n">
        <v>5</v>
      </c>
      <c r="G1390" s="45" t="n">
        <v>3.4</v>
      </c>
      <c r="H1390" s="46" t="s">
        <v>7</v>
      </c>
      <c r="I1390" s="47" t="n">
        <f aca="false">IF(H1390="W",F1390*G1390-F1390,(IF(H1390="L",-F1390)))</f>
        <v>-5</v>
      </c>
      <c r="J1390" s="62"/>
      <c r="K1390" s="23"/>
      <c r="L1390" s="48"/>
      <c r="M1390" s="48"/>
      <c r="N1390" s="49"/>
      <c r="O1390" s="62"/>
      <c r="P1390" s="64"/>
      <c r="Q1390" s="66"/>
      <c r="R1390" s="74"/>
      <c r="S1390" s="66"/>
      <c r="T1390" s="66"/>
      <c r="U1390" s="66"/>
      <c r="V1390" s="66"/>
      <c r="W1390" s="66"/>
      <c r="X1390" s="67"/>
      <c r="Y1390" s="67"/>
      <c r="Z1390" s="67"/>
      <c r="AA1390" s="67"/>
      <c r="AB1390" s="67"/>
      <c r="AC1390" s="67"/>
      <c r="AD1390" s="32"/>
      <c r="AE1390" s="32"/>
      <c r="AF1390" s="32"/>
      <c r="AG1390" s="32"/>
      <c r="AH1390" s="32"/>
      <c r="AI1390" s="32"/>
      <c r="AJ1390" s="32"/>
      <c r="AK1390" s="32"/>
      <c r="AL1390" s="32"/>
    </row>
    <row r="1391" customFormat="false" ht="16.85" hidden="false" customHeight="false" outlineLevel="0" collapsed="false">
      <c r="A1391" s="69" t="s">
        <v>1438</v>
      </c>
      <c r="B1391" s="70" t="s">
        <v>67</v>
      </c>
      <c r="C1391" s="62" t="s">
        <v>87</v>
      </c>
      <c r="D1391" s="70" t="s">
        <v>1437</v>
      </c>
      <c r="E1391" s="43" t="n">
        <v>0.875</v>
      </c>
      <c r="F1391" s="54" t="n">
        <v>10</v>
      </c>
      <c r="G1391" s="45" t="n">
        <v>32.02</v>
      </c>
      <c r="H1391" s="46" t="s">
        <v>7</v>
      </c>
      <c r="I1391" s="47" t="n">
        <f aca="false">IF(H1391="W",F1391*G1391-F1391,(IF(H1391="L",-F1391)))</f>
        <v>-10</v>
      </c>
      <c r="J1391" s="62"/>
      <c r="K1391" s="23"/>
      <c r="L1391" s="48"/>
      <c r="M1391" s="48"/>
      <c r="N1391" s="49"/>
      <c r="O1391" s="62"/>
      <c r="P1391" s="64"/>
      <c r="Q1391" s="66"/>
      <c r="R1391" s="74"/>
      <c r="S1391" s="66"/>
      <c r="T1391" s="66"/>
      <c r="U1391" s="66"/>
      <c r="V1391" s="66"/>
      <c r="W1391" s="66"/>
      <c r="X1391" s="67"/>
      <c r="Y1391" s="67"/>
      <c r="Z1391" s="67"/>
      <c r="AA1391" s="67"/>
      <c r="AB1391" s="67"/>
      <c r="AC1391" s="67"/>
      <c r="AD1391" s="32"/>
      <c r="AE1391" s="32"/>
      <c r="AF1391" s="32"/>
      <c r="AG1391" s="32"/>
      <c r="AH1391" s="32"/>
      <c r="AI1391" s="32"/>
      <c r="AJ1391" s="32"/>
      <c r="AK1391" s="32"/>
      <c r="AL1391" s="32"/>
    </row>
    <row r="1392" customFormat="false" ht="16.85" hidden="false" customHeight="false" outlineLevel="0" collapsed="false">
      <c r="A1392" s="69"/>
      <c r="B1392" s="70" t="s">
        <v>1439</v>
      </c>
      <c r="C1392" s="62" t="s">
        <v>1439</v>
      </c>
      <c r="D1392" s="70" t="s">
        <v>1440</v>
      </c>
      <c r="E1392" s="43" t="s">
        <v>1441</v>
      </c>
      <c r="F1392" s="54"/>
      <c r="G1392" s="45"/>
      <c r="H1392" s="46" t="s">
        <v>6</v>
      </c>
      <c r="I1392" s="47" t="n">
        <f aca="false">IF(H1392="W",F1392*G1392-F1392,(IF(H1392="L",-F1392)))</f>
        <v>0</v>
      </c>
      <c r="J1392" s="62"/>
      <c r="K1392" s="23"/>
      <c r="L1392" s="48"/>
      <c r="M1392" s="48"/>
      <c r="N1392" s="49"/>
      <c r="O1392" s="62"/>
      <c r="P1392" s="64"/>
      <c r="Q1392" s="66"/>
      <c r="R1392" s="74"/>
      <c r="S1392" s="66"/>
      <c r="T1392" s="66"/>
      <c r="U1392" s="66"/>
      <c r="V1392" s="66"/>
      <c r="W1392" s="66"/>
      <c r="X1392" s="67"/>
      <c r="Y1392" s="67"/>
      <c r="Z1392" s="67"/>
      <c r="AA1392" s="67"/>
      <c r="AB1392" s="67"/>
      <c r="AC1392" s="67"/>
      <c r="AD1392" s="32"/>
      <c r="AE1392" s="32"/>
      <c r="AF1392" s="32"/>
      <c r="AG1392" s="32"/>
      <c r="AH1392" s="32"/>
      <c r="AI1392" s="32"/>
      <c r="AJ1392" s="32"/>
      <c r="AK1392" s="32"/>
      <c r="AL1392" s="32"/>
    </row>
    <row r="1393" customFormat="false" ht="16.85" hidden="false" customHeight="false" outlineLevel="0" collapsed="false">
      <c r="A1393" s="69"/>
      <c r="B1393" s="70" t="s">
        <v>1439</v>
      </c>
      <c r="C1393" s="62" t="s">
        <v>1439</v>
      </c>
      <c r="D1393" s="70" t="s">
        <v>1442</v>
      </c>
      <c r="E1393" s="43" t="s">
        <v>1443</v>
      </c>
      <c r="F1393" s="54"/>
      <c r="G1393" s="45"/>
      <c r="H1393" s="46" t="s">
        <v>6</v>
      </c>
      <c r="I1393" s="47" t="n">
        <f aca="false">IF(H1393="W",F1393*G1393-F1393,(IF(H1393="L",-F1393)))</f>
        <v>0</v>
      </c>
      <c r="J1393" s="62"/>
      <c r="K1393" s="23"/>
      <c r="L1393" s="48"/>
      <c r="M1393" s="48"/>
      <c r="N1393" s="49"/>
      <c r="O1393" s="62"/>
      <c r="P1393" s="64"/>
      <c r="Q1393" s="66"/>
      <c r="R1393" s="74"/>
      <c r="S1393" s="66"/>
      <c r="T1393" s="66"/>
      <c r="U1393" s="66"/>
      <c r="V1393" s="66"/>
      <c r="W1393" s="66"/>
      <c r="X1393" s="67"/>
      <c r="Y1393" s="67"/>
      <c r="Z1393" s="67"/>
      <c r="AA1393" s="67"/>
      <c r="AB1393" s="67"/>
      <c r="AC1393" s="67"/>
      <c r="AD1393" s="32"/>
      <c r="AE1393" s="32"/>
      <c r="AF1393" s="32"/>
      <c r="AG1393" s="32"/>
      <c r="AH1393" s="32"/>
      <c r="AI1393" s="32"/>
      <c r="AJ1393" s="32"/>
      <c r="AK1393" s="32"/>
      <c r="AL1393" s="32"/>
    </row>
    <row r="1394" customFormat="false" ht="16.85" hidden="false" customHeight="false" outlineLevel="0" collapsed="false">
      <c r="A1394" s="69"/>
      <c r="B1394" s="70" t="s">
        <v>67</v>
      </c>
      <c r="C1394" s="62" t="s">
        <v>95</v>
      </c>
      <c r="D1394" s="70" t="s">
        <v>1444</v>
      </c>
      <c r="E1394" s="43" t="n">
        <v>0.645833333333333</v>
      </c>
      <c r="F1394" s="54" t="n">
        <v>30</v>
      </c>
      <c r="G1394" s="45" t="n">
        <v>1.5</v>
      </c>
      <c r="H1394" s="46" t="s">
        <v>5</v>
      </c>
      <c r="I1394" s="47" t="n">
        <f aca="false">IF(H1394="W",F1394*G1394-F1394,(IF(H1394="L",-F1394)))</f>
        <v>15</v>
      </c>
      <c r="J1394" s="62"/>
      <c r="K1394" s="23"/>
      <c r="L1394" s="48"/>
      <c r="M1394" s="48"/>
      <c r="N1394" s="49"/>
      <c r="O1394" s="62"/>
      <c r="P1394" s="64"/>
      <c r="Q1394" s="66"/>
      <c r="R1394" s="74"/>
      <c r="S1394" s="66"/>
      <c r="T1394" s="66"/>
      <c r="U1394" s="66"/>
      <c r="V1394" s="66"/>
      <c r="W1394" s="66"/>
      <c r="X1394" s="67"/>
      <c r="Y1394" s="67"/>
      <c r="Z1394" s="67"/>
      <c r="AA1394" s="67"/>
      <c r="AB1394" s="67"/>
      <c r="AC1394" s="67"/>
      <c r="AD1394" s="32"/>
      <c r="AE1394" s="32"/>
      <c r="AF1394" s="32"/>
      <c r="AG1394" s="32"/>
      <c r="AH1394" s="32"/>
      <c r="AI1394" s="32"/>
      <c r="AJ1394" s="32"/>
      <c r="AK1394" s="32"/>
      <c r="AL1394" s="32"/>
    </row>
    <row r="1395" customFormat="false" ht="16.85" hidden="false" customHeight="false" outlineLevel="0" collapsed="false">
      <c r="A1395" s="69"/>
      <c r="B1395" s="70" t="s">
        <v>67</v>
      </c>
      <c r="C1395" s="62" t="s">
        <v>24</v>
      </c>
      <c r="D1395" s="70" t="s">
        <v>1445</v>
      </c>
      <c r="E1395" s="43" t="n">
        <v>0.875</v>
      </c>
      <c r="F1395" s="54" t="n">
        <v>10.94</v>
      </c>
      <c r="G1395" s="45" t="n">
        <v>3.4</v>
      </c>
      <c r="H1395" s="46" t="s">
        <v>7</v>
      </c>
      <c r="I1395" s="47" t="n">
        <f aca="false">IF(H1395="W",F1395*G1395-F1395,(IF(H1395="L",-F1395)))</f>
        <v>-10.94</v>
      </c>
      <c r="J1395" s="62"/>
      <c r="K1395" s="23"/>
      <c r="L1395" s="48"/>
      <c r="M1395" s="48"/>
      <c r="N1395" s="49"/>
      <c r="O1395" s="62"/>
      <c r="P1395" s="64"/>
      <c r="Q1395" s="66"/>
      <c r="R1395" s="74"/>
      <c r="S1395" s="66"/>
      <c r="T1395" s="66"/>
      <c r="U1395" s="66"/>
      <c r="V1395" s="66"/>
      <c r="W1395" s="66"/>
      <c r="X1395" s="67"/>
      <c r="Y1395" s="67"/>
      <c r="Z1395" s="67"/>
      <c r="AA1395" s="67"/>
      <c r="AB1395" s="67"/>
      <c r="AC1395" s="67"/>
      <c r="AD1395" s="32"/>
      <c r="AE1395" s="32"/>
      <c r="AF1395" s="32"/>
      <c r="AG1395" s="32"/>
      <c r="AH1395" s="32"/>
      <c r="AI1395" s="32"/>
      <c r="AJ1395" s="32"/>
      <c r="AK1395" s="32"/>
      <c r="AL1395" s="32"/>
    </row>
    <row r="1396" customFormat="false" ht="16.85" hidden="false" customHeight="false" outlineLevel="0" collapsed="false">
      <c r="A1396" s="69" t="n">
        <v>43664</v>
      </c>
      <c r="B1396" s="70" t="s">
        <v>67</v>
      </c>
      <c r="C1396" s="62" t="s">
        <v>87</v>
      </c>
      <c r="D1396" s="70" t="s">
        <v>1446</v>
      </c>
      <c r="E1396" s="43" t="n">
        <v>0.354166666666667</v>
      </c>
      <c r="F1396" s="54" t="n">
        <v>25</v>
      </c>
      <c r="G1396" s="45" t="n">
        <v>1.76</v>
      </c>
      <c r="H1396" s="46" t="s">
        <v>5</v>
      </c>
      <c r="I1396" s="47" t="n">
        <f aca="false">IF(H1396="W",F1396*G1396-F1396,(IF(H1396="L",-F1396)))</f>
        <v>19</v>
      </c>
      <c r="J1396" s="62"/>
      <c r="K1396" s="23"/>
      <c r="L1396" s="48"/>
      <c r="M1396" s="48"/>
      <c r="N1396" s="49"/>
      <c r="O1396" s="62"/>
      <c r="P1396" s="64"/>
      <c r="Q1396" s="66"/>
      <c r="R1396" s="74"/>
      <c r="S1396" s="66"/>
      <c r="T1396" s="66"/>
      <c r="U1396" s="66"/>
      <c r="V1396" s="66"/>
      <c r="W1396" s="66"/>
      <c r="X1396" s="67"/>
      <c r="Y1396" s="67"/>
      <c r="Z1396" s="67"/>
      <c r="AA1396" s="67"/>
      <c r="AB1396" s="67"/>
      <c r="AC1396" s="67"/>
      <c r="AD1396" s="32"/>
      <c r="AE1396" s="32"/>
      <c r="AF1396" s="32"/>
      <c r="AG1396" s="32"/>
      <c r="AH1396" s="32"/>
      <c r="AI1396" s="32"/>
      <c r="AJ1396" s="32"/>
      <c r="AK1396" s="32"/>
      <c r="AL1396" s="32"/>
    </row>
    <row r="1397" customFormat="false" ht="16.85" hidden="false" customHeight="false" outlineLevel="0" collapsed="false">
      <c r="A1397" s="69"/>
      <c r="B1397" s="70" t="s">
        <v>67</v>
      </c>
      <c r="C1397" s="62" t="s">
        <v>170</v>
      </c>
      <c r="D1397" s="70" t="s">
        <v>1447</v>
      </c>
      <c r="E1397" s="43" t="n">
        <v>0.354166666666667</v>
      </c>
      <c r="F1397" s="54" t="n">
        <v>15</v>
      </c>
      <c r="G1397" s="45" t="n">
        <v>2.77</v>
      </c>
      <c r="H1397" s="46" t="s">
        <v>7</v>
      </c>
      <c r="I1397" s="47" t="n">
        <f aca="false">IF(H1397="W",F1397*G1397-F1397,(IF(H1397="L",-F1397)))</f>
        <v>-15</v>
      </c>
      <c r="J1397" s="62"/>
      <c r="K1397" s="23"/>
      <c r="L1397" s="48"/>
      <c r="M1397" s="48"/>
      <c r="N1397" s="49"/>
      <c r="O1397" s="62"/>
      <c r="P1397" s="64"/>
      <c r="Q1397" s="66"/>
      <c r="R1397" s="74"/>
      <c r="S1397" s="66"/>
      <c r="T1397" s="66"/>
      <c r="U1397" s="66"/>
      <c r="V1397" s="66"/>
      <c r="W1397" s="66"/>
      <c r="X1397" s="67"/>
      <c r="Y1397" s="67"/>
      <c r="Z1397" s="67"/>
      <c r="AA1397" s="67"/>
      <c r="AB1397" s="67"/>
      <c r="AC1397" s="67"/>
      <c r="AD1397" s="32"/>
      <c r="AE1397" s="32"/>
      <c r="AF1397" s="32"/>
      <c r="AG1397" s="32"/>
      <c r="AH1397" s="32"/>
      <c r="AI1397" s="32"/>
      <c r="AJ1397" s="32"/>
      <c r="AK1397" s="32"/>
      <c r="AL1397" s="32"/>
    </row>
    <row r="1398" customFormat="false" ht="16.85" hidden="false" customHeight="false" outlineLevel="0" collapsed="false">
      <c r="A1398" s="69"/>
      <c r="B1398" s="70" t="s">
        <v>67</v>
      </c>
      <c r="C1398" s="62" t="s">
        <v>28</v>
      </c>
      <c r="D1398" s="70" t="s">
        <v>1448</v>
      </c>
      <c r="E1398" s="43" t="n">
        <v>0.916666666666667</v>
      </c>
      <c r="F1398" s="54" t="n">
        <v>25</v>
      </c>
      <c r="G1398" s="45" t="n">
        <v>2.43</v>
      </c>
      <c r="H1398" s="46" t="s">
        <v>7</v>
      </c>
      <c r="I1398" s="47" t="n">
        <f aca="false">IF(H1398="W",F1398*G1398-F1398,(IF(H1398="L",-F1398)))</f>
        <v>-25</v>
      </c>
      <c r="J1398" s="62"/>
      <c r="K1398" s="23"/>
      <c r="L1398" s="48"/>
      <c r="M1398" s="48"/>
      <c r="N1398" s="49"/>
      <c r="O1398" s="62"/>
      <c r="P1398" s="64"/>
      <c r="Q1398" s="66"/>
      <c r="R1398" s="74"/>
      <c r="S1398" s="66"/>
      <c r="T1398" s="66"/>
      <c r="U1398" s="66"/>
      <c r="V1398" s="66"/>
      <c r="W1398" s="66"/>
      <c r="X1398" s="67"/>
      <c r="Y1398" s="67"/>
      <c r="Z1398" s="67"/>
      <c r="AA1398" s="67"/>
      <c r="AB1398" s="67"/>
      <c r="AC1398" s="67"/>
      <c r="AD1398" s="32"/>
      <c r="AE1398" s="32"/>
      <c r="AF1398" s="32"/>
      <c r="AG1398" s="32"/>
      <c r="AH1398" s="32"/>
      <c r="AI1398" s="32"/>
      <c r="AJ1398" s="32"/>
      <c r="AK1398" s="32"/>
      <c r="AL1398" s="32"/>
    </row>
    <row r="1399" customFormat="false" ht="16.85" hidden="false" customHeight="false" outlineLevel="0" collapsed="false">
      <c r="A1399" s="69"/>
      <c r="B1399" s="70" t="s">
        <v>67</v>
      </c>
      <c r="C1399" s="62" t="s">
        <v>216</v>
      </c>
      <c r="D1399" s="70" t="s">
        <v>1449</v>
      </c>
      <c r="E1399" s="43" t="n">
        <v>0.916666666666667</v>
      </c>
      <c r="F1399" s="54" t="n">
        <v>5</v>
      </c>
      <c r="G1399" s="45" t="n">
        <v>3.5</v>
      </c>
      <c r="H1399" s="46" t="s">
        <v>7</v>
      </c>
      <c r="I1399" s="47" t="n">
        <f aca="false">IF(H1399="W",F1399*G1399-F1399,(IF(H1399="L",-F1399)))</f>
        <v>-5</v>
      </c>
      <c r="J1399" s="62"/>
      <c r="K1399" s="23"/>
      <c r="L1399" s="48"/>
      <c r="M1399" s="48"/>
      <c r="N1399" s="49"/>
      <c r="O1399" s="62"/>
      <c r="P1399" s="64"/>
      <c r="Q1399" s="66"/>
      <c r="R1399" s="74"/>
      <c r="S1399" s="66"/>
      <c r="T1399" s="66"/>
      <c r="U1399" s="66"/>
      <c r="V1399" s="66"/>
      <c r="W1399" s="66"/>
      <c r="X1399" s="67"/>
      <c r="Y1399" s="67"/>
      <c r="Z1399" s="67"/>
      <c r="AA1399" s="67"/>
      <c r="AB1399" s="67"/>
      <c r="AC1399" s="67"/>
      <c r="AD1399" s="32"/>
      <c r="AE1399" s="32"/>
      <c r="AF1399" s="32"/>
      <c r="AG1399" s="32"/>
      <c r="AH1399" s="32"/>
      <c r="AI1399" s="32"/>
      <c r="AJ1399" s="32"/>
      <c r="AK1399" s="32"/>
      <c r="AL1399" s="32"/>
    </row>
    <row r="1400" customFormat="false" ht="16.85" hidden="false" customHeight="false" outlineLevel="0" collapsed="false">
      <c r="A1400" s="69"/>
      <c r="B1400" s="70" t="s">
        <v>67</v>
      </c>
      <c r="C1400" s="62" t="s">
        <v>63</v>
      </c>
      <c r="D1400" s="70" t="s">
        <v>1449</v>
      </c>
      <c r="E1400" s="43" t="n">
        <v>0.916666666666667</v>
      </c>
      <c r="F1400" s="54" t="n">
        <v>12.6</v>
      </c>
      <c r="G1400" s="45" t="n">
        <v>3.42</v>
      </c>
      <c r="H1400" s="46" t="s">
        <v>7</v>
      </c>
      <c r="I1400" s="47" t="n">
        <f aca="false">IF(H1400="W",F1400*G1400-F1400,(IF(H1400="L",-F1400)))</f>
        <v>-12.6</v>
      </c>
      <c r="J1400" s="62"/>
      <c r="K1400" s="23"/>
      <c r="L1400" s="48"/>
      <c r="M1400" s="48"/>
      <c r="N1400" s="49"/>
      <c r="O1400" s="62"/>
      <c r="P1400" s="64"/>
      <c r="Q1400" s="66"/>
      <c r="R1400" s="74"/>
      <c r="S1400" s="66"/>
      <c r="T1400" s="66"/>
      <c r="U1400" s="66"/>
      <c r="V1400" s="66"/>
      <c r="W1400" s="66"/>
      <c r="X1400" s="67"/>
      <c r="Y1400" s="67"/>
      <c r="Z1400" s="67"/>
      <c r="AA1400" s="67"/>
      <c r="AB1400" s="67"/>
      <c r="AC1400" s="67"/>
      <c r="AD1400" s="32"/>
      <c r="AE1400" s="32"/>
      <c r="AF1400" s="32"/>
      <c r="AG1400" s="32"/>
      <c r="AH1400" s="32"/>
      <c r="AI1400" s="32"/>
      <c r="AJ1400" s="32"/>
      <c r="AK1400" s="32"/>
      <c r="AL1400" s="32"/>
    </row>
    <row r="1401" customFormat="false" ht="16.85" hidden="false" customHeight="false" outlineLevel="0" collapsed="false">
      <c r="A1401" s="69" t="s">
        <v>1450</v>
      </c>
      <c r="B1401" s="70" t="s">
        <v>67</v>
      </c>
      <c r="C1401" s="62" t="s">
        <v>1141</v>
      </c>
      <c r="D1401" s="70" t="s">
        <v>1451</v>
      </c>
      <c r="E1401" s="43" t="n">
        <v>0.916666666666667</v>
      </c>
      <c r="F1401" s="54" t="n">
        <v>20</v>
      </c>
      <c r="G1401" s="45" t="n">
        <v>3.05</v>
      </c>
      <c r="H1401" s="46" t="s">
        <v>5</v>
      </c>
      <c r="I1401" s="47" t="n">
        <f aca="false">IF(H1401="W",F1401*G1401-F1401,(IF(H1401="L",-F1401)))</f>
        <v>41</v>
      </c>
      <c r="J1401" s="62"/>
      <c r="K1401" s="23"/>
      <c r="L1401" s="48"/>
      <c r="M1401" s="48"/>
      <c r="N1401" s="49"/>
      <c r="O1401" s="62"/>
      <c r="P1401" s="64"/>
      <c r="Q1401" s="66"/>
      <c r="R1401" s="74"/>
      <c r="S1401" s="66"/>
      <c r="T1401" s="66"/>
      <c r="U1401" s="66"/>
      <c r="V1401" s="66"/>
      <c r="W1401" s="66"/>
      <c r="X1401" s="67"/>
      <c r="Y1401" s="67"/>
      <c r="Z1401" s="67"/>
      <c r="AA1401" s="67"/>
      <c r="AB1401" s="67"/>
      <c r="AC1401" s="67"/>
      <c r="AD1401" s="32"/>
      <c r="AE1401" s="32"/>
      <c r="AF1401" s="32"/>
      <c r="AG1401" s="32"/>
      <c r="AH1401" s="32"/>
      <c r="AI1401" s="32"/>
      <c r="AJ1401" s="32"/>
      <c r="AK1401" s="32"/>
      <c r="AL1401" s="32"/>
    </row>
    <row r="1402" customFormat="false" ht="16.85" hidden="false" customHeight="false" outlineLevel="0" collapsed="false">
      <c r="A1402" s="69"/>
      <c r="B1402" s="70" t="s">
        <v>67</v>
      </c>
      <c r="C1402" s="62" t="s">
        <v>63</v>
      </c>
      <c r="D1402" s="70" t="s">
        <v>1452</v>
      </c>
      <c r="E1402" s="43" t="n">
        <v>0.916666666666667</v>
      </c>
      <c r="F1402" s="54" t="n">
        <v>20</v>
      </c>
      <c r="G1402" s="45" t="n">
        <v>1.09</v>
      </c>
      <c r="H1402" s="46" t="s">
        <v>5</v>
      </c>
      <c r="I1402" s="47" t="n">
        <f aca="false">IF(H1402="W",F1402*G1402-F1402,(IF(H1402="L",-F1402)))</f>
        <v>1.8</v>
      </c>
      <c r="J1402" s="62"/>
      <c r="K1402" s="23"/>
      <c r="L1402" s="48"/>
      <c r="M1402" s="48"/>
      <c r="N1402" s="49"/>
      <c r="O1402" s="62"/>
      <c r="P1402" s="64"/>
      <c r="Q1402" s="66"/>
      <c r="R1402" s="74"/>
      <c r="S1402" s="66"/>
      <c r="T1402" s="66"/>
      <c r="U1402" s="66"/>
      <c r="V1402" s="66"/>
      <c r="W1402" s="66"/>
      <c r="X1402" s="67"/>
      <c r="Y1402" s="67"/>
      <c r="Z1402" s="67"/>
      <c r="AA1402" s="67"/>
      <c r="AB1402" s="67"/>
      <c r="AC1402" s="67"/>
      <c r="AD1402" s="32"/>
      <c r="AE1402" s="32"/>
      <c r="AF1402" s="32"/>
      <c r="AG1402" s="32"/>
      <c r="AH1402" s="32"/>
      <c r="AI1402" s="32"/>
      <c r="AJ1402" s="32"/>
      <c r="AK1402" s="32"/>
      <c r="AL1402" s="32"/>
    </row>
    <row r="1403" customFormat="false" ht="16.85" hidden="false" customHeight="false" outlineLevel="0" collapsed="false">
      <c r="A1403" s="69" t="n">
        <v>43665</v>
      </c>
      <c r="B1403" s="70" t="s">
        <v>67</v>
      </c>
      <c r="C1403" s="62" t="s">
        <v>28</v>
      </c>
      <c r="D1403" s="70" t="s">
        <v>1070</v>
      </c>
      <c r="E1403" s="43" t="n">
        <v>0.916666666666667</v>
      </c>
      <c r="F1403" s="54" t="n">
        <v>40</v>
      </c>
      <c r="G1403" s="45"/>
      <c r="H1403" s="46" t="s">
        <v>7</v>
      </c>
      <c r="I1403" s="47" t="n">
        <f aca="false">IF(H1403="W",F1403*G1403-F1403,(IF(H1403="L",-F1403)))</f>
        <v>-40</v>
      </c>
      <c r="J1403" s="62"/>
      <c r="K1403" s="23"/>
      <c r="L1403" s="48"/>
      <c r="M1403" s="48"/>
      <c r="N1403" s="49"/>
      <c r="O1403" s="62"/>
      <c r="P1403" s="64"/>
      <c r="Q1403" s="66"/>
      <c r="R1403" s="74"/>
      <c r="S1403" s="66"/>
      <c r="T1403" s="66"/>
      <c r="U1403" s="66"/>
      <c r="V1403" s="66"/>
      <c r="W1403" s="66"/>
      <c r="X1403" s="67"/>
      <c r="Y1403" s="67"/>
      <c r="Z1403" s="67"/>
      <c r="AA1403" s="67"/>
      <c r="AB1403" s="67"/>
      <c r="AC1403" s="67"/>
      <c r="AD1403" s="32"/>
      <c r="AE1403" s="32"/>
      <c r="AF1403" s="32"/>
      <c r="AG1403" s="32"/>
      <c r="AH1403" s="32"/>
      <c r="AI1403" s="32"/>
      <c r="AJ1403" s="32"/>
      <c r="AK1403" s="32"/>
      <c r="AL1403" s="32"/>
    </row>
    <row r="1404" customFormat="false" ht="16.85" hidden="false" customHeight="false" outlineLevel="0" collapsed="false">
      <c r="A1404" s="69" t="s">
        <v>1453</v>
      </c>
      <c r="B1404" s="70" t="s">
        <v>67</v>
      </c>
      <c r="C1404" s="62" t="s">
        <v>1141</v>
      </c>
      <c r="D1404" s="70" t="s">
        <v>1454</v>
      </c>
      <c r="E1404" s="43" t="n">
        <v>0.916666666666667</v>
      </c>
      <c r="F1404" s="54" t="n">
        <v>41</v>
      </c>
      <c r="G1404" s="45"/>
      <c r="H1404" s="46" t="s">
        <v>7</v>
      </c>
      <c r="I1404" s="47" t="n">
        <f aca="false">IF(H1404="W",F1404*G1404-F1404,(IF(H1404="L",-F1404)))</f>
        <v>-41</v>
      </c>
      <c r="J1404" s="62"/>
      <c r="K1404" s="23"/>
      <c r="L1404" s="48"/>
      <c r="M1404" s="48"/>
      <c r="N1404" s="49"/>
      <c r="O1404" s="62"/>
      <c r="P1404" s="64"/>
      <c r="Q1404" s="66"/>
      <c r="R1404" s="74"/>
      <c r="S1404" s="66"/>
      <c r="T1404" s="66"/>
      <c r="U1404" s="66"/>
      <c r="V1404" s="66"/>
      <c r="W1404" s="66"/>
      <c r="X1404" s="67"/>
      <c r="Y1404" s="67"/>
      <c r="Z1404" s="67"/>
      <c r="AA1404" s="67"/>
      <c r="AB1404" s="67"/>
      <c r="AC1404" s="67"/>
      <c r="AD1404" s="32"/>
      <c r="AE1404" s="32"/>
      <c r="AF1404" s="32"/>
      <c r="AG1404" s="32"/>
      <c r="AH1404" s="32"/>
      <c r="AI1404" s="32"/>
      <c r="AJ1404" s="32"/>
      <c r="AK1404" s="32"/>
      <c r="AL1404" s="32"/>
    </row>
    <row r="1405" customFormat="false" ht="16.85" hidden="false" customHeight="false" outlineLevel="0" collapsed="false">
      <c r="A1405" s="69"/>
      <c r="B1405" s="70" t="s">
        <v>67</v>
      </c>
      <c r="C1405" s="62" t="s">
        <v>170</v>
      </c>
      <c r="D1405" s="70" t="s">
        <v>1455</v>
      </c>
      <c r="E1405" s="43" t="n">
        <v>0.611111111111111</v>
      </c>
      <c r="F1405" s="54" t="n">
        <v>40</v>
      </c>
      <c r="G1405" s="45" t="n">
        <v>5.02</v>
      </c>
      <c r="H1405" s="46" t="s">
        <v>7</v>
      </c>
      <c r="I1405" s="47" t="n">
        <f aca="false">IF(H1405="W",F1405*G1405-F1405,(IF(H1405="L",-F1405)))</f>
        <v>-40</v>
      </c>
      <c r="J1405" s="62"/>
      <c r="K1405" s="23"/>
      <c r="L1405" s="48"/>
      <c r="M1405" s="48"/>
      <c r="N1405" s="49"/>
      <c r="O1405" s="62"/>
      <c r="P1405" s="64"/>
      <c r="Q1405" s="66"/>
      <c r="R1405" s="74"/>
      <c r="S1405" s="66"/>
      <c r="T1405" s="66"/>
      <c r="U1405" s="66"/>
      <c r="V1405" s="66"/>
      <c r="W1405" s="66"/>
      <c r="X1405" s="67"/>
      <c r="Y1405" s="67"/>
      <c r="Z1405" s="67"/>
      <c r="AA1405" s="67"/>
      <c r="AB1405" s="67"/>
      <c r="AC1405" s="67"/>
      <c r="AD1405" s="32"/>
      <c r="AE1405" s="32"/>
      <c r="AF1405" s="32"/>
      <c r="AG1405" s="32"/>
      <c r="AH1405" s="32"/>
      <c r="AI1405" s="32"/>
      <c r="AJ1405" s="32"/>
      <c r="AK1405" s="32"/>
      <c r="AL1405" s="32"/>
    </row>
    <row r="1406" customFormat="false" ht="16.85" hidden="false" customHeight="false" outlineLevel="0" collapsed="false">
      <c r="A1406" s="69"/>
      <c r="B1406" s="70" t="s">
        <v>67</v>
      </c>
      <c r="C1406" s="62" t="s">
        <v>216</v>
      </c>
      <c r="D1406" s="70" t="s">
        <v>1456</v>
      </c>
      <c r="E1406" s="43" t="n">
        <v>0.916666666666667</v>
      </c>
      <c r="F1406" s="54" t="n">
        <v>20</v>
      </c>
      <c r="G1406" s="45" t="n">
        <v>1.14</v>
      </c>
      <c r="H1406" s="46" t="s">
        <v>5</v>
      </c>
      <c r="I1406" s="47" t="n">
        <f aca="false">IF(H1406="W",F1406*G1406-F1406,(IF(H1406="L",-F1406)))</f>
        <v>2.8</v>
      </c>
      <c r="J1406" s="62"/>
      <c r="K1406" s="23"/>
      <c r="L1406" s="48"/>
      <c r="M1406" s="48"/>
      <c r="N1406" s="49"/>
      <c r="O1406" s="62"/>
      <c r="P1406" s="64"/>
      <c r="Q1406" s="66"/>
      <c r="R1406" s="74"/>
      <c r="S1406" s="66"/>
      <c r="T1406" s="66"/>
      <c r="U1406" s="66"/>
      <c r="V1406" s="66"/>
      <c r="W1406" s="66"/>
      <c r="X1406" s="67"/>
      <c r="Y1406" s="67"/>
      <c r="Z1406" s="67"/>
      <c r="AA1406" s="67"/>
      <c r="AB1406" s="67"/>
      <c r="AC1406" s="67"/>
      <c r="AD1406" s="32"/>
      <c r="AE1406" s="32"/>
      <c r="AF1406" s="32"/>
      <c r="AG1406" s="32"/>
      <c r="AH1406" s="32"/>
      <c r="AI1406" s="32"/>
      <c r="AJ1406" s="32"/>
      <c r="AK1406" s="32"/>
      <c r="AL1406" s="32"/>
    </row>
    <row r="1407" customFormat="false" ht="16.85" hidden="false" customHeight="false" outlineLevel="0" collapsed="false">
      <c r="A1407" s="69"/>
      <c r="B1407" s="70" t="s">
        <v>67</v>
      </c>
      <c r="C1407" s="62" t="s">
        <v>28</v>
      </c>
      <c r="D1407" s="70" t="s">
        <v>1457</v>
      </c>
      <c r="E1407" s="43" t="n">
        <v>0.614583333333333</v>
      </c>
      <c r="F1407" s="54" t="n">
        <v>14</v>
      </c>
      <c r="G1407" s="45" t="n">
        <v>4</v>
      </c>
      <c r="H1407" s="46" t="s">
        <v>5</v>
      </c>
      <c r="I1407" s="47" t="n">
        <f aca="false">IF(H1407="W",F1407*G1407-F1407,(IF(H1407="L",-F1407)))</f>
        <v>42</v>
      </c>
      <c r="J1407" s="62"/>
      <c r="K1407" s="23"/>
      <c r="L1407" s="48"/>
      <c r="M1407" s="48"/>
      <c r="N1407" s="49"/>
      <c r="O1407" s="62"/>
      <c r="P1407" s="64"/>
      <c r="Q1407" s="66"/>
      <c r="R1407" s="74"/>
      <c r="S1407" s="66"/>
      <c r="T1407" s="66"/>
      <c r="U1407" s="66"/>
      <c r="V1407" s="66"/>
      <c r="W1407" s="66"/>
      <c r="X1407" s="67"/>
      <c r="Y1407" s="67"/>
      <c r="Z1407" s="67"/>
      <c r="AA1407" s="67"/>
      <c r="AB1407" s="67"/>
      <c r="AC1407" s="67"/>
      <c r="AD1407" s="32"/>
      <c r="AE1407" s="32"/>
      <c r="AF1407" s="32"/>
      <c r="AG1407" s="32"/>
      <c r="AH1407" s="32"/>
      <c r="AI1407" s="32"/>
      <c r="AJ1407" s="32"/>
      <c r="AK1407" s="32"/>
      <c r="AL1407" s="32"/>
    </row>
    <row r="1408" customFormat="false" ht="16.85" hidden="false" customHeight="false" outlineLevel="0" collapsed="false">
      <c r="A1408" s="69"/>
      <c r="B1408" s="70" t="s">
        <v>924</v>
      </c>
      <c r="C1408" s="62" t="s">
        <v>87</v>
      </c>
      <c r="D1408" s="70" t="s">
        <v>1458</v>
      </c>
      <c r="E1408" s="43" t="n">
        <v>0.65625</v>
      </c>
      <c r="F1408" s="54" t="n">
        <v>10</v>
      </c>
      <c r="G1408" s="45" t="n">
        <v>2.31</v>
      </c>
      <c r="H1408" s="46" t="s">
        <v>6</v>
      </c>
      <c r="I1408" s="47" t="n">
        <f aca="false">IF(H1408="W",F1408*G1408-F1408,(IF(H1408="L",-F1408)))</f>
        <v>0</v>
      </c>
      <c r="J1408" s="62"/>
      <c r="K1408" s="23" t="s">
        <v>124</v>
      </c>
      <c r="L1408" s="48"/>
      <c r="M1408" s="48"/>
      <c r="N1408" s="49"/>
      <c r="O1408" s="62"/>
      <c r="P1408" s="64"/>
      <c r="Q1408" s="66"/>
      <c r="R1408" s="74"/>
      <c r="S1408" s="66"/>
      <c r="T1408" s="66"/>
      <c r="U1408" s="66"/>
      <c r="V1408" s="66"/>
      <c r="W1408" s="66"/>
      <c r="X1408" s="67"/>
      <c r="Y1408" s="67"/>
      <c r="Z1408" s="67"/>
      <c r="AA1408" s="67"/>
      <c r="AB1408" s="67"/>
      <c r="AC1408" s="67"/>
      <c r="AD1408" s="32"/>
      <c r="AE1408" s="32"/>
      <c r="AF1408" s="32"/>
      <c r="AG1408" s="32"/>
      <c r="AH1408" s="32"/>
      <c r="AI1408" s="32"/>
      <c r="AJ1408" s="32"/>
      <c r="AK1408" s="32"/>
      <c r="AL1408" s="32"/>
    </row>
    <row r="1409" customFormat="false" ht="16.85" hidden="false" customHeight="false" outlineLevel="0" collapsed="false">
      <c r="A1409" s="69"/>
      <c r="B1409" s="70" t="s">
        <v>924</v>
      </c>
      <c r="C1409" s="62" t="s">
        <v>28</v>
      </c>
      <c r="D1409" s="70" t="s">
        <v>1459</v>
      </c>
      <c r="E1409" s="43" t="n">
        <v>0.65625</v>
      </c>
      <c r="F1409" s="54" t="n">
        <v>10</v>
      </c>
      <c r="G1409" s="45" t="n">
        <v>2.88</v>
      </c>
      <c r="H1409" s="46" t="s">
        <v>5</v>
      </c>
      <c r="I1409" s="47" t="n">
        <f aca="false">IF(H1409="W",F1409*G1409-F1409,(IF(H1409="L",-F1409)))</f>
        <v>18.8</v>
      </c>
      <c r="J1409" s="62"/>
      <c r="K1409" s="23" t="s">
        <v>124</v>
      </c>
      <c r="L1409" s="48"/>
      <c r="M1409" s="48"/>
      <c r="N1409" s="49"/>
      <c r="O1409" s="62"/>
      <c r="P1409" s="64"/>
      <c r="Q1409" s="66"/>
      <c r="R1409" s="74"/>
      <c r="S1409" s="66"/>
      <c r="T1409" s="66"/>
      <c r="U1409" s="66"/>
      <c r="V1409" s="66"/>
      <c r="W1409" s="66"/>
      <c r="X1409" s="67"/>
      <c r="Y1409" s="67"/>
      <c r="Z1409" s="67"/>
      <c r="AA1409" s="67"/>
      <c r="AB1409" s="67"/>
      <c r="AC1409" s="67"/>
      <c r="AD1409" s="32"/>
      <c r="AE1409" s="32"/>
      <c r="AF1409" s="32"/>
      <c r="AG1409" s="32"/>
      <c r="AH1409" s="32"/>
      <c r="AI1409" s="32"/>
      <c r="AJ1409" s="32"/>
      <c r="AK1409" s="32"/>
      <c r="AL1409" s="32"/>
    </row>
    <row r="1410" customFormat="false" ht="16.85" hidden="false" customHeight="false" outlineLevel="0" collapsed="false">
      <c r="A1410" s="69"/>
      <c r="B1410" s="70" t="s">
        <v>67</v>
      </c>
      <c r="C1410" s="62" t="s">
        <v>151</v>
      </c>
      <c r="D1410" s="70" t="s">
        <v>1457</v>
      </c>
      <c r="E1410" s="43" t="n">
        <v>0.65625</v>
      </c>
      <c r="F1410" s="54" t="n">
        <v>1</v>
      </c>
      <c r="G1410" s="45" t="n">
        <v>7</v>
      </c>
      <c r="H1410" s="46" t="s">
        <v>5</v>
      </c>
      <c r="I1410" s="47" t="n">
        <f aca="false">IF(H1410="W",F1410*G1410-F1410,(IF(H1410="L",-F1410)))</f>
        <v>6</v>
      </c>
      <c r="J1410" s="62"/>
      <c r="K1410" s="23"/>
      <c r="L1410" s="48"/>
      <c r="M1410" s="48"/>
      <c r="N1410" s="49"/>
      <c r="O1410" s="62"/>
      <c r="P1410" s="64"/>
      <c r="Q1410" s="66"/>
      <c r="R1410" s="74"/>
      <c r="S1410" s="66"/>
      <c r="T1410" s="66"/>
      <c r="U1410" s="66"/>
      <c r="V1410" s="66"/>
      <c r="W1410" s="66"/>
      <c r="X1410" s="67"/>
      <c r="Y1410" s="67"/>
      <c r="Z1410" s="67"/>
      <c r="AA1410" s="67"/>
      <c r="AB1410" s="67"/>
      <c r="AC1410" s="67"/>
      <c r="AD1410" s="32"/>
      <c r="AE1410" s="32"/>
      <c r="AF1410" s="32"/>
      <c r="AG1410" s="32"/>
      <c r="AH1410" s="32"/>
      <c r="AI1410" s="32"/>
      <c r="AJ1410" s="32"/>
      <c r="AK1410" s="32"/>
      <c r="AL1410" s="32"/>
    </row>
    <row r="1411" customFormat="false" ht="16.85" hidden="false" customHeight="false" outlineLevel="0" collapsed="false">
      <c r="A1411" s="69"/>
      <c r="B1411" s="70" t="s">
        <v>67</v>
      </c>
      <c r="C1411" s="62" t="s">
        <v>63</v>
      </c>
      <c r="D1411" s="70" t="s">
        <v>1460</v>
      </c>
      <c r="E1411" s="43" t="n">
        <v>0.916666666666667</v>
      </c>
      <c r="F1411" s="54" t="n">
        <v>39.59</v>
      </c>
      <c r="G1411" s="45" t="n">
        <v>2.95</v>
      </c>
      <c r="H1411" s="46" t="s">
        <v>5</v>
      </c>
      <c r="I1411" s="47" t="n">
        <f aca="false">IF(H1411="W",F1411*G1411-F1411,(IF(H1411="L",-F1411)))</f>
        <v>77.2005</v>
      </c>
      <c r="J1411" s="62"/>
      <c r="K1411" s="23"/>
      <c r="L1411" s="48"/>
      <c r="M1411" s="48"/>
      <c r="N1411" s="49"/>
      <c r="O1411" s="62"/>
      <c r="P1411" s="64"/>
      <c r="Q1411" s="66"/>
      <c r="R1411" s="74"/>
      <c r="S1411" s="66"/>
      <c r="T1411" s="66"/>
      <c r="U1411" s="66"/>
      <c r="V1411" s="66"/>
      <c r="W1411" s="66"/>
      <c r="X1411" s="67"/>
      <c r="Y1411" s="67"/>
      <c r="Z1411" s="67"/>
      <c r="AA1411" s="67"/>
      <c r="AB1411" s="67"/>
      <c r="AC1411" s="67"/>
      <c r="AD1411" s="32"/>
      <c r="AE1411" s="32"/>
      <c r="AF1411" s="32"/>
      <c r="AG1411" s="32"/>
      <c r="AH1411" s="32"/>
      <c r="AI1411" s="32"/>
      <c r="AJ1411" s="32"/>
      <c r="AK1411" s="32"/>
      <c r="AL1411" s="32"/>
    </row>
    <row r="1412" customFormat="false" ht="16.85" hidden="false" customHeight="false" outlineLevel="0" collapsed="false">
      <c r="A1412" s="69" t="n">
        <v>43666</v>
      </c>
      <c r="B1412" s="70" t="s">
        <v>67</v>
      </c>
      <c r="C1412" s="62" t="s">
        <v>28</v>
      </c>
      <c r="D1412" s="70" t="s">
        <v>1461</v>
      </c>
      <c r="E1412" s="43" t="n">
        <v>0.895833333333333</v>
      </c>
      <c r="F1412" s="54" t="n">
        <v>25</v>
      </c>
      <c r="G1412" s="45" t="n">
        <v>2.6</v>
      </c>
      <c r="H1412" s="46" t="s">
        <v>7</v>
      </c>
      <c r="I1412" s="47" t="n">
        <f aca="false">IF(H1412="W",F1412*G1412-F1412,(IF(H1412="L",-F1412)))</f>
        <v>-25</v>
      </c>
      <c r="J1412" s="62"/>
      <c r="K1412" s="23"/>
      <c r="L1412" s="48"/>
      <c r="M1412" s="48"/>
      <c r="N1412" s="49"/>
      <c r="O1412" s="62"/>
      <c r="P1412" s="64"/>
      <c r="Q1412" s="66"/>
      <c r="R1412" s="74"/>
      <c r="S1412" s="66"/>
      <c r="T1412" s="66"/>
      <c r="U1412" s="66"/>
      <c r="V1412" s="66"/>
      <c r="W1412" s="66"/>
      <c r="X1412" s="67"/>
      <c r="Y1412" s="67"/>
      <c r="Z1412" s="67"/>
      <c r="AA1412" s="67"/>
      <c r="AB1412" s="67"/>
      <c r="AC1412" s="67"/>
      <c r="AD1412" s="32"/>
      <c r="AE1412" s="32"/>
      <c r="AF1412" s="32"/>
      <c r="AG1412" s="32"/>
      <c r="AH1412" s="32"/>
      <c r="AI1412" s="32"/>
      <c r="AJ1412" s="32"/>
      <c r="AK1412" s="32"/>
      <c r="AL1412" s="32"/>
    </row>
    <row r="1413" customFormat="false" ht="16.85" hidden="false" customHeight="false" outlineLevel="0" collapsed="false">
      <c r="A1413" s="69"/>
      <c r="B1413" s="70" t="s">
        <v>67</v>
      </c>
      <c r="C1413" s="62" t="s">
        <v>170</v>
      </c>
      <c r="D1413" s="70" t="s">
        <v>1462</v>
      </c>
      <c r="E1413" s="43" t="n">
        <v>0.895833333333333</v>
      </c>
      <c r="F1413" s="54" t="n">
        <v>25</v>
      </c>
      <c r="G1413" s="45" t="n">
        <v>2.95</v>
      </c>
      <c r="H1413" s="46" t="s">
        <v>5</v>
      </c>
      <c r="I1413" s="47" t="n">
        <f aca="false">IF(H1413="W",F1413*G1413-F1413,(IF(H1413="L",-F1413)))</f>
        <v>48.75</v>
      </c>
      <c r="J1413" s="62"/>
      <c r="K1413" s="23"/>
      <c r="L1413" s="48"/>
      <c r="M1413" s="48"/>
      <c r="N1413" s="49"/>
      <c r="O1413" s="62"/>
      <c r="P1413" s="64"/>
      <c r="Q1413" s="66"/>
      <c r="R1413" s="74"/>
      <c r="S1413" s="66"/>
      <c r="T1413" s="66"/>
      <c r="U1413" s="66"/>
      <c r="V1413" s="66"/>
      <c r="W1413" s="66"/>
      <c r="X1413" s="67"/>
      <c r="Y1413" s="67"/>
      <c r="Z1413" s="67"/>
      <c r="AA1413" s="67"/>
      <c r="AB1413" s="67"/>
      <c r="AC1413" s="67"/>
      <c r="AD1413" s="32"/>
      <c r="AE1413" s="32"/>
      <c r="AF1413" s="32"/>
      <c r="AG1413" s="32"/>
      <c r="AH1413" s="32"/>
      <c r="AI1413" s="32"/>
      <c r="AJ1413" s="32"/>
      <c r="AK1413" s="32"/>
      <c r="AL1413" s="32"/>
    </row>
    <row r="1414" customFormat="false" ht="16.85" hidden="false" customHeight="false" outlineLevel="0" collapsed="false">
      <c r="A1414" s="69"/>
      <c r="B1414" s="70" t="s">
        <v>67</v>
      </c>
      <c r="C1414" s="62" t="s">
        <v>24</v>
      </c>
      <c r="D1414" s="70" t="s">
        <v>1463</v>
      </c>
      <c r="E1414" s="43" t="n">
        <v>0.895833333333333</v>
      </c>
      <c r="F1414" s="54" t="n">
        <v>20.3</v>
      </c>
      <c r="G1414" s="45" t="n">
        <v>3.2</v>
      </c>
      <c r="H1414" s="46" t="s">
        <v>7</v>
      </c>
      <c r="I1414" s="47" t="n">
        <f aca="false">IF(H1414="W",F1414*G1414-F1414,(IF(H1414="L",-F1414)))</f>
        <v>-20.3</v>
      </c>
      <c r="J1414" s="62"/>
      <c r="K1414" s="23"/>
      <c r="L1414" s="48"/>
      <c r="M1414" s="48"/>
      <c r="N1414" s="49"/>
      <c r="O1414" s="62"/>
      <c r="P1414" s="64"/>
      <c r="Q1414" s="66"/>
      <c r="R1414" s="74"/>
      <c r="S1414" s="66"/>
      <c r="T1414" s="66"/>
      <c r="U1414" s="66"/>
      <c r="V1414" s="66"/>
      <c r="W1414" s="66"/>
      <c r="X1414" s="67"/>
      <c r="Y1414" s="67"/>
      <c r="Z1414" s="67"/>
      <c r="AA1414" s="67"/>
      <c r="AB1414" s="67"/>
      <c r="AC1414" s="67"/>
      <c r="AD1414" s="32"/>
      <c r="AE1414" s="32"/>
      <c r="AF1414" s="32"/>
      <c r="AG1414" s="32"/>
      <c r="AH1414" s="32"/>
      <c r="AI1414" s="32"/>
      <c r="AJ1414" s="32"/>
      <c r="AK1414" s="32"/>
      <c r="AL1414" s="32"/>
    </row>
    <row r="1415" customFormat="false" ht="16.85" hidden="false" customHeight="false" outlineLevel="0" collapsed="false">
      <c r="A1415" s="69"/>
      <c r="B1415" s="70" t="s">
        <v>67</v>
      </c>
      <c r="C1415" s="62" t="s">
        <v>63</v>
      </c>
      <c r="D1415" s="70" t="s">
        <v>1464</v>
      </c>
      <c r="E1415" s="43" t="n">
        <v>0.895833333333333</v>
      </c>
      <c r="F1415" s="54" t="n">
        <v>20</v>
      </c>
      <c r="G1415" s="45" t="n">
        <v>1.1</v>
      </c>
      <c r="H1415" s="46" t="s">
        <v>5</v>
      </c>
      <c r="I1415" s="47" t="n">
        <f aca="false">IF(H1415="W",F1415*G1415-F1415,(IF(H1415="L",-F1415)))</f>
        <v>2</v>
      </c>
      <c r="J1415" s="62"/>
      <c r="K1415" s="23"/>
      <c r="L1415" s="48"/>
      <c r="M1415" s="48"/>
      <c r="N1415" s="49"/>
      <c r="O1415" s="62"/>
      <c r="P1415" s="64"/>
      <c r="Q1415" s="66"/>
      <c r="R1415" s="74"/>
      <c r="S1415" s="66"/>
      <c r="T1415" s="66"/>
      <c r="U1415" s="66"/>
      <c r="V1415" s="66"/>
      <c r="W1415" s="66"/>
      <c r="X1415" s="67"/>
      <c r="Y1415" s="67"/>
      <c r="Z1415" s="67"/>
      <c r="AA1415" s="67"/>
      <c r="AB1415" s="67"/>
      <c r="AC1415" s="67"/>
      <c r="AD1415" s="32"/>
      <c r="AE1415" s="32"/>
      <c r="AF1415" s="32"/>
      <c r="AG1415" s="32"/>
      <c r="AH1415" s="32"/>
      <c r="AI1415" s="32"/>
      <c r="AJ1415" s="32"/>
      <c r="AK1415" s="32"/>
      <c r="AL1415" s="32"/>
    </row>
    <row r="1416" customFormat="false" ht="16.85" hidden="false" customHeight="false" outlineLevel="0" collapsed="false">
      <c r="A1416" s="69"/>
      <c r="B1416" s="70" t="s">
        <v>67</v>
      </c>
      <c r="C1416" s="62" t="s">
        <v>28</v>
      </c>
      <c r="D1416" s="70" t="s">
        <v>1465</v>
      </c>
      <c r="E1416" s="43" t="n">
        <v>0.572916666666667</v>
      </c>
      <c r="F1416" s="54" t="n">
        <v>25</v>
      </c>
      <c r="G1416" s="45" t="n">
        <v>2</v>
      </c>
      <c r="H1416" s="46" t="s">
        <v>5</v>
      </c>
      <c r="I1416" s="47" t="n">
        <f aca="false">IF(H1416="W",F1416*G1416-F1416,(IF(H1416="L",-F1416)))</f>
        <v>25</v>
      </c>
      <c r="J1416" s="62"/>
      <c r="K1416" s="23"/>
      <c r="L1416" s="48"/>
      <c r="M1416" s="48"/>
      <c r="N1416" s="49"/>
      <c r="O1416" s="62"/>
      <c r="P1416" s="64"/>
      <c r="Q1416" s="66"/>
      <c r="R1416" s="74"/>
      <c r="S1416" s="66"/>
      <c r="T1416" s="66"/>
      <c r="U1416" s="66"/>
      <c r="V1416" s="66"/>
      <c r="W1416" s="66"/>
      <c r="X1416" s="67"/>
      <c r="Y1416" s="67"/>
      <c r="Z1416" s="67"/>
      <c r="AA1416" s="67"/>
      <c r="AB1416" s="67"/>
      <c r="AC1416" s="67"/>
      <c r="AD1416" s="32"/>
      <c r="AE1416" s="32"/>
      <c r="AF1416" s="32"/>
      <c r="AG1416" s="32"/>
      <c r="AH1416" s="32"/>
      <c r="AI1416" s="32"/>
      <c r="AJ1416" s="32"/>
      <c r="AK1416" s="32"/>
      <c r="AL1416" s="32"/>
    </row>
    <row r="1417" customFormat="false" ht="16.85" hidden="false" customHeight="false" outlineLevel="0" collapsed="false">
      <c r="A1417" s="69" t="s">
        <v>1466</v>
      </c>
      <c r="B1417" s="70" t="s">
        <v>67</v>
      </c>
      <c r="C1417" s="62" t="s">
        <v>1141</v>
      </c>
      <c r="D1417" s="70" t="s">
        <v>1467</v>
      </c>
      <c r="E1417" s="43" t="n">
        <v>0.572916666666667</v>
      </c>
      <c r="F1417" s="54" t="n">
        <v>25</v>
      </c>
      <c r="G1417" s="45" t="n">
        <v>2</v>
      </c>
      <c r="H1417" s="46" t="s">
        <v>7</v>
      </c>
      <c r="I1417" s="47" t="n">
        <f aca="false">IF(H1417="W",F1417*G1417-F1417,(IF(H1417="L",-F1417)))</f>
        <v>-25</v>
      </c>
      <c r="J1417" s="62"/>
      <c r="K1417" s="23"/>
      <c r="L1417" s="48"/>
      <c r="M1417" s="48"/>
      <c r="N1417" s="49"/>
      <c r="O1417" s="62"/>
      <c r="P1417" s="64"/>
      <c r="Q1417" s="66"/>
      <c r="R1417" s="74"/>
      <c r="S1417" s="66"/>
      <c r="T1417" s="66"/>
      <c r="U1417" s="66"/>
      <c r="V1417" s="66"/>
      <c r="W1417" s="66"/>
      <c r="X1417" s="67"/>
      <c r="Y1417" s="67"/>
      <c r="Z1417" s="67"/>
      <c r="AA1417" s="67"/>
      <c r="AB1417" s="67"/>
      <c r="AC1417" s="67"/>
      <c r="AD1417" s="32"/>
      <c r="AE1417" s="32"/>
      <c r="AF1417" s="32"/>
      <c r="AG1417" s="32"/>
      <c r="AH1417" s="32"/>
      <c r="AI1417" s="32"/>
      <c r="AJ1417" s="32"/>
      <c r="AK1417" s="32"/>
      <c r="AL1417" s="32"/>
    </row>
    <row r="1418" customFormat="false" ht="16.85" hidden="false" customHeight="false" outlineLevel="0" collapsed="false">
      <c r="A1418" s="69"/>
      <c r="B1418" s="70" t="s">
        <v>23</v>
      </c>
      <c r="C1418" s="62" t="s">
        <v>331</v>
      </c>
      <c r="D1418" s="70" t="s">
        <v>848</v>
      </c>
      <c r="E1418" s="43" t="n">
        <v>0.861111111111111</v>
      </c>
      <c r="F1418" s="54" t="n">
        <v>1.43</v>
      </c>
      <c r="G1418" s="45" t="n">
        <v>2</v>
      </c>
      <c r="H1418" s="46" t="s">
        <v>7</v>
      </c>
      <c r="I1418" s="47" t="n">
        <f aca="false">IF(H1418="W",F1418*G1418-F1418,(IF(H1418="L",-F1418)))</f>
        <v>-1.43</v>
      </c>
      <c r="J1418" s="62"/>
      <c r="K1418" s="23"/>
      <c r="L1418" s="48"/>
      <c r="M1418" s="48"/>
      <c r="N1418" s="49"/>
      <c r="O1418" s="62"/>
      <c r="P1418" s="64"/>
      <c r="Q1418" s="66"/>
      <c r="R1418" s="74"/>
      <c r="S1418" s="66"/>
      <c r="T1418" s="66"/>
      <c r="U1418" s="66"/>
      <c r="V1418" s="66"/>
      <c r="W1418" s="66"/>
      <c r="X1418" s="67"/>
      <c r="Y1418" s="67"/>
      <c r="Z1418" s="67"/>
      <c r="AA1418" s="67"/>
      <c r="AB1418" s="67"/>
      <c r="AC1418" s="67"/>
      <c r="AD1418" s="32"/>
      <c r="AE1418" s="32"/>
      <c r="AF1418" s="32"/>
      <c r="AG1418" s="32"/>
      <c r="AH1418" s="32"/>
      <c r="AI1418" s="32"/>
      <c r="AJ1418" s="32"/>
      <c r="AK1418" s="32"/>
      <c r="AL1418" s="32"/>
    </row>
    <row r="1419" customFormat="false" ht="16.85" hidden="false" customHeight="false" outlineLevel="0" collapsed="false">
      <c r="A1419" s="69"/>
      <c r="B1419" s="70" t="s">
        <v>23</v>
      </c>
      <c r="C1419" s="62" t="s">
        <v>331</v>
      </c>
      <c r="D1419" s="70" t="s">
        <v>1468</v>
      </c>
      <c r="E1419" s="43" t="n">
        <v>0.9375</v>
      </c>
      <c r="F1419" s="54" t="n">
        <v>20</v>
      </c>
      <c r="G1419" s="45" t="n">
        <v>2.25</v>
      </c>
      <c r="H1419" s="46" t="s">
        <v>7</v>
      </c>
      <c r="I1419" s="47" t="n">
        <f aca="false">IF(H1419="W",F1419*G1419-F1419,(IF(H1419="L",-F1419)))</f>
        <v>-20</v>
      </c>
      <c r="J1419" s="62"/>
      <c r="K1419" s="23"/>
      <c r="L1419" s="48"/>
      <c r="M1419" s="48"/>
      <c r="N1419" s="49"/>
      <c r="O1419" s="62"/>
      <c r="P1419" s="64"/>
      <c r="Q1419" s="66"/>
      <c r="R1419" s="74"/>
      <c r="S1419" s="66"/>
      <c r="T1419" s="66"/>
      <c r="U1419" s="66"/>
      <c r="V1419" s="66"/>
      <c r="W1419" s="66"/>
      <c r="X1419" s="67"/>
      <c r="Y1419" s="67"/>
      <c r="Z1419" s="67"/>
      <c r="AA1419" s="67"/>
      <c r="AB1419" s="67"/>
      <c r="AC1419" s="67"/>
      <c r="AD1419" s="32"/>
      <c r="AE1419" s="32"/>
      <c r="AF1419" s="32"/>
      <c r="AG1419" s="32"/>
      <c r="AH1419" s="32"/>
      <c r="AI1419" s="32"/>
      <c r="AJ1419" s="32"/>
      <c r="AK1419" s="32"/>
      <c r="AL1419" s="32"/>
    </row>
    <row r="1420" customFormat="false" ht="16.85" hidden="false" customHeight="false" outlineLevel="0" collapsed="false">
      <c r="A1420" s="69"/>
      <c r="B1420" s="70" t="s">
        <v>23</v>
      </c>
      <c r="C1420" s="62" t="s">
        <v>95</v>
      </c>
      <c r="D1420" s="70" t="s">
        <v>1469</v>
      </c>
      <c r="E1420" s="43" t="n">
        <v>0.9375</v>
      </c>
      <c r="F1420" s="54" t="n">
        <v>20</v>
      </c>
      <c r="G1420" s="45" t="n">
        <v>1.55</v>
      </c>
      <c r="H1420" s="46" t="s">
        <v>5</v>
      </c>
      <c r="I1420" s="47" t="n">
        <f aca="false">IF(H1420="W",F1420*G1420-F1420,(IF(H1420="L",-F1420)))</f>
        <v>11</v>
      </c>
      <c r="J1420" s="62"/>
      <c r="K1420" s="23"/>
      <c r="L1420" s="48"/>
      <c r="M1420" s="48"/>
      <c r="N1420" s="49"/>
      <c r="O1420" s="62"/>
      <c r="P1420" s="64"/>
      <c r="Q1420" s="66"/>
      <c r="R1420" s="74"/>
      <c r="S1420" s="66"/>
      <c r="T1420" s="66"/>
      <c r="U1420" s="66"/>
      <c r="V1420" s="66"/>
      <c r="W1420" s="66"/>
      <c r="X1420" s="67"/>
      <c r="Y1420" s="67"/>
      <c r="Z1420" s="67"/>
      <c r="AA1420" s="67"/>
      <c r="AB1420" s="67"/>
      <c r="AC1420" s="67"/>
      <c r="AD1420" s="32"/>
      <c r="AE1420" s="32"/>
      <c r="AF1420" s="32"/>
      <c r="AG1420" s="32"/>
      <c r="AH1420" s="32"/>
      <c r="AI1420" s="32"/>
      <c r="AJ1420" s="32"/>
      <c r="AK1420" s="32"/>
      <c r="AL1420" s="32"/>
    </row>
    <row r="1421" customFormat="false" ht="16.85" hidden="false" customHeight="false" outlineLevel="0" collapsed="false">
      <c r="A1421" s="69"/>
      <c r="B1421" s="70" t="s">
        <v>23</v>
      </c>
      <c r="C1421" s="62" t="s">
        <v>28</v>
      </c>
      <c r="D1421" s="70" t="s">
        <v>1469</v>
      </c>
      <c r="E1421" s="43" t="n">
        <v>0.9375</v>
      </c>
      <c r="F1421" s="54" t="n">
        <v>8</v>
      </c>
      <c r="G1421" s="45" t="n">
        <v>1.57</v>
      </c>
      <c r="H1421" s="46" t="s">
        <v>5</v>
      </c>
      <c r="I1421" s="47" t="n">
        <f aca="false">IF(H1421="W",F1421*G1421-F1421,(IF(H1421="L",-F1421)))</f>
        <v>4.56</v>
      </c>
      <c r="J1421" s="62"/>
      <c r="K1421" s="23"/>
      <c r="L1421" s="48"/>
      <c r="M1421" s="48"/>
      <c r="N1421" s="49"/>
      <c r="O1421" s="62"/>
      <c r="P1421" s="64"/>
      <c r="Q1421" s="66"/>
      <c r="R1421" s="74"/>
      <c r="S1421" s="66"/>
      <c r="T1421" s="66"/>
      <c r="U1421" s="66"/>
      <c r="V1421" s="66"/>
      <c r="W1421" s="66"/>
      <c r="X1421" s="67"/>
      <c r="Y1421" s="67"/>
      <c r="Z1421" s="67"/>
      <c r="AA1421" s="67"/>
      <c r="AB1421" s="67"/>
      <c r="AC1421" s="67"/>
      <c r="AD1421" s="32"/>
      <c r="AE1421" s="32"/>
      <c r="AF1421" s="32"/>
      <c r="AG1421" s="32"/>
      <c r="AH1421" s="32"/>
      <c r="AI1421" s="32"/>
      <c r="AJ1421" s="32"/>
      <c r="AK1421" s="32"/>
      <c r="AL1421" s="32"/>
    </row>
    <row r="1422" customFormat="false" ht="16.85" hidden="false" customHeight="false" outlineLevel="0" collapsed="false">
      <c r="A1422" s="69"/>
      <c r="B1422" s="70" t="s">
        <v>67</v>
      </c>
      <c r="C1422" s="62" t="s">
        <v>28</v>
      </c>
      <c r="D1422" s="70" t="s">
        <v>1470</v>
      </c>
      <c r="E1422" s="43" t="n">
        <v>0.0416666666666667</v>
      </c>
      <c r="F1422" s="54" t="n">
        <v>25</v>
      </c>
      <c r="G1422" s="45" t="n">
        <v>2.22</v>
      </c>
      <c r="H1422" s="46" t="s">
        <v>5</v>
      </c>
      <c r="I1422" s="47" t="n">
        <f aca="false">IF(H1422="W",F1422*G1422-F1422,(IF(H1422="L",-F1422)))</f>
        <v>30.5</v>
      </c>
      <c r="J1422" s="62"/>
      <c r="K1422" s="23"/>
      <c r="L1422" s="48"/>
      <c r="M1422" s="48"/>
      <c r="N1422" s="49"/>
      <c r="O1422" s="62"/>
      <c r="P1422" s="64"/>
      <c r="Q1422" s="66"/>
      <c r="R1422" s="74"/>
      <c r="S1422" s="66"/>
      <c r="T1422" s="66"/>
      <c r="U1422" s="66"/>
      <c r="V1422" s="66"/>
      <c r="W1422" s="66"/>
      <c r="X1422" s="67"/>
      <c r="Y1422" s="67"/>
      <c r="Z1422" s="67"/>
      <c r="AA1422" s="67"/>
      <c r="AB1422" s="67"/>
      <c r="AC1422" s="67"/>
      <c r="AD1422" s="32"/>
      <c r="AE1422" s="32"/>
      <c r="AF1422" s="32"/>
      <c r="AG1422" s="32"/>
      <c r="AH1422" s="32"/>
      <c r="AI1422" s="32"/>
      <c r="AJ1422" s="32"/>
      <c r="AK1422" s="32"/>
      <c r="AL1422" s="32"/>
    </row>
    <row r="1423" customFormat="false" ht="16.85" hidden="false" customHeight="false" outlineLevel="0" collapsed="false">
      <c r="A1423" s="69"/>
      <c r="B1423" s="70" t="s">
        <v>67</v>
      </c>
      <c r="C1423" s="62" t="s">
        <v>170</v>
      </c>
      <c r="D1423" s="70" t="s">
        <v>1471</v>
      </c>
      <c r="E1423" s="43" t="n">
        <v>0.0416666666666667</v>
      </c>
      <c r="F1423" s="54" t="n">
        <v>15.21</v>
      </c>
      <c r="G1423" s="45" t="n">
        <v>3.65</v>
      </c>
      <c r="H1423" s="46" t="s">
        <v>7</v>
      </c>
      <c r="I1423" s="47" t="n">
        <f aca="false">IF(H1423="W",F1423*G1423-F1423,(IF(H1423="L",-F1423)))</f>
        <v>-15.21</v>
      </c>
      <c r="J1423" s="62"/>
      <c r="K1423" s="23"/>
      <c r="L1423" s="48"/>
      <c r="M1423" s="48"/>
      <c r="N1423" s="49"/>
      <c r="O1423" s="62"/>
      <c r="P1423" s="64"/>
      <c r="Q1423" s="66"/>
      <c r="R1423" s="74"/>
      <c r="S1423" s="66"/>
      <c r="T1423" s="66"/>
      <c r="U1423" s="66"/>
      <c r="V1423" s="66"/>
      <c r="W1423" s="66"/>
      <c r="X1423" s="67"/>
      <c r="Y1423" s="67"/>
      <c r="Z1423" s="67"/>
      <c r="AA1423" s="67"/>
      <c r="AB1423" s="67"/>
      <c r="AC1423" s="67"/>
      <c r="AD1423" s="32"/>
      <c r="AE1423" s="32"/>
      <c r="AF1423" s="32"/>
      <c r="AG1423" s="32"/>
      <c r="AH1423" s="32"/>
      <c r="AI1423" s="32"/>
      <c r="AJ1423" s="32"/>
      <c r="AK1423" s="32"/>
      <c r="AL1423" s="32"/>
    </row>
    <row r="1424" customFormat="false" ht="16.85" hidden="false" customHeight="false" outlineLevel="0" collapsed="false">
      <c r="A1424" s="69"/>
      <c r="B1424" s="70" t="s">
        <v>67</v>
      </c>
      <c r="C1424" s="62" t="s">
        <v>24</v>
      </c>
      <c r="D1424" s="70" t="s">
        <v>1472</v>
      </c>
      <c r="E1424" s="43" t="n">
        <v>0.0416666666666667</v>
      </c>
      <c r="F1424" s="54" t="n">
        <v>16.92</v>
      </c>
      <c r="G1424" s="45" t="n">
        <v>3.28</v>
      </c>
      <c r="H1424" s="46" t="s">
        <v>7</v>
      </c>
      <c r="I1424" s="47" t="n">
        <f aca="false">IF(H1424="W",F1424*G1424-F1424,(IF(H1424="L",-F1424)))</f>
        <v>-16.92</v>
      </c>
      <c r="J1424" s="62"/>
      <c r="K1424" s="23"/>
      <c r="L1424" s="48"/>
      <c r="M1424" s="48"/>
      <c r="N1424" s="49"/>
      <c r="O1424" s="62"/>
      <c r="P1424" s="64"/>
      <c r="Q1424" s="66"/>
      <c r="R1424" s="74"/>
      <c r="S1424" s="66"/>
      <c r="T1424" s="66"/>
      <c r="U1424" s="66"/>
      <c r="V1424" s="66"/>
      <c r="W1424" s="66"/>
      <c r="X1424" s="67"/>
      <c r="Y1424" s="67"/>
      <c r="Z1424" s="67"/>
      <c r="AA1424" s="67"/>
      <c r="AB1424" s="67"/>
      <c r="AC1424" s="67"/>
      <c r="AD1424" s="32"/>
      <c r="AE1424" s="32"/>
      <c r="AF1424" s="32"/>
      <c r="AG1424" s="32"/>
      <c r="AH1424" s="32"/>
      <c r="AI1424" s="32"/>
      <c r="AJ1424" s="32"/>
      <c r="AK1424" s="32"/>
      <c r="AL1424" s="32"/>
    </row>
    <row r="1425" customFormat="false" ht="16.85" hidden="false" customHeight="false" outlineLevel="0" collapsed="false">
      <c r="A1425" s="69"/>
      <c r="B1425" s="70" t="s">
        <v>67</v>
      </c>
      <c r="C1425" s="62" t="s">
        <v>216</v>
      </c>
      <c r="D1425" s="70" t="s">
        <v>1473</v>
      </c>
      <c r="E1425" s="43" t="n">
        <v>0.0416666666666667</v>
      </c>
      <c r="F1425" s="54" t="n">
        <v>20</v>
      </c>
      <c r="G1425" s="45" t="n">
        <v>1.03</v>
      </c>
      <c r="H1425" s="46" t="s">
        <v>5</v>
      </c>
      <c r="I1425" s="47" t="n">
        <f aca="false">IF(H1425="W",F1425*G1425-F1425,(IF(H1425="L",-F1425)))</f>
        <v>0.600000000000002</v>
      </c>
      <c r="J1425" s="62"/>
      <c r="K1425" s="23"/>
      <c r="L1425" s="48"/>
      <c r="M1425" s="48"/>
      <c r="N1425" s="49"/>
      <c r="O1425" s="62"/>
      <c r="P1425" s="64"/>
      <c r="Q1425" s="66"/>
      <c r="R1425" s="74"/>
      <c r="S1425" s="66"/>
      <c r="T1425" s="66"/>
      <c r="U1425" s="66"/>
      <c r="V1425" s="66"/>
      <c r="W1425" s="66"/>
      <c r="X1425" s="67"/>
      <c r="Y1425" s="67"/>
      <c r="Z1425" s="67"/>
      <c r="AA1425" s="67"/>
      <c r="AB1425" s="67"/>
      <c r="AC1425" s="67"/>
      <c r="AD1425" s="32"/>
      <c r="AE1425" s="32"/>
      <c r="AF1425" s="32"/>
      <c r="AG1425" s="32"/>
      <c r="AH1425" s="32"/>
      <c r="AI1425" s="32"/>
      <c r="AJ1425" s="32"/>
      <c r="AK1425" s="32"/>
      <c r="AL1425" s="32"/>
    </row>
    <row r="1426" customFormat="false" ht="16.85" hidden="false" customHeight="false" outlineLevel="0" collapsed="false">
      <c r="A1426" s="69"/>
      <c r="B1426" s="70" t="s">
        <v>23</v>
      </c>
      <c r="C1426" s="62" t="s">
        <v>95</v>
      </c>
      <c r="D1426" s="70" t="s">
        <v>1469</v>
      </c>
      <c r="E1426" s="43" t="n">
        <v>0.9375</v>
      </c>
      <c r="F1426" s="54" t="n">
        <v>25</v>
      </c>
      <c r="G1426" s="45" t="n">
        <v>1.55</v>
      </c>
      <c r="H1426" s="46" t="s">
        <v>5</v>
      </c>
      <c r="I1426" s="47" t="n">
        <f aca="false">IF(H1426="W",F1426*G1426-F1426,(IF(H1426="L",-F1426)))</f>
        <v>13.75</v>
      </c>
      <c r="J1426" s="62"/>
      <c r="K1426" s="23"/>
      <c r="L1426" s="48"/>
      <c r="M1426" s="48"/>
      <c r="N1426" s="49"/>
      <c r="O1426" s="62"/>
      <c r="P1426" s="64"/>
      <c r="Q1426" s="66"/>
      <c r="R1426" s="74"/>
      <c r="S1426" s="66"/>
      <c r="T1426" s="66"/>
      <c r="U1426" s="66"/>
      <c r="V1426" s="66"/>
      <c r="W1426" s="66"/>
      <c r="X1426" s="67"/>
      <c r="Y1426" s="67"/>
      <c r="Z1426" s="67"/>
      <c r="AA1426" s="67"/>
      <c r="AB1426" s="67"/>
      <c r="AC1426" s="67"/>
      <c r="AD1426" s="32"/>
      <c r="AE1426" s="32"/>
      <c r="AF1426" s="32"/>
      <c r="AG1426" s="32"/>
      <c r="AH1426" s="32"/>
      <c r="AI1426" s="32"/>
      <c r="AJ1426" s="32"/>
      <c r="AK1426" s="32"/>
      <c r="AL1426" s="32"/>
    </row>
    <row r="1427" customFormat="false" ht="16.85" hidden="false" customHeight="false" outlineLevel="0" collapsed="false">
      <c r="A1427" s="69"/>
      <c r="B1427" s="70" t="s">
        <v>23</v>
      </c>
      <c r="C1427" s="62" t="s">
        <v>28</v>
      </c>
      <c r="D1427" s="70" t="s">
        <v>1474</v>
      </c>
      <c r="E1427" s="43" t="n">
        <v>0.9375</v>
      </c>
      <c r="F1427" s="54" t="n">
        <v>17.22</v>
      </c>
      <c r="G1427" s="45" t="n">
        <v>2.25</v>
      </c>
      <c r="H1427" s="46" t="s">
        <v>7</v>
      </c>
      <c r="I1427" s="47" t="n">
        <f aca="false">IF(H1427="W",F1427*G1427-F1427,(IF(H1427="L",-F1427)))</f>
        <v>-17.22</v>
      </c>
      <c r="J1427" s="62"/>
      <c r="K1427" s="23"/>
      <c r="L1427" s="48"/>
      <c r="M1427" s="48"/>
      <c r="N1427" s="49"/>
      <c r="O1427" s="62"/>
      <c r="P1427" s="64"/>
      <c r="Q1427" s="66"/>
      <c r="R1427" s="74"/>
      <c r="S1427" s="66"/>
      <c r="T1427" s="66"/>
      <c r="U1427" s="66"/>
      <c r="V1427" s="66"/>
      <c r="W1427" s="66"/>
      <c r="X1427" s="67"/>
      <c r="Y1427" s="67"/>
      <c r="Z1427" s="67"/>
      <c r="AA1427" s="67"/>
      <c r="AB1427" s="67"/>
      <c r="AC1427" s="67"/>
      <c r="AD1427" s="32"/>
      <c r="AE1427" s="32"/>
      <c r="AF1427" s="32"/>
      <c r="AG1427" s="32"/>
      <c r="AH1427" s="32"/>
      <c r="AI1427" s="32"/>
      <c r="AJ1427" s="32"/>
      <c r="AK1427" s="32"/>
      <c r="AL1427" s="32"/>
    </row>
    <row r="1428" customFormat="false" ht="16.85" hidden="false" customHeight="false" outlineLevel="0" collapsed="false">
      <c r="A1428" s="69" t="n">
        <v>43668</v>
      </c>
      <c r="B1428" s="70" t="s">
        <v>67</v>
      </c>
      <c r="C1428" s="62" t="s">
        <v>28</v>
      </c>
      <c r="D1428" s="70" t="s">
        <v>1475</v>
      </c>
      <c r="E1428" s="43" t="n">
        <v>0.927083333333333</v>
      </c>
      <c r="F1428" s="54" t="n">
        <v>25</v>
      </c>
      <c r="G1428" s="45" t="n">
        <v>3.01</v>
      </c>
      <c r="H1428" s="46" t="s">
        <v>6</v>
      </c>
      <c r="I1428" s="47" t="n">
        <f aca="false">IF(H1428="W",F1428*G1428-F1428,(IF(H1428="L",-F1428)))</f>
        <v>0</v>
      </c>
      <c r="J1428" s="62"/>
      <c r="K1428" s="23" t="s">
        <v>663</v>
      </c>
      <c r="L1428" s="48" t="s">
        <v>1476</v>
      </c>
      <c r="M1428" s="48" t="s">
        <v>9</v>
      </c>
      <c r="N1428" s="49" t="n">
        <f aca="false">SUM(I1428:I1471)</f>
        <v>64.1262</v>
      </c>
      <c r="O1428" s="62"/>
      <c r="P1428" s="64"/>
      <c r="Q1428" s="66"/>
      <c r="R1428" s="74"/>
      <c r="S1428" s="66"/>
      <c r="T1428" s="66"/>
      <c r="U1428" s="66"/>
      <c r="V1428" s="66"/>
      <c r="W1428" s="66"/>
      <c r="X1428" s="67"/>
      <c r="Y1428" s="67"/>
      <c r="Z1428" s="67"/>
      <c r="AA1428" s="67"/>
      <c r="AB1428" s="67"/>
      <c r="AC1428" s="67"/>
      <c r="AD1428" s="32"/>
      <c r="AE1428" s="32"/>
      <c r="AF1428" s="32"/>
      <c r="AG1428" s="32"/>
      <c r="AH1428" s="32"/>
      <c r="AI1428" s="32"/>
      <c r="AJ1428" s="32"/>
      <c r="AK1428" s="32"/>
      <c r="AL1428" s="32"/>
    </row>
    <row r="1429" customFormat="false" ht="16.85" hidden="false" customHeight="false" outlineLevel="0" collapsed="false">
      <c r="A1429" s="69" t="s">
        <v>363</v>
      </c>
      <c r="B1429" s="70" t="s">
        <v>67</v>
      </c>
      <c r="C1429" s="62" t="s">
        <v>28</v>
      </c>
      <c r="D1429" s="70" t="s">
        <v>1475</v>
      </c>
      <c r="E1429" s="43" t="n">
        <v>0.927083333333333</v>
      </c>
      <c r="F1429" s="54" t="n">
        <v>5</v>
      </c>
      <c r="G1429" s="45" t="n">
        <v>2.01</v>
      </c>
      <c r="H1429" s="46" t="s">
        <v>7</v>
      </c>
      <c r="I1429" s="47" t="n">
        <f aca="false">IF(H1429="W",F1429*G1429-F1429,(IF(H1429="L",-F1429)))</f>
        <v>-5</v>
      </c>
      <c r="J1429" s="62"/>
      <c r="K1429" s="23" t="s">
        <v>1427</v>
      </c>
      <c r="L1429" s="48"/>
      <c r="M1429" s="48"/>
      <c r="N1429" s="49"/>
      <c r="O1429" s="62"/>
      <c r="P1429" s="64"/>
      <c r="Q1429" s="66"/>
      <c r="R1429" s="74"/>
      <c r="S1429" s="66"/>
      <c r="T1429" s="66"/>
      <c r="U1429" s="66"/>
      <c r="V1429" s="66"/>
      <c r="W1429" s="66"/>
      <c r="X1429" s="67"/>
      <c r="Y1429" s="67"/>
      <c r="Z1429" s="67"/>
      <c r="AA1429" s="67"/>
      <c r="AB1429" s="67"/>
      <c r="AC1429" s="67"/>
      <c r="AD1429" s="32"/>
      <c r="AE1429" s="32"/>
      <c r="AF1429" s="32"/>
      <c r="AG1429" s="32"/>
      <c r="AH1429" s="32"/>
      <c r="AI1429" s="32"/>
      <c r="AJ1429" s="32"/>
      <c r="AK1429" s="32"/>
      <c r="AL1429" s="32"/>
    </row>
    <row r="1430" customFormat="false" ht="16.85" hidden="false" customHeight="false" outlineLevel="0" collapsed="false">
      <c r="A1430" s="69"/>
      <c r="B1430" s="70" t="s">
        <v>67</v>
      </c>
      <c r="C1430" s="62" t="s">
        <v>24</v>
      </c>
      <c r="D1430" s="70" t="s">
        <v>1477</v>
      </c>
      <c r="E1430" s="43" t="n">
        <v>0.927083333333333</v>
      </c>
      <c r="F1430" s="54" t="n">
        <v>17.16</v>
      </c>
      <c r="G1430" s="45" t="n">
        <v>3.89</v>
      </c>
      <c r="H1430" s="46" t="s">
        <v>7</v>
      </c>
      <c r="I1430" s="47" t="n">
        <f aca="false">IF(H1430="W",F1430*G1430-F1430,(IF(H1430="L",-F1430)))</f>
        <v>-17.16</v>
      </c>
      <c r="J1430" s="62"/>
      <c r="K1430" s="23" t="s">
        <v>1429</v>
      </c>
      <c r="L1430" s="48"/>
      <c r="M1430" s="48"/>
      <c r="N1430" s="49"/>
      <c r="O1430" s="62"/>
      <c r="P1430" s="64"/>
      <c r="Q1430" s="66"/>
      <c r="R1430" s="74"/>
      <c r="S1430" s="66"/>
      <c r="T1430" s="66"/>
      <c r="U1430" s="66"/>
      <c r="V1430" s="66"/>
      <c r="W1430" s="66"/>
      <c r="X1430" s="67"/>
      <c r="Y1430" s="67"/>
      <c r="Z1430" s="67"/>
      <c r="AA1430" s="67"/>
      <c r="AB1430" s="67"/>
      <c r="AC1430" s="67"/>
      <c r="AD1430" s="32"/>
      <c r="AE1430" s="32"/>
      <c r="AF1430" s="32"/>
      <c r="AG1430" s="32"/>
      <c r="AH1430" s="32"/>
      <c r="AI1430" s="32"/>
      <c r="AJ1430" s="32"/>
      <c r="AK1430" s="32"/>
      <c r="AL1430" s="32"/>
    </row>
    <row r="1431" customFormat="false" ht="16.85" hidden="false" customHeight="false" outlineLevel="0" collapsed="false">
      <c r="A1431" s="69" t="s">
        <v>124</v>
      </c>
      <c r="B1431" s="70" t="s">
        <v>67</v>
      </c>
      <c r="C1431" s="62" t="s">
        <v>331</v>
      </c>
      <c r="D1431" s="70" t="s">
        <v>1477</v>
      </c>
      <c r="E1431" s="43" t="n">
        <v>0.927083333333333</v>
      </c>
      <c r="F1431" s="54" t="n">
        <v>10</v>
      </c>
      <c r="G1431" s="45" t="n">
        <v>3.7</v>
      </c>
      <c r="H1431" s="46" t="s">
        <v>6</v>
      </c>
      <c r="I1431" s="47" t="n">
        <f aca="false">IF(H1431="W",F1431*G1431-F1431,(IF(H1431="L",-F1431)))</f>
        <v>0</v>
      </c>
      <c r="J1431" s="62"/>
      <c r="K1431" s="23" t="s">
        <v>1432</v>
      </c>
      <c r="L1431" s="48"/>
      <c r="M1431" s="48"/>
      <c r="N1431" s="49"/>
      <c r="O1431" s="62"/>
      <c r="P1431" s="64"/>
      <c r="Q1431" s="66"/>
      <c r="R1431" s="74"/>
      <c r="S1431" s="66"/>
      <c r="T1431" s="66"/>
      <c r="U1431" s="66"/>
      <c r="V1431" s="66"/>
      <c r="W1431" s="66"/>
      <c r="X1431" s="67"/>
      <c r="Y1431" s="67"/>
      <c r="Z1431" s="67"/>
      <c r="AA1431" s="67"/>
      <c r="AB1431" s="67"/>
      <c r="AC1431" s="67"/>
      <c r="AD1431" s="32"/>
      <c r="AE1431" s="32"/>
      <c r="AF1431" s="32"/>
      <c r="AG1431" s="32"/>
      <c r="AH1431" s="32"/>
      <c r="AI1431" s="32"/>
      <c r="AJ1431" s="32"/>
      <c r="AK1431" s="32"/>
      <c r="AL1431" s="32"/>
    </row>
    <row r="1432" customFormat="false" ht="16.85" hidden="false" customHeight="false" outlineLevel="0" collapsed="false">
      <c r="A1432" s="69"/>
      <c r="B1432" s="70" t="s">
        <v>67</v>
      </c>
      <c r="C1432" s="62" t="s">
        <v>216</v>
      </c>
      <c r="D1432" s="70" t="s">
        <v>1478</v>
      </c>
      <c r="E1432" s="43" t="n">
        <v>0.927083333333333</v>
      </c>
      <c r="F1432" s="54" t="n">
        <v>4.17</v>
      </c>
      <c r="G1432" s="45" t="n">
        <v>4</v>
      </c>
      <c r="H1432" s="46" t="s">
        <v>5</v>
      </c>
      <c r="I1432" s="47" t="n">
        <f aca="false">IF(H1432="W",F1432*G1432-F1432,(IF(H1432="L",-F1432)))</f>
        <v>12.51</v>
      </c>
      <c r="J1432" s="62"/>
      <c r="K1432" s="23"/>
      <c r="L1432" s="48"/>
      <c r="M1432" s="48"/>
      <c r="N1432" s="49"/>
      <c r="O1432" s="62"/>
      <c r="P1432" s="64"/>
      <c r="Q1432" s="66"/>
      <c r="R1432" s="74"/>
      <c r="S1432" s="66"/>
      <c r="T1432" s="66"/>
      <c r="U1432" s="66"/>
      <c r="V1432" s="66"/>
      <c r="W1432" s="66"/>
      <c r="X1432" s="67"/>
      <c r="Y1432" s="67"/>
      <c r="Z1432" s="67"/>
      <c r="AA1432" s="67"/>
      <c r="AB1432" s="67"/>
      <c r="AC1432" s="67"/>
      <c r="AD1432" s="32"/>
      <c r="AE1432" s="32"/>
      <c r="AF1432" s="32"/>
      <c r="AG1432" s="32"/>
      <c r="AH1432" s="32"/>
      <c r="AI1432" s="32"/>
      <c r="AJ1432" s="32"/>
      <c r="AK1432" s="32"/>
      <c r="AL1432" s="32"/>
    </row>
    <row r="1433" customFormat="false" ht="16.85" hidden="false" customHeight="false" outlineLevel="0" collapsed="false">
      <c r="A1433" s="69"/>
      <c r="B1433" s="70" t="s">
        <v>67</v>
      </c>
      <c r="C1433" s="62" t="s">
        <v>63</v>
      </c>
      <c r="D1433" s="70" t="s">
        <v>1479</v>
      </c>
      <c r="E1433" s="43" t="n">
        <v>0.927083333333333</v>
      </c>
      <c r="F1433" s="54" t="n">
        <v>20</v>
      </c>
      <c r="G1433" s="45" t="n">
        <v>1.04</v>
      </c>
      <c r="H1433" s="46" t="s">
        <v>1480</v>
      </c>
      <c r="I1433" s="47" t="n">
        <f aca="false">IF(H1433="W",F1433*G1433-F1433,(IF(H1433="L",-F1433)))</f>
        <v>0</v>
      </c>
      <c r="J1433" s="62"/>
      <c r="K1433" s="23"/>
      <c r="L1433" s="48"/>
      <c r="M1433" s="48"/>
      <c r="N1433" s="49"/>
      <c r="O1433" s="62"/>
      <c r="P1433" s="64"/>
      <c r="Q1433" s="66"/>
      <c r="R1433" s="74"/>
      <c r="S1433" s="66"/>
      <c r="T1433" s="66"/>
      <c r="U1433" s="66"/>
      <c r="V1433" s="66"/>
      <c r="W1433" s="66"/>
      <c r="X1433" s="67"/>
      <c r="Y1433" s="67"/>
      <c r="Z1433" s="67"/>
      <c r="AA1433" s="67"/>
      <c r="AB1433" s="67"/>
      <c r="AC1433" s="67"/>
      <c r="AD1433" s="32"/>
      <c r="AE1433" s="32"/>
      <c r="AF1433" s="32"/>
      <c r="AG1433" s="32"/>
      <c r="AH1433" s="32"/>
      <c r="AI1433" s="32"/>
      <c r="AJ1433" s="32"/>
      <c r="AK1433" s="32"/>
      <c r="AL1433" s="32"/>
    </row>
    <row r="1434" customFormat="false" ht="16.85" hidden="false" customHeight="false" outlineLevel="0" collapsed="false">
      <c r="A1434" s="69"/>
      <c r="B1434" s="70" t="s">
        <v>67</v>
      </c>
      <c r="C1434" s="62" t="s">
        <v>63</v>
      </c>
      <c r="D1434" s="70" t="s">
        <v>1478</v>
      </c>
      <c r="E1434" s="43" t="n">
        <v>0.927083333333333</v>
      </c>
      <c r="F1434" s="54" t="n">
        <v>4.73</v>
      </c>
      <c r="G1434" s="45" t="n">
        <v>3.7</v>
      </c>
      <c r="H1434" s="46" t="s">
        <v>5</v>
      </c>
      <c r="I1434" s="47" t="n">
        <f aca="false">IF(H1434="W",F1434*G1434-F1434,(IF(H1434="L",-F1434)))</f>
        <v>12.771</v>
      </c>
      <c r="J1434" s="62"/>
      <c r="K1434" s="23"/>
      <c r="L1434" s="48"/>
      <c r="M1434" s="48"/>
      <c r="N1434" s="49"/>
      <c r="O1434" s="62"/>
      <c r="P1434" s="64"/>
      <c r="Q1434" s="66"/>
      <c r="R1434" s="74"/>
      <c r="S1434" s="66"/>
      <c r="T1434" s="66"/>
      <c r="U1434" s="66"/>
      <c r="V1434" s="66"/>
      <c r="W1434" s="66"/>
      <c r="X1434" s="67"/>
      <c r="Y1434" s="67"/>
      <c r="Z1434" s="67"/>
      <c r="AA1434" s="67"/>
      <c r="AB1434" s="67"/>
      <c r="AC1434" s="67"/>
      <c r="AD1434" s="32"/>
      <c r="AE1434" s="32"/>
      <c r="AF1434" s="32"/>
      <c r="AG1434" s="32"/>
      <c r="AH1434" s="32"/>
      <c r="AI1434" s="32"/>
      <c r="AJ1434" s="32"/>
      <c r="AK1434" s="32"/>
      <c r="AL1434" s="32"/>
    </row>
    <row r="1435" customFormat="false" ht="16.85" hidden="false" customHeight="false" outlineLevel="0" collapsed="false">
      <c r="A1435" s="69" t="s">
        <v>124</v>
      </c>
      <c r="B1435" s="70" t="s">
        <v>67</v>
      </c>
      <c r="C1435" s="62" t="s">
        <v>87</v>
      </c>
      <c r="D1435" s="70" t="s">
        <v>1478</v>
      </c>
      <c r="E1435" s="43" t="n">
        <v>0.927083333333333</v>
      </c>
      <c r="F1435" s="54" t="n">
        <v>5</v>
      </c>
      <c r="G1435" s="45" t="n">
        <v>3.45</v>
      </c>
      <c r="H1435" s="46" t="s">
        <v>5</v>
      </c>
      <c r="I1435" s="47" t="n">
        <f aca="false">IF(H1435="W",F1435*G1435-F1435,(IF(H1435="L",-F1435)))</f>
        <v>12.25</v>
      </c>
      <c r="J1435" s="62"/>
      <c r="K1435" s="23"/>
      <c r="L1435" s="48"/>
      <c r="M1435" s="48"/>
      <c r="N1435" s="49"/>
      <c r="O1435" s="62"/>
      <c r="P1435" s="64"/>
      <c r="Q1435" s="66"/>
      <c r="R1435" s="74"/>
      <c r="S1435" s="66"/>
      <c r="T1435" s="66"/>
      <c r="U1435" s="66"/>
      <c r="V1435" s="66"/>
      <c r="W1435" s="66"/>
      <c r="X1435" s="67"/>
      <c r="Y1435" s="67"/>
      <c r="Z1435" s="67"/>
      <c r="AA1435" s="67"/>
      <c r="AB1435" s="67"/>
      <c r="AC1435" s="67"/>
      <c r="AD1435" s="32"/>
      <c r="AE1435" s="32"/>
      <c r="AF1435" s="32"/>
      <c r="AG1435" s="32"/>
      <c r="AH1435" s="32"/>
      <c r="AI1435" s="32"/>
      <c r="AJ1435" s="32"/>
      <c r="AK1435" s="32"/>
      <c r="AL1435" s="32"/>
    </row>
    <row r="1436" customFormat="false" ht="16.85" hidden="false" customHeight="false" outlineLevel="0" collapsed="false">
      <c r="A1436" s="69"/>
      <c r="B1436" s="70" t="s">
        <v>67</v>
      </c>
      <c r="C1436" s="62" t="s">
        <v>68</v>
      </c>
      <c r="D1436" s="70" t="s">
        <v>1478</v>
      </c>
      <c r="E1436" s="43" t="n">
        <v>0.927083333333333</v>
      </c>
      <c r="F1436" s="54" t="n">
        <v>10</v>
      </c>
      <c r="G1436" s="45" t="n">
        <v>3.6</v>
      </c>
      <c r="H1436" s="46" t="s">
        <v>5</v>
      </c>
      <c r="I1436" s="47" t="n">
        <f aca="false">IF(H1436="W",F1436*G1436-F1436,(IF(H1436="L",-F1436)))</f>
        <v>26</v>
      </c>
      <c r="J1436" s="62"/>
      <c r="K1436" s="23"/>
      <c r="L1436" s="48"/>
      <c r="M1436" s="48"/>
      <c r="N1436" s="49"/>
      <c r="O1436" s="62"/>
      <c r="P1436" s="64"/>
      <c r="Q1436" s="66"/>
      <c r="R1436" s="74"/>
      <c r="S1436" s="66"/>
      <c r="T1436" s="66"/>
      <c r="U1436" s="66"/>
      <c r="V1436" s="66"/>
      <c r="W1436" s="66"/>
      <c r="X1436" s="67"/>
      <c r="Y1436" s="67"/>
      <c r="Z1436" s="67"/>
      <c r="AA1436" s="67"/>
      <c r="AB1436" s="67"/>
      <c r="AC1436" s="67"/>
      <c r="AD1436" s="32"/>
      <c r="AE1436" s="32"/>
      <c r="AF1436" s="32"/>
      <c r="AG1436" s="32"/>
      <c r="AH1436" s="32"/>
      <c r="AI1436" s="32"/>
      <c r="AJ1436" s="32"/>
      <c r="AK1436" s="32"/>
      <c r="AL1436" s="32"/>
    </row>
    <row r="1437" customFormat="false" ht="16.85" hidden="false" customHeight="false" outlineLevel="0" collapsed="false">
      <c r="A1437" s="69"/>
      <c r="B1437" s="70" t="s">
        <v>67</v>
      </c>
      <c r="C1437" s="62" t="s">
        <v>28</v>
      </c>
      <c r="D1437" s="70" t="s">
        <v>1475</v>
      </c>
      <c r="E1437" s="43" t="n">
        <v>0.927083333333333</v>
      </c>
      <c r="F1437" s="54" t="n">
        <v>15</v>
      </c>
      <c r="G1437" s="45" t="n">
        <v>2.1</v>
      </c>
      <c r="H1437" s="46" t="s">
        <v>7</v>
      </c>
      <c r="I1437" s="47" t="n">
        <f aca="false">IF(H1437="W",F1437*G1437-F1437,(IF(H1437="L",-F1437)))</f>
        <v>-15</v>
      </c>
      <c r="J1437" s="62"/>
      <c r="K1437" s="23"/>
      <c r="L1437" s="48"/>
      <c r="M1437" s="48"/>
      <c r="N1437" s="49"/>
      <c r="O1437" s="62"/>
      <c r="P1437" s="64"/>
      <c r="Q1437" s="66"/>
      <c r="R1437" s="74"/>
      <c r="S1437" s="66"/>
      <c r="T1437" s="66"/>
      <c r="U1437" s="66"/>
      <c r="V1437" s="66"/>
      <c r="W1437" s="66"/>
      <c r="X1437" s="67"/>
      <c r="Y1437" s="67"/>
      <c r="Z1437" s="67"/>
      <c r="AA1437" s="67"/>
      <c r="AB1437" s="67"/>
      <c r="AC1437" s="67"/>
      <c r="AD1437" s="32"/>
      <c r="AE1437" s="32"/>
      <c r="AF1437" s="32"/>
      <c r="AG1437" s="32"/>
      <c r="AH1437" s="32"/>
      <c r="AI1437" s="32"/>
      <c r="AJ1437" s="32"/>
      <c r="AK1437" s="32"/>
      <c r="AL1437" s="32"/>
    </row>
    <row r="1438" customFormat="false" ht="16.85" hidden="false" customHeight="false" outlineLevel="0" collapsed="false">
      <c r="A1438" s="69" t="n">
        <v>43669</v>
      </c>
      <c r="B1438" s="70" t="s">
        <v>67</v>
      </c>
      <c r="C1438" s="62" t="s">
        <v>28</v>
      </c>
      <c r="D1438" s="70" t="s">
        <v>1481</v>
      </c>
      <c r="E1438" s="43" t="n">
        <v>0.833333333333333</v>
      </c>
      <c r="F1438" s="54" t="n">
        <v>38.93</v>
      </c>
      <c r="G1438" s="45" t="n">
        <v>2.43</v>
      </c>
      <c r="H1438" s="46" t="s">
        <v>7</v>
      </c>
      <c r="I1438" s="47" t="n">
        <f aca="false">IF(H1438="W",F1438*G1438-F1438,(IF(H1438="L",-F1438)))</f>
        <v>-38.93</v>
      </c>
      <c r="J1438" s="62"/>
      <c r="K1438" s="23"/>
      <c r="L1438" s="48"/>
      <c r="M1438" s="48"/>
      <c r="N1438" s="49"/>
      <c r="O1438" s="62"/>
      <c r="P1438" s="64"/>
      <c r="Q1438" s="66"/>
      <c r="R1438" s="74"/>
      <c r="S1438" s="66"/>
      <c r="T1438" s="66"/>
      <c r="U1438" s="66"/>
      <c r="V1438" s="66"/>
      <c r="W1438" s="66"/>
      <c r="X1438" s="67"/>
      <c r="Y1438" s="67"/>
      <c r="Z1438" s="67"/>
      <c r="AA1438" s="67"/>
      <c r="AB1438" s="67"/>
      <c r="AC1438" s="67"/>
      <c r="AD1438" s="32"/>
      <c r="AE1438" s="32"/>
      <c r="AF1438" s="32"/>
      <c r="AG1438" s="32"/>
      <c r="AH1438" s="32"/>
      <c r="AI1438" s="32"/>
      <c r="AJ1438" s="32"/>
      <c r="AK1438" s="32"/>
      <c r="AL1438" s="32"/>
    </row>
    <row r="1439" customFormat="false" ht="16.85" hidden="false" customHeight="false" outlineLevel="0" collapsed="false">
      <c r="A1439" s="69"/>
      <c r="B1439" s="70" t="s">
        <v>67</v>
      </c>
      <c r="C1439" s="62" t="s">
        <v>63</v>
      </c>
      <c r="D1439" s="70" t="s">
        <v>1482</v>
      </c>
      <c r="E1439" s="43" t="n">
        <v>0.833333333333333</v>
      </c>
      <c r="F1439" s="54" t="n">
        <v>28.84</v>
      </c>
      <c r="G1439" s="45" t="n">
        <v>3.28</v>
      </c>
      <c r="H1439" s="46" t="s">
        <v>5</v>
      </c>
      <c r="I1439" s="47" t="n">
        <f aca="false">IF(H1439="W",F1439*G1439-F1439,(IF(H1439="L",-F1439)))</f>
        <v>65.7552</v>
      </c>
      <c r="J1439" s="62"/>
      <c r="K1439" s="23"/>
      <c r="L1439" s="48"/>
      <c r="M1439" s="48"/>
      <c r="N1439" s="49"/>
      <c r="O1439" s="62"/>
      <c r="P1439" s="64"/>
      <c r="Q1439" s="66"/>
      <c r="R1439" s="74"/>
      <c r="S1439" s="66"/>
      <c r="T1439" s="66"/>
      <c r="U1439" s="66"/>
      <c r="V1439" s="66"/>
      <c r="W1439" s="66"/>
      <c r="X1439" s="67"/>
      <c r="Y1439" s="67"/>
      <c r="Z1439" s="67"/>
      <c r="AA1439" s="67"/>
      <c r="AB1439" s="67"/>
      <c r="AC1439" s="67"/>
      <c r="AD1439" s="32"/>
      <c r="AE1439" s="32"/>
      <c r="AF1439" s="32"/>
      <c r="AG1439" s="32"/>
      <c r="AH1439" s="32"/>
      <c r="AI1439" s="32"/>
      <c r="AJ1439" s="32"/>
      <c r="AK1439" s="32"/>
      <c r="AL1439" s="32"/>
    </row>
    <row r="1440" customFormat="false" ht="16.85" hidden="false" customHeight="false" outlineLevel="0" collapsed="false">
      <c r="A1440" s="69"/>
      <c r="B1440" s="70" t="s">
        <v>67</v>
      </c>
      <c r="C1440" s="62" t="s">
        <v>151</v>
      </c>
      <c r="D1440" s="70" t="s">
        <v>1483</v>
      </c>
      <c r="E1440" s="43" t="n">
        <v>0.833333333333333</v>
      </c>
      <c r="F1440" s="54" t="n">
        <v>2.27</v>
      </c>
      <c r="G1440" s="45" t="n">
        <v>3.2</v>
      </c>
      <c r="H1440" s="46" t="s">
        <v>6</v>
      </c>
      <c r="I1440" s="47" t="n">
        <f aca="false">IF(H1440="W",F1440*G1440-F1440,(IF(H1440="L",-F1440)))</f>
        <v>0</v>
      </c>
      <c r="J1440" s="62"/>
      <c r="K1440" s="23"/>
      <c r="L1440" s="48"/>
      <c r="M1440" s="48"/>
      <c r="N1440" s="49"/>
      <c r="O1440" s="62"/>
      <c r="P1440" s="64"/>
      <c r="Q1440" s="66"/>
      <c r="R1440" s="74"/>
      <c r="S1440" s="66"/>
      <c r="T1440" s="66"/>
      <c r="U1440" s="66"/>
      <c r="V1440" s="66"/>
      <c r="W1440" s="66"/>
      <c r="X1440" s="67"/>
      <c r="Y1440" s="67"/>
      <c r="Z1440" s="67"/>
      <c r="AA1440" s="67"/>
      <c r="AB1440" s="67"/>
      <c r="AC1440" s="67"/>
      <c r="AD1440" s="32"/>
      <c r="AE1440" s="32"/>
      <c r="AF1440" s="32"/>
      <c r="AG1440" s="32"/>
      <c r="AH1440" s="32"/>
      <c r="AI1440" s="32"/>
      <c r="AJ1440" s="32"/>
      <c r="AK1440" s="32"/>
      <c r="AL1440" s="32"/>
    </row>
    <row r="1441" customFormat="false" ht="16.85" hidden="false" customHeight="false" outlineLevel="0" collapsed="false">
      <c r="A1441" s="69"/>
      <c r="B1441" s="70" t="s">
        <v>67</v>
      </c>
      <c r="C1441" s="62" t="s">
        <v>95</v>
      </c>
      <c r="D1441" s="70" t="s">
        <v>1484</v>
      </c>
      <c r="E1441" s="43" t="n">
        <v>0.833333333333333</v>
      </c>
      <c r="F1441" s="54" t="n">
        <v>10</v>
      </c>
      <c r="G1441" s="45" t="n">
        <v>3.2</v>
      </c>
      <c r="H1441" s="46" t="s">
        <v>6</v>
      </c>
      <c r="I1441" s="47" t="n">
        <f aca="false">IF(H1441="W",F1441*G1441-F1441,(IF(H1441="L",-F1441)))</f>
        <v>0</v>
      </c>
      <c r="J1441" s="62"/>
      <c r="K1441" s="23"/>
      <c r="L1441" s="48"/>
      <c r="M1441" s="48"/>
      <c r="N1441" s="49"/>
      <c r="O1441" s="62"/>
      <c r="P1441" s="64"/>
      <c r="Q1441" s="66"/>
      <c r="R1441" s="74"/>
      <c r="S1441" s="66"/>
      <c r="T1441" s="66"/>
      <c r="U1441" s="66"/>
      <c r="V1441" s="66"/>
      <c r="W1441" s="66"/>
      <c r="X1441" s="67"/>
      <c r="Y1441" s="67"/>
      <c r="Z1441" s="67"/>
      <c r="AA1441" s="67"/>
      <c r="AB1441" s="67"/>
      <c r="AC1441" s="67"/>
      <c r="AD1441" s="32"/>
      <c r="AE1441" s="32"/>
      <c r="AF1441" s="32"/>
      <c r="AG1441" s="32"/>
      <c r="AH1441" s="32"/>
      <c r="AI1441" s="32"/>
      <c r="AJ1441" s="32"/>
      <c r="AK1441" s="32"/>
      <c r="AL1441" s="32"/>
    </row>
    <row r="1442" customFormat="false" ht="16.85" hidden="false" customHeight="false" outlineLevel="0" collapsed="false">
      <c r="A1442" s="69"/>
      <c r="B1442" s="70" t="s">
        <v>67</v>
      </c>
      <c r="C1442" s="62" t="s">
        <v>151</v>
      </c>
      <c r="D1442" s="70" t="s">
        <v>1485</v>
      </c>
      <c r="E1442" s="43" t="n">
        <v>0.833333333333333</v>
      </c>
      <c r="F1442" s="54" t="n">
        <v>20</v>
      </c>
      <c r="G1442" s="45" t="n">
        <v>1.07</v>
      </c>
      <c r="H1442" s="46" t="s">
        <v>6</v>
      </c>
      <c r="I1442" s="47" t="n">
        <f aca="false">IF(H1442="W",F1442*G1442-F1442,(IF(H1442="L",-F1442)))</f>
        <v>0</v>
      </c>
      <c r="J1442" s="62"/>
      <c r="K1442" s="23"/>
      <c r="L1442" s="48"/>
      <c r="M1442" s="48"/>
      <c r="N1442" s="49"/>
      <c r="O1442" s="62"/>
      <c r="P1442" s="64"/>
      <c r="Q1442" s="66"/>
      <c r="R1442" s="74"/>
      <c r="S1442" s="66"/>
      <c r="T1442" s="66"/>
      <c r="U1442" s="66"/>
      <c r="V1442" s="66"/>
      <c r="W1442" s="66"/>
      <c r="X1442" s="67"/>
      <c r="Y1442" s="67"/>
      <c r="Z1442" s="67"/>
      <c r="AA1442" s="67"/>
      <c r="AB1442" s="67"/>
      <c r="AC1442" s="67"/>
      <c r="AD1442" s="32"/>
      <c r="AE1442" s="32"/>
      <c r="AF1442" s="32"/>
      <c r="AG1442" s="32"/>
      <c r="AH1442" s="32"/>
      <c r="AI1442" s="32"/>
      <c r="AJ1442" s="32"/>
      <c r="AK1442" s="32"/>
      <c r="AL1442" s="32"/>
    </row>
    <row r="1443" customFormat="false" ht="16.85" hidden="false" customHeight="false" outlineLevel="0" collapsed="false">
      <c r="A1443" s="69"/>
      <c r="B1443" s="70" t="s">
        <v>847</v>
      </c>
      <c r="C1443" s="62" t="s">
        <v>331</v>
      </c>
      <c r="D1443" s="70" t="s">
        <v>989</v>
      </c>
      <c r="E1443" s="43" t="n">
        <v>0.638194444444444</v>
      </c>
      <c r="F1443" s="54" t="n">
        <v>0.5</v>
      </c>
      <c r="G1443" s="45" t="n">
        <v>2</v>
      </c>
      <c r="H1443" s="46" t="s">
        <v>7</v>
      </c>
      <c r="I1443" s="47" t="n">
        <f aca="false">IF(H1443="W",F1443*G1443-F1443,(IF(H1443="L",-F1443)))</f>
        <v>-0.5</v>
      </c>
      <c r="J1443" s="62"/>
      <c r="K1443" s="23"/>
      <c r="L1443" s="48"/>
      <c r="M1443" s="48"/>
      <c r="N1443" s="49"/>
      <c r="O1443" s="62"/>
      <c r="P1443" s="64"/>
      <c r="Q1443" s="66"/>
      <c r="R1443" s="74"/>
      <c r="S1443" s="66"/>
      <c r="T1443" s="66"/>
      <c r="U1443" s="66"/>
      <c r="V1443" s="66"/>
      <c r="W1443" s="66"/>
      <c r="X1443" s="67"/>
      <c r="Y1443" s="67"/>
      <c r="Z1443" s="67"/>
      <c r="AA1443" s="67"/>
      <c r="AB1443" s="67"/>
      <c r="AC1443" s="67"/>
      <c r="AD1443" s="32"/>
      <c r="AE1443" s="32"/>
      <c r="AF1443" s="32"/>
      <c r="AG1443" s="32"/>
      <c r="AH1443" s="32"/>
      <c r="AI1443" s="32"/>
      <c r="AJ1443" s="32"/>
      <c r="AK1443" s="32"/>
      <c r="AL1443" s="32"/>
    </row>
    <row r="1444" customFormat="false" ht="16.85" hidden="false" customHeight="false" outlineLevel="0" collapsed="false">
      <c r="A1444" s="69"/>
      <c r="B1444" s="70" t="s">
        <v>67</v>
      </c>
      <c r="C1444" s="62" t="s">
        <v>331</v>
      </c>
      <c r="D1444" s="70" t="s">
        <v>1483</v>
      </c>
      <c r="E1444" s="43" t="n">
        <v>0.833333333333333</v>
      </c>
      <c r="F1444" s="54" t="n">
        <v>10</v>
      </c>
      <c r="G1444" s="45" t="n">
        <v>3.15</v>
      </c>
      <c r="H1444" s="46" t="s">
        <v>7</v>
      </c>
      <c r="I1444" s="47" t="n">
        <f aca="false">IF(H1444="W",F1444*G1444-F1444,(IF(H1444="L",-F1444)))</f>
        <v>-10</v>
      </c>
      <c r="J1444" s="62"/>
      <c r="K1444" s="23"/>
      <c r="L1444" s="48"/>
      <c r="M1444" s="48"/>
      <c r="N1444" s="49"/>
      <c r="O1444" s="62"/>
      <c r="P1444" s="64"/>
      <c r="Q1444" s="66"/>
      <c r="R1444" s="74"/>
      <c r="S1444" s="66"/>
      <c r="T1444" s="66"/>
      <c r="U1444" s="66"/>
      <c r="V1444" s="66"/>
      <c r="W1444" s="66"/>
      <c r="X1444" s="67"/>
      <c r="Y1444" s="67"/>
      <c r="Z1444" s="67"/>
      <c r="AA1444" s="67"/>
      <c r="AB1444" s="67"/>
      <c r="AC1444" s="67"/>
      <c r="AD1444" s="32"/>
      <c r="AE1444" s="32"/>
      <c r="AF1444" s="32"/>
      <c r="AG1444" s="32"/>
      <c r="AH1444" s="32"/>
      <c r="AI1444" s="32"/>
      <c r="AJ1444" s="32"/>
      <c r="AK1444" s="32"/>
      <c r="AL1444" s="32"/>
    </row>
    <row r="1445" customFormat="false" ht="16.85" hidden="false" customHeight="false" outlineLevel="0" collapsed="false">
      <c r="A1445" s="69"/>
      <c r="B1445" s="70" t="s">
        <v>67</v>
      </c>
      <c r="C1445" s="62" t="s">
        <v>95</v>
      </c>
      <c r="D1445" s="70" t="s">
        <v>1483</v>
      </c>
      <c r="E1445" s="43" t="n">
        <v>0.833333333333333</v>
      </c>
      <c r="F1445" s="54" t="n">
        <v>9</v>
      </c>
      <c r="G1445" s="45" t="n">
        <v>3.2</v>
      </c>
      <c r="H1445" s="46" t="s">
        <v>7</v>
      </c>
      <c r="I1445" s="47" t="n">
        <f aca="false">IF(H1445="W",F1445*G1445-F1445,(IF(H1445="L",-F1445)))</f>
        <v>-9</v>
      </c>
      <c r="J1445" s="62"/>
      <c r="K1445" s="23"/>
      <c r="L1445" s="48"/>
      <c r="M1445" s="48"/>
      <c r="N1445" s="49"/>
      <c r="O1445" s="62"/>
      <c r="P1445" s="64"/>
      <c r="Q1445" s="66"/>
      <c r="R1445" s="74"/>
      <c r="S1445" s="66"/>
      <c r="T1445" s="66"/>
      <c r="U1445" s="66"/>
      <c r="V1445" s="66"/>
      <c r="W1445" s="66"/>
      <c r="X1445" s="67"/>
      <c r="Y1445" s="67"/>
      <c r="Z1445" s="67"/>
      <c r="AA1445" s="67"/>
      <c r="AB1445" s="67"/>
      <c r="AC1445" s="67"/>
      <c r="AD1445" s="32"/>
      <c r="AE1445" s="32"/>
      <c r="AF1445" s="32"/>
      <c r="AG1445" s="32"/>
      <c r="AH1445" s="32"/>
      <c r="AI1445" s="32"/>
      <c r="AJ1445" s="32"/>
      <c r="AK1445" s="32"/>
      <c r="AL1445" s="32"/>
    </row>
    <row r="1446" customFormat="false" ht="16.85" hidden="false" customHeight="false" outlineLevel="0" collapsed="false">
      <c r="A1446" s="69" t="n">
        <v>43670</v>
      </c>
      <c r="B1446" s="70" t="s">
        <v>67</v>
      </c>
      <c r="C1446" s="62" t="s">
        <v>331</v>
      </c>
      <c r="D1446" s="70" t="s">
        <v>1486</v>
      </c>
      <c r="E1446" s="43" t="n">
        <v>0.604166666666667</v>
      </c>
      <c r="F1446" s="54" t="n">
        <v>10</v>
      </c>
      <c r="G1446" s="45" t="n">
        <v>3.7</v>
      </c>
      <c r="H1446" s="46" t="s">
        <v>5</v>
      </c>
      <c r="I1446" s="47" t="n">
        <f aca="false">IF(H1446="W",F1446*G1446-F1446,(IF(H1446="L",-F1446)))</f>
        <v>27</v>
      </c>
      <c r="J1446" s="62"/>
      <c r="K1446" s="23"/>
      <c r="L1446" s="48"/>
      <c r="M1446" s="48"/>
      <c r="N1446" s="49"/>
      <c r="O1446" s="62"/>
      <c r="P1446" s="64"/>
      <c r="Q1446" s="66"/>
      <c r="R1446" s="74"/>
      <c r="S1446" s="66"/>
      <c r="T1446" s="66"/>
      <c r="U1446" s="66"/>
      <c r="V1446" s="66"/>
      <c r="W1446" s="66"/>
      <c r="X1446" s="67"/>
      <c r="Y1446" s="67"/>
      <c r="Z1446" s="67"/>
      <c r="AA1446" s="67"/>
      <c r="AB1446" s="67"/>
      <c r="AC1446" s="67"/>
      <c r="AD1446" s="32"/>
      <c r="AE1446" s="32"/>
      <c r="AF1446" s="32"/>
      <c r="AG1446" s="32"/>
      <c r="AH1446" s="32"/>
      <c r="AI1446" s="32"/>
      <c r="AJ1446" s="32"/>
      <c r="AK1446" s="32"/>
      <c r="AL1446" s="32"/>
    </row>
    <row r="1447" customFormat="false" ht="16.85" hidden="false" customHeight="false" outlineLevel="0" collapsed="false">
      <c r="A1447" s="69"/>
      <c r="B1447" s="70" t="s">
        <v>67</v>
      </c>
      <c r="C1447" s="62" t="s">
        <v>68</v>
      </c>
      <c r="D1447" s="70" t="s">
        <v>1487</v>
      </c>
      <c r="E1447" s="43" t="n">
        <v>0.604166666666667</v>
      </c>
      <c r="F1447" s="54" t="n">
        <v>25</v>
      </c>
      <c r="G1447" s="45" t="n">
        <v>1.52</v>
      </c>
      <c r="H1447" s="46" t="s">
        <v>7</v>
      </c>
      <c r="I1447" s="47" t="n">
        <f aca="false">IF(H1447="W",F1447*G1447-F1447,(IF(H1447="L",-F1447)))</f>
        <v>-25</v>
      </c>
      <c r="J1447" s="62"/>
      <c r="K1447" s="23"/>
      <c r="L1447" s="48"/>
      <c r="M1447" s="48"/>
      <c r="N1447" s="49"/>
      <c r="O1447" s="62"/>
      <c r="P1447" s="64"/>
      <c r="Q1447" s="66"/>
      <c r="R1447" s="74"/>
      <c r="S1447" s="66"/>
      <c r="T1447" s="66"/>
      <c r="U1447" s="66"/>
      <c r="V1447" s="66"/>
      <c r="W1447" s="66"/>
      <c r="X1447" s="67"/>
      <c r="Y1447" s="67"/>
      <c r="Z1447" s="67"/>
      <c r="AA1447" s="67"/>
      <c r="AB1447" s="67"/>
      <c r="AC1447" s="67"/>
      <c r="AD1447" s="32"/>
      <c r="AE1447" s="32"/>
      <c r="AF1447" s="32"/>
      <c r="AG1447" s="32"/>
      <c r="AH1447" s="32"/>
      <c r="AI1447" s="32"/>
      <c r="AJ1447" s="32"/>
      <c r="AK1447" s="32"/>
      <c r="AL1447" s="32"/>
    </row>
    <row r="1448" customFormat="false" ht="16.85" hidden="false" customHeight="false" outlineLevel="0" collapsed="false">
      <c r="A1448" s="69"/>
      <c r="B1448" s="70" t="s">
        <v>67</v>
      </c>
      <c r="C1448" s="62" t="s">
        <v>170</v>
      </c>
      <c r="D1448" s="70" t="s">
        <v>1488</v>
      </c>
      <c r="E1448" s="43" t="n">
        <v>0.885416666666667</v>
      </c>
      <c r="F1448" s="54" t="n">
        <v>40</v>
      </c>
      <c r="G1448" s="45" t="n">
        <v>5.09</v>
      </c>
      <c r="H1448" s="46" t="s">
        <v>7</v>
      </c>
      <c r="I1448" s="47" t="n">
        <f aca="false">IF(H1448="W",F1448*G1448-F1448,(IF(H1448="L",-F1448)))</f>
        <v>-40</v>
      </c>
      <c r="J1448" s="62"/>
      <c r="K1448" s="23"/>
      <c r="L1448" s="48"/>
      <c r="M1448" s="48"/>
      <c r="N1448" s="49"/>
      <c r="O1448" s="62"/>
      <c r="P1448" s="64"/>
      <c r="Q1448" s="66"/>
      <c r="R1448" s="74"/>
      <c r="S1448" s="66"/>
      <c r="T1448" s="66"/>
      <c r="U1448" s="66"/>
      <c r="V1448" s="66"/>
      <c r="W1448" s="66"/>
      <c r="X1448" s="67"/>
      <c r="Y1448" s="67"/>
      <c r="Z1448" s="67"/>
      <c r="AA1448" s="67"/>
      <c r="AB1448" s="67"/>
      <c r="AC1448" s="67"/>
      <c r="AD1448" s="32"/>
      <c r="AE1448" s="32"/>
      <c r="AF1448" s="32"/>
      <c r="AG1448" s="32"/>
      <c r="AH1448" s="32"/>
      <c r="AI1448" s="32"/>
      <c r="AJ1448" s="32"/>
      <c r="AK1448" s="32"/>
      <c r="AL1448" s="32"/>
    </row>
    <row r="1449" customFormat="false" ht="16.85" hidden="false" customHeight="false" outlineLevel="0" collapsed="false">
      <c r="A1449" s="69"/>
      <c r="B1449" s="70" t="s">
        <v>67</v>
      </c>
      <c r="C1449" s="62" t="s">
        <v>28</v>
      </c>
      <c r="D1449" s="70" t="s">
        <v>1489</v>
      </c>
      <c r="E1449" s="43" t="n">
        <v>0.885416666666667</v>
      </c>
      <c r="F1449" s="54" t="n">
        <v>35.77</v>
      </c>
      <c r="G1449" s="45" t="n">
        <v>3.41</v>
      </c>
      <c r="H1449" s="46" t="s">
        <v>7</v>
      </c>
      <c r="I1449" s="47" t="n">
        <f aca="false">IF(H1449="W",F1449*G1449-F1449,(IF(H1449="L",-F1449)))</f>
        <v>-35.77</v>
      </c>
      <c r="J1449" s="62"/>
      <c r="K1449" s="23"/>
      <c r="L1449" s="48"/>
      <c r="M1449" s="48"/>
      <c r="N1449" s="49"/>
      <c r="O1449" s="62"/>
      <c r="P1449" s="64"/>
      <c r="Q1449" s="66"/>
      <c r="R1449" s="74"/>
      <c r="S1449" s="66"/>
      <c r="T1449" s="66"/>
      <c r="U1449" s="66"/>
      <c r="V1449" s="66"/>
      <c r="W1449" s="66"/>
      <c r="X1449" s="67"/>
      <c r="Y1449" s="67"/>
      <c r="Z1449" s="67"/>
      <c r="AA1449" s="67"/>
      <c r="AB1449" s="67"/>
      <c r="AC1449" s="67"/>
      <c r="AD1449" s="32"/>
      <c r="AE1449" s="32"/>
      <c r="AF1449" s="32"/>
      <c r="AG1449" s="32"/>
      <c r="AH1449" s="32"/>
      <c r="AI1449" s="32"/>
      <c r="AJ1449" s="32"/>
      <c r="AK1449" s="32"/>
      <c r="AL1449" s="32"/>
    </row>
    <row r="1450" customFormat="false" ht="16.85" hidden="false" customHeight="false" outlineLevel="0" collapsed="false">
      <c r="A1450" s="69"/>
      <c r="B1450" s="70" t="s">
        <v>67</v>
      </c>
      <c r="C1450" s="62" t="s">
        <v>63</v>
      </c>
      <c r="D1450" s="70" t="s">
        <v>1490</v>
      </c>
      <c r="E1450" s="43" t="n">
        <v>0.885416666666667</v>
      </c>
      <c r="F1450" s="54" t="n">
        <v>50</v>
      </c>
      <c r="G1450" s="45" t="n">
        <v>2.48</v>
      </c>
      <c r="H1450" s="46" t="s">
        <v>5</v>
      </c>
      <c r="I1450" s="47" t="n">
        <f aca="false">IF(H1450="W",F1450*G1450-F1450,(IF(H1450="L",-F1450)))</f>
        <v>74</v>
      </c>
      <c r="J1450" s="62"/>
      <c r="K1450" s="23"/>
      <c r="L1450" s="48"/>
      <c r="M1450" s="48"/>
      <c r="N1450" s="49"/>
      <c r="O1450" s="62"/>
      <c r="P1450" s="64"/>
      <c r="Q1450" s="66"/>
      <c r="R1450" s="74"/>
      <c r="S1450" s="66"/>
      <c r="T1450" s="66"/>
      <c r="U1450" s="66"/>
      <c r="V1450" s="66"/>
      <c r="W1450" s="66"/>
      <c r="X1450" s="67"/>
      <c r="Y1450" s="67"/>
      <c r="Z1450" s="67"/>
      <c r="AA1450" s="67"/>
      <c r="AB1450" s="67"/>
      <c r="AC1450" s="67"/>
      <c r="AD1450" s="32"/>
      <c r="AE1450" s="32"/>
      <c r="AF1450" s="32"/>
      <c r="AG1450" s="32"/>
      <c r="AH1450" s="32"/>
      <c r="AI1450" s="32"/>
      <c r="AJ1450" s="32"/>
      <c r="AK1450" s="32"/>
      <c r="AL1450" s="32"/>
    </row>
    <row r="1451" customFormat="false" ht="16.85" hidden="false" customHeight="false" outlineLevel="0" collapsed="false">
      <c r="A1451" s="69"/>
      <c r="B1451" s="70" t="s">
        <v>67</v>
      </c>
      <c r="C1451" s="62" t="s">
        <v>63</v>
      </c>
      <c r="D1451" s="70" t="s">
        <v>1491</v>
      </c>
      <c r="E1451" s="43" t="n">
        <v>0.885416666666667</v>
      </c>
      <c r="F1451" s="54" t="n">
        <v>20</v>
      </c>
      <c r="G1451" s="45" t="n">
        <v>1.11</v>
      </c>
      <c r="H1451" s="46" t="s">
        <v>5</v>
      </c>
      <c r="I1451" s="47" t="n">
        <f aca="false">IF(H1451="W",F1451*G1451-F1451,(IF(H1451="L",-F1451)))</f>
        <v>2.2</v>
      </c>
      <c r="J1451" s="62"/>
      <c r="K1451" s="23"/>
      <c r="L1451" s="48"/>
      <c r="M1451" s="48"/>
      <c r="N1451" s="49"/>
      <c r="O1451" s="62"/>
      <c r="P1451" s="64"/>
      <c r="Q1451" s="66"/>
      <c r="R1451" s="74"/>
      <c r="S1451" s="66"/>
      <c r="T1451" s="66"/>
      <c r="U1451" s="66"/>
      <c r="V1451" s="66"/>
      <c r="W1451" s="66"/>
      <c r="X1451" s="67"/>
      <c r="Y1451" s="67"/>
      <c r="Z1451" s="67"/>
      <c r="AA1451" s="67"/>
      <c r="AB1451" s="67"/>
      <c r="AC1451" s="67"/>
      <c r="AD1451" s="32"/>
      <c r="AE1451" s="32"/>
      <c r="AF1451" s="32"/>
      <c r="AG1451" s="32"/>
      <c r="AH1451" s="32"/>
      <c r="AI1451" s="32"/>
      <c r="AJ1451" s="32"/>
      <c r="AK1451" s="32"/>
      <c r="AL1451" s="32"/>
    </row>
    <row r="1452" customFormat="false" ht="16.85" hidden="false" customHeight="false" outlineLevel="0" collapsed="false">
      <c r="A1452" s="69" t="n">
        <v>43671</v>
      </c>
      <c r="B1452" s="70" t="s">
        <v>67</v>
      </c>
      <c r="C1452" s="62" t="s">
        <v>28</v>
      </c>
      <c r="D1452" s="70" t="s">
        <v>1492</v>
      </c>
      <c r="E1452" s="43" t="n">
        <v>0.90625</v>
      </c>
      <c r="F1452" s="54" t="n">
        <v>25</v>
      </c>
      <c r="G1452" s="45" t="n">
        <v>2.24</v>
      </c>
      <c r="H1452" s="46" t="s">
        <v>7</v>
      </c>
      <c r="I1452" s="47" t="n">
        <f aca="false">IF(H1452="W",F1452*G1452-F1452,(IF(H1452="L",-F1452)))</f>
        <v>-25</v>
      </c>
      <c r="J1452" s="62"/>
      <c r="K1452" s="23"/>
      <c r="L1452" s="48"/>
      <c r="M1452" s="48"/>
      <c r="N1452" s="49"/>
      <c r="O1452" s="62"/>
      <c r="P1452" s="64"/>
      <c r="Q1452" s="66"/>
      <c r="R1452" s="74"/>
      <c r="S1452" s="66"/>
      <c r="T1452" s="66"/>
      <c r="U1452" s="66"/>
      <c r="V1452" s="66"/>
      <c r="W1452" s="66"/>
      <c r="X1452" s="67"/>
      <c r="Y1452" s="67"/>
      <c r="Z1452" s="67"/>
      <c r="AA1452" s="67"/>
      <c r="AB1452" s="67"/>
      <c r="AC1452" s="67"/>
      <c r="AD1452" s="32"/>
      <c r="AE1452" s="32"/>
      <c r="AF1452" s="32"/>
      <c r="AG1452" s="32"/>
      <c r="AH1452" s="32"/>
      <c r="AI1452" s="32"/>
      <c r="AJ1452" s="32"/>
      <c r="AK1452" s="32"/>
      <c r="AL1452" s="32"/>
    </row>
    <row r="1453" customFormat="false" ht="16.85" hidden="false" customHeight="false" outlineLevel="0" collapsed="false">
      <c r="A1453" s="69"/>
      <c r="B1453" s="70" t="s">
        <v>67</v>
      </c>
      <c r="C1453" s="62" t="s">
        <v>95</v>
      </c>
      <c r="D1453" s="70" t="s">
        <v>1493</v>
      </c>
      <c r="E1453" s="43" t="n">
        <v>0.90625</v>
      </c>
      <c r="F1453" s="54" t="n">
        <v>5</v>
      </c>
      <c r="G1453" s="45" t="n">
        <v>3.3</v>
      </c>
      <c r="H1453" s="46" t="s">
        <v>5</v>
      </c>
      <c r="I1453" s="47" t="n">
        <f aca="false">IF(H1453="W",F1453*G1453-F1453,(IF(H1453="L",-F1453)))</f>
        <v>11.5</v>
      </c>
      <c r="J1453" s="62"/>
      <c r="K1453" s="23" t="s">
        <v>124</v>
      </c>
      <c r="L1453" s="48"/>
      <c r="M1453" s="48"/>
      <c r="N1453" s="49"/>
      <c r="O1453" s="62"/>
      <c r="P1453" s="64"/>
      <c r="Q1453" s="66"/>
      <c r="R1453" s="74"/>
      <c r="S1453" s="66"/>
      <c r="T1453" s="66"/>
      <c r="U1453" s="66"/>
      <c r="V1453" s="66"/>
      <c r="W1453" s="66"/>
      <c r="X1453" s="67"/>
      <c r="Y1453" s="67"/>
      <c r="Z1453" s="67"/>
      <c r="AA1453" s="67"/>
      <c r="AB1453" s="67"/>
      <c r="AC1453" s="67"/>
      <c r="AD1453" s="32"/>
      <c r="AE1453" s="32"/>
      <c r="AF1453" s="32"/>
      <c r="AG1453" s="32"/>
      <c r="AH1453" s="32"/>
      <c r="AI1453" s="32"/>
      <c r="AJ1453" s="32"/>
      <c r="AK1453" s="32"/>
      <c r="AL1453" s="32"/>
    </row>
    <row r="1454" customFormat="false" ht="16.85" hidden="false" customHeight="false" outlineLevel="0" collapsed="false">
      <c r="A1454" s="69"/>
      <c r="B1454" s="70" t="s">
        <v>67</v>
      </c>
      <c r="C1454" s="62" t="s">
        <v>63</v>
      </c>
      <c r="D1454" s="70" t="s">
        <v>1493</v>
      </c>
      <c r="E1454" s="43" t="n">
        <v>0.90625</v>
      </c>
      <c r="F1454" s="54" t="n">
        <v>12</v>
      </c>
      <c r="G1454" s="45" t="n">
        <v>3.37</v>
      </c>
      <c r="H1454" s="46" t="s">
        <v>5</v>
      </c>
      <c r="I1454" s="47" t="n">
        <f aca="false">IF(H1454="W",F1454*G1454-F1454,(IF(H1454="L",-F1454)))</f>
        <v>28.44</v>
      </c>
      <c r="J1454" s="62"/>
      <c r="K1454" s="23"/>
      <c r="L1454" s="48"/>
      <c r="M1454" s="48"/>
      <c r="N1454" s="49"/>
      <c r="O1454" s="62"/>
      <c r="P1454" s="64"/>
      <c r="Q1454" s="66"/>
      <c r="R1454" s="74"/>
      <c r="S1454" s="66"/>
      <c r="T1454" s="66"/>
      <c r="U1454" s="66"/>
      <c r="V1454" s="66"/>
      <c r="W1454" s="66"/>
      <c r="X1454" s="67"/>
      <c r="Y1454" s="67"/>
      <c r="Z1454" s="67"/>
      <c r="AA1454" s="67"/>
      <c r="AB1454" s="67"/>
      <c r="AC1454" s="67"/>
      <c r="AD1454" s="32"/>
      <c r="AE1454" s="32"/>
      <c r="AF1454" s="32"/>
      <c r="AG1454" s="32"/>
      <c r="AH1454" s="32"/>
      <c r="AI1454" s="32"/>
      <c r="AJ1454" s="32"/>
      <c r="AK1454" s="32"/>
      <c r="AL1454" s="32"/>
    </row>
    <row r="1455" customFormat="false" ht="16.85" hidden="false" customHeight="false" outlineLevel="0" collapsed="false">
      <c r="A1455" s="69" t="s">
        <v>1494</v>
      </c>
      <c r="B1455" s="70" t="s">
        <v>67</v>
      </c>
      <c r="C1455" s="62" t="s">
        <v>1141</v>
      </c>
      <c r="D1455" s="70" t="s">
        <v>1495</v>
      </c>
      <c r="E1455" s="43" t="n">
        <v>0.90625</v>
      </c>
      <c r="F1455" s="54" t="n">
        <v>16</v>
      </c>
      <c r="G1455" s="45" t="n">
        <v>3.5</v>
      </c>
      <c r="H1455" s="46" t="s">
        <v>7</v>
      </c>
      <c r="I1455" s="47" t="n">
        <f aca="false">IF(H1455="W",F1455*G1455-F1455,(IF(H1455="L",-F1455)))</f>
        <v>-16</v>
      </c>
      <c r="J1455" s="62"/>
      <c r="K1455" s="23"/>
      <c r="L1455" s="48"/>
      <c r="M1455" s="48"/>
      <c r="N1455" s="49"/>
      <c r="O1455" s="62"/>
      <c r="P1455" s="64"/>
      <c r="Q1455" s="66"/>
      <c r="R1455" s="74"/>
      <c r="S1455" s="66"/>
      <c r="T1455" s="66"/>
      <c r="U1455" s="66"/>
      <c r="V1455" s="66"/>
      <c r="W1455" s="66"/>
      <c r="X1455" s="67"/>
      <c r="Y1455" s="67"/>
      <c r="Z1455" s="67"/>
      <c r="AA1455" s="67"/>
      <c r="AB1455" s="67"/>
      <c r="AC1455" s="67"/>
      <c r="AD1455" s="32"/>
      <c r="AE1455" s="32"/>
      <c r="AF1455" s="32"/>
      <c r="AG1455" s="32"/>
      <c r="AH1455" s="32"/>
      <c r="AI1455" s="32"/>
      <c r="AJ1455" s="32"/>
      <c r="AK1455" s="32"/>
      <c r="AL1455" s="32"/>
    </row>
    <row r="1456" customFormat="false" ht="16.85" hidden="false" customHeight="false" outlineLevel="0" collapsed="false">
      <c r="A1456" s="69"/>
      <c r="B1456" s="70" t="s">
        <v>67</v>
      </c>
      <c r="C1456" s="62" t="s">
        <v>63</v>
      </c>
      <c r="D1456" s="70" t="s">
        <v>1496</v>
      </c>
      <c r="E1456" s="43" t="n">
        <v>0.90625</v>
      </c>
      <c r="F1456" s="54" t="n">
        <v>20</v>
      </c>
      <c r="G1456" s="45" t="n">
        <v>1.09</v>
      </c>
      <c r="H1456" s="46" t="s">
        <v>5</v>
      </c>
      <c r="I1456" s="47" t="n">
        <f aca="false">IF(H1456="W",F1456*G1456-F1456,(IF(H1456="L",-F1456)))</f>
        <v>1.8</v>
      </c>
      <c r="J1456" s="62"/>
      <c r="K1456" s="23"/>
      <c r="L1456" s="48"/>
      <c r="M1456" s="48"/>
      <c r="N1456" s="49"/>
      <c r="O1456" s="62"/>
      <c r="P1456" s="64"/>
      <c r="Q1456" s="66"/>
      <c r="R1456" s="74"/>
      <c r="S1456" s="66"/>
      <c r="T1456" s="66"/>
      <c r="U1456" s="66"/>
      <c r="V1456" s="66"/>
      <c r="W1456" s="66"/>
      <c r="X1456" s="67"/>
      <c r="Y1456" s="67"/>
      <c r="Z1456" s="67"/>
      <c r="AA1456" s="67"/>
      <c r="AB1456" s="67"/>
      <c r="AC1456" s="67"/>
      <c r="AD1456" s="32"/>
      <c r="AE1456" s="32"/>
      <c r="AF1456" s="32"/>
      <c r="AG1456" s="32"/>
      <c r="AH1456" s="32"/>
      <c r="AI1456" s="32"/>
      <c r="AJ1456" s="32"/>
      <c r="AK1456" s="32"/>
      <c r="AL1456" s="32"/>
    </row>
    <row r="1457" customFormat="false" ht="16.85" hidden="false" customHeight="false" outlineLevel="0" collapsed="false">
      <c r="A1457" s="69"/>
      <c r="B1457" s="70" t="s">
        <v>67</v>
      </c>
      <c r="C1457" s="62" t="s">
        <v>87</v>
      </c>
      <c r="D1457" s="70" t="s">
        <v>1497</v>
      </c>
      <c r="E1457" s="43" t="n">
        <v>0.604166666666667</v>
      </c>
      <c r="F1457" s="54" t="n">
        <v>30</v>
      </c>
      <c r="G1457" s="45" t="n">
        <v>1.88</v>
      </c>
      <c r="H1457" s="46" t="s">
        <v>7</v>
      </c>
      <c r="I1457" s="47" t="n">
        <f aca="false">IF(H1457="W",F1457*G1457-F1457,(IF(H1457="L",-F1457)))</f>
        <v>-30</v>
      </c>
      <c r="J1457" s="62"/>
      <c r="K1457" s="23"/>
      <c r="L1457" s="48"/>
      <c r="M1457" s="48"/>
      <c r="N1457" s="49"/>
      <c r="O1457" s="62"/>
      <c r="P1457" s="64"/>
      <c r="Q1457" s="66"/>
      <c r="R1457" s="74"/>
      <c r="S1457" s="66"/>
      <c r="T1457" s="66"/>
      <c r="U1457" s="66"/>
      <c r="V1457" s="66"/>
      <c r="W1457" s="66"/>
      <c r="X1457" s="67"/>
      <c r="Y1457" s="67"/>
      <c r="Z1457" s="67"/>
      <c r="AA1457" s="67"/>
      <c r="AB1457" s="67"/>
      <c r="AC1457" s="67"/>
      <c r="AD1457" s="32"/>
      <c r="AE1457" s="32"/>
      <c r="AF1457" s="32"/>
      <c r="AG1457" s="32"/>
      <c r="AH1457" s="32"/>
      <c r="AI1457" s="32"/>
      <c r="AJ1457" s="32"/>
      <c r="AK1457" s="32"/>
      <c r="AL1457" s="32"/>
    </row>
    <row r="1458" customFormat="false" ht="16.85" hidden="false" customHeight="false" outlineLevel="0" collapsed="false">
      <c r="A1458" s="69" t="s">
        <v>1498</v>
      </c>
      <c r="B1458" s="70" t="s">
        <v>67</v>
      </c>
      <c r="C1458" s="62" t="s">
        <v>1141</v>
      </c>
      <c r="D1458" s="70" t="s">
        <v>1499</v>
      </c>
      <c r="E1458" s="43" t="n">
        <v>0.604166666666667</v>
      </c>
      <c r="F1458" s="54" t="n">
        <v>26.2</v>
      </c>
      <c r="G1458" s="45" t="n">
        <v>2.15</v>
      </c>
      <c r="H1458" s="46" t="s">
        <v>5</v>
      </c>
      <c r="I1458" s="47" t="n">
        <f aca="false">IF(H1458="W",F1458*G1458-F1458,(IF(H1458="L",-F1458)))</f>
        <v>30.13</v>
      </c>
      <c r="J1458" s="62"/>
      <c r="K1458" s="23"/>
      <c r="L1458" s="48"/>
      <c r="M1458" s="48"/>
      <c r="N1458" s="49"/>
      <c r="O1458" s="62"/>
      <c r="P1458" s="64"/>
      <c r="Q1458" s="66"/>
      <c r="R1458" s="74"/>
      <c r="S1458" s="66"/>
      <c r="T1458" s="66"/>
      <c r="U1458" s="66"/>
      <c r="V1458" s="66"/>
      <c r="W1458" s="66"/>
      <c r="X1458" s="67"/>
      <c r="Y1458" s="67"/>
      <c r="Z1458" s="67"/>
      <c r="AA1458" s="67"/>
      <c r="AB1458" s="67"/>
      <c r="AC1458" s="67"/>
      <c r="AD1458" s="32"/>
      <c r="AE1458" s="32"/>
      <c r="AF1458" s="32"/>
      <c r="AG1458" s="32"/>
      <c r="AH1458" s="32"/>
      <c r="AI1458" s="32"/>
      <c r="AJ1458" s="32"/>
      <c r="AK1458" s="32"/>
      <c r="AL1458" s="32"/>
    </row>
    <row r="1459" customFormat="false" ht="16.85" hidden="false" customHeight="false" outlineLevel="0" collapsed="false">
      <c r="A1459" s="69" t="n">
        <v>43672</v>
      </c>
      <c r="B1459" s="70" t="s">
        <v>67</v>
      </c>
      <c r="C1459" s="62" t="s">
        <v>28</v>
      </c>
      <c r="D1459" s="70" t="s">
        <v>1500</v>
      </c>
      <c r="E1459" s="43" t="n">
        <v>0.895833333333333</v>
      </c>
      <c r="F1459" s="54" t="n">
        <v>25</v>
      </c>
      <c r="G1459" s="45" t="n">
        <v>1.83</v>
      </c>
      <c r="H1459" s="46" t="s">
        <v>5</v>
      </c>
      <c r="I1459" s="47" t="n">
        <f aca="false">IF(H1459="W",F1459*G1459-F1459,(IF(H1459="L",-F1459)))</f>
        <v>20.75</v>
      </c>
      <c r="J1459" s="62"/>
      <c r="K1459" s="23"/>
      <c r="L1459" s="48"/>
      <c r="M1459" s="48"/>
      <c r="N1459" s="49"/>
      <c r="O1459" s="62"/>
      <c r="P1459" s="64"/>
      <c r="Q1459" s="66"/>
      <c r="R1459" s="74"/>
      <c r="S1459" s="66"/>
      <c r="T1459" s="66"/>
      <c r="U1459" s="66"/>
      <c r="V1459" s="66"/>
      <c r="W1459" s="66"/>
      <c r="X1459" s="67"/>
      <c r="Y1459" s="67"/>
      <c r="Z1459" s="67"/>
      <c r="AA1459" s="67"/>
      <c r="AB1459" s="67"/>
      <c r="AC1459" s="67"/>
      <c r="AD1459" s="32"/>
      <c r="AE1459" s="32"/>
      <c r="AF1459" s="32"/>
      <c r="AG1459" s="32"/>
      <c r="AH1459" s="32"/>
      <c r="AI1459" s="32"/>
      <c r="AJ1459" s="32"/>
      <c r="AK1459" s="32"/>
      <c r="AL1459" s="32"/>
    </row>
    <row r="1460" customFormat="false" ht="16.85" hidden="false" customHeight="false" outlineLevel="0" collapsed="false">
      <c r="A1460" s="69"/>
      <c r="B1460" s="70" t="s">
        <v>67</v>
      </c>
      <c r="C1460" s="62" t="s">
        <v>24</v>
      </c>
      <c r="D1460" s="70" t="s">
        <v>1501</v>
      </c>
      <c r="E1460" s="43" t="n">
        <v>0.895833333333333</v>
      </c>
      <c r="F1460" s="54" t="n">
        <v>11.44</v>
      </c>
      <c r="G1460" s="45" t="n">
        <v>4</v>
      </c>
      <c r="H1460" s="46" t="s">
        <v>7</v>
      </c>
      <c r="I1460" s="47" t="n">
        <f aca="false">IF(H1460="W",F1460*G1460-F1460,(IF(H1460="L",-F1460)))</f>
        <v>-11.44</v>
      </c>
      <c r="J1460" s="62"/>
      <c r="K1460" s="23"/>
      <c r="L1460" s="48"/>
      <c r="M1460" s="48"/>
      <c r="N1460" s="49"/>
      <c r="O1460" s="62"/>
      <c r="P1460" s="64"/>
      <c r="Q1460" s="66"/>
      <c r="R1460" s="74"/>
      <c r="S1460" s="66"/>
      <c r="T1460" s="66"/>
      <c r="U1460" s="66"/>
      <c r="V1460" s="66"/>
      <c r="W1460" s="66"/>
      <c r="X1460" s="67"/>
      <c r="Y1460" s="67"/>
      <c r="Z1460" s="67"/>
      <c r="AA1460" s="67"/>
      <c r="AB1460" s="67"/>
      <c r="AC1460" s="67"/>
      <c r="AD1460" s="32"/>
      <c r="AE1460" s="32"/>
      <c r="AF1460" s="32"/>
      <c r="AG1460" s="32"/>
      <c r="AH1460" s="32"/>
      <c r="AI1460" s="32"/>
      <c r="AJ1460" s="32"/>
      <c r="AK1460" s="32"/>
      <c r="AL1460" s="32"/>
    </row>
    <row r="1461" customFormat="false" ht="16.85" hidden="false" customHeight="false" outlineLevel="0" collapsed="false">
      <c r="A1461" s="69"/>
      <c r="B1461" s="70" t="s">
        <v>67</v>
      </c>
      <c r="C1461" s="62" t="s">
        <v>87</v>
      </c>
      <c r="D1461" s="70" t="s">
        <v>1502</v>
      </c>
      <c r="E1461" s="43" t="n">
        <v>0.895833333333333</v>
      </c>
      <c r="F1461" s="54" t="n">
        <v>10</v>
      </c>
      <c r="G1461" s="45" t="n">
        <v>4.15</v>
      </c>
      <c r="H1461" s="46" t="s">
        <v>7</v>
      </c>
      <c r="I1461" s="47" t="n">
        <f aca="false">IF(H1461="W",F1461*G1461-F1461,(IF(H1461="L",-F1461)))</f>
        <v>-10</v>
      </c>
      <c r="J1461" s="62"/>
      <c r="K1461" s="23"/>
      <c r="L1461" s="48"/>
      <c r="M1461" s="48"/>
      <c r="N1461" s="49"/>
      <c r="O1461" s="62"/>
      <c r="P1461" s="64"/>
      <c r="Q1461" s="66"/>
      <c r="R1461" s="74"/>
      <c r="S1461" s="66"/>
      <c r="T1461" s="66"/>
      <c r="U1461" s="66"/>
      <c r="V1461" s="66"/>
      <c r="W1461" s="66"/>
      <c r="X1461" s="67"/>
      <c r="Y1461" s="67"/>
      <c r="Z1461" s="67"/>
      <c r="AA1461" s="67"/>
      <c r="AB1461" s="67"/>
      <c r="AC1461" s="67"/>
      <c r="AD1461" s="32"/>
      <c r="AE1461" s="32"/>
      <c r="AF1461" s="32"/>
      <c r="AG1461" s="32"/>
      <c r="AH1461" s="32"/>
      <c r="AI1461" s="32"/>
      <c r="AJ1461" s="32"/>
      <c r="AK1461" s="32"/>
      <c r="AL1461" s="32"/>
    </row>
    <row r="1462" customFormat="false" ht="16.85" hidden="false" customHeight="false" outlineLevel="0" collapsed="false">
      <c r="A1462" s="69"/>
      <c r="B1462" s="70" t="s">
        <v>67</v>
      </c>
      <c r="C1462" s="62" t="s">
        <v>216</v>
      </c>
      <c r="D1462" s="70" t="s">
        <v>1503</v>
      </c>
      <c r="E1462" s="43" t="n">
        <v>0.895833333333333</v>
      </c>
      <c r="F1462" s="54" t="n">
        <v>20</v>
      </c>
      <c r="G1462" s="45" t="n">
        <v>1.04</v>
      </c>
      <c r="H1462" s="46" t="s">
        <v>5</v>
      </c>
      <c r="I1462" s="47" t="n">
        <f aca="false">IF(H1462="W",F1462*G1462-F1462,(IF(H1462="L",-F1462)))</f>
        <v>0.800000000000001</v>
      </c>
      <c r="J1462" s="62"/>
      <c r="K1462" s="23"/>
      <c r="L1462" s="48"/>
      <c r="M1462" s="48"/>
      <c r="N1462" s="49"/>
      <c r="O1462" s="62"/>
      <c r="P1462" s="64"/>
      <c r="Q1462" s="66"/>
      <c r="R1462" s="74"/>
      <c r="S1462" s="66"/>
      <c r="T1462" s="66"/>
      <c r="U1462" s="66"/>
      <c r="V1462" s="66"/>
      <c r="W1462" s="66"/>
      <c r="X1462" s="67"/>
      <c r="Y1462" s="67"/>
      <c r="Z1462" s="67"/>
      <c r="AA1462" s="67"/>
      <c r="AB1462" s="67"/>
      <c r="AC1462" s="67"/>
      <c r="AD1462" s="32"/>
      <c r="AE1462" s="32"/>
      <c r="AF1462" s="32"/>
      <c r="AG1462" s="32"/>
      <c r="AH1462" s="32"/>
      <c r="AI1462" s="32"/>
      <c r="AJ1462" s="32"/>
      <c r="AK1462" s="32"/>
      <c r="AL1462" s="32"/>
    </row>
    <row r="1463" customFormat="false" ht="16.85" hidden="false" customHeight="false" outlineLevel="0" collapsed="false">
      <c r="A1463" s="69"/>
      <c r="B1463" s="70" t="s">
        <v>67</v>
      </c>
      <c r="C1463" s="62" t="s">
        <v>87</v>
      </c>
      <c r="D1463" s="70" t="s">
        <v>1504</v>
      </c>
      <c r="E1463" s="43" t="n">
        <v>0.875</v>
      </c>
      <c r="F1463" s="54" t="n">
        <v>10</v>
      </c>
      <c r="G1463" s="45" t="n">
        <v>3</v>
      </c>
      <c r="H1463" s="46" t="s">
        <v>5</v>
      </c>
      <c r="I1463" s="47" t="n">
        <f aca="false">IF(H1463="W",F1463*G1463-F1463,(IF(H1463="L",-F1463)))</f>
        <v>20</v>
      </c>
      <c r="J1463" s="62"/>
      <c r="K1463" s="23" t="s">
        <v>124</v>
      </c>
      <c r="L1463" s="48"/>
      <c r="M1463" s="48"/>
      <c r="N1463" s="49"/>
      <c r="O1463" s="62"/>
      <c r="P1463" s="64"/>
      <c r="Q1463" s="66"/>
      <c r="R1463" s="74"/>
      <c r="S1463" s="66"/>
      <c r="T1463" s="66"/>
      <c r="U1463" s="66"/>
      <c r="V1463" s="66"/>
      <c r="W1463" s="66"/>
      <c r="X1463" s="67"/>
      <c r="Y1463" s="67"/>
      <c r="Z1463" s="67"/>
      <c r="AA1463" s="67"/>
      <c r="AB1463" s="67"/>
      <c r="AC1463" s="67"/>
      <c r="AD1463" s="32"/>
      <c r="AE1463" s="32"/>
      <c r="AF1463" s="32"/>
      <c r="AG1463" s="32"/>
      <c r="AH1463" s="32"/>
      <c r="AI1463" s="32"/>
      <c r="AJ1463" s="32"/>
      <c r="AK1463" s="32"/>
      <c r="AL1463" s="32"/>
    </row>
    <row r="1464" customFormat="false" ht="16.85" hidden="false" customHeight="false" outlineLevel="0" collapsed="false">
      <c r="A1464" s="69"/>
      <c r="B1464" s="70" t="s">
        <v>67</v>
      </c>
      <c r="C1464" s="62" t="s">
        <v>216</v>
      </c>
      <c r="D1464" s="70" t="s">
        <v>1505</v>
      </c>
      <c r="E1464" s="43" t="n">
        <v>0.875</v>
      </c>
      <c r="F1464" s="54" t="n">
        <v>5</v>
      </c>
      <c r="G1464" s="45" t="n">
        <v>3.5</v>
      </c>
      <c r="H1464" s="46" t="s">
        <v>7</v>
      </c>
      <c r="I1464" s="47" t="n">
        <f aca="false">IF(H1464="W",F1464*G1464-F1464,(IF(H1464="L",-F1464)))</f>
        <v>-5</v>
      </c>
      <c r="J1464" s="62"/>
      <c r="K1464" s="23"/>
      <c r="L1464" s="48"/>
      <c r="M1464" s="48"/>
      <c r="N1464" s="49"/>
      <c r="O1464" s="62"/>
      <c r="P1464" s="64"/>
      <c r="Q1464" s="66"/>
      <c r="R1464" s="74"/>
      <c r="S1464" s="66"/>
      <c r="T1464" s="66"/>
      <c r="U1464" s="66"/>
      <c r="V1464" s="66"/>
      <c r="W1464" s="66"/>
      <c r="X1464" s="67"/>
      <c r="Y1464" s="67"/>
      <c r="Z1464" s="67"/>
      <c r="AA1464" s="67"/>
      <c r="AB1464" s="67"/>
      <c r="AC1464" s="67"/>
      <c r="AD1464" s="32"/>
      <c r="AE1464" s="32"/>
      <c r="AF1464" s="32"/>
      <c r="AG1464" s="32"/>
      <c r="AH1464" s="32"/>
      <c r="AI1464" s="32"/>
      <c r="AJ1464" s="32"/>
      <c r="AK1464" s="32"/>
      <c r="AL1464" s="32"/>
    </row>
    <row r="1465" customFormat="false" ht="16.85" hidden="false" customHeight="false" outlineLevel="0" collapsed="false">
      <c r="A1465" s="69"/>
      <c r="B1465" s="70" t="s">
        <v>67</v>
      </c>
      <c r="C1465" s="62" t="s">
        <v>24</v>
      </c>
      <c r="D1465" s="70" t="s">
        <v>1505</v>
      </c>
      <c r="E1465" s="43" t="n">
        <v>0.875</v>
      </c>
      <c r="F1465" s="54" t="n">
        <v>5</v>
      </c>
      <c r="G1465" s="45" t="n">
        <v>3.57</v>
      </c>
      <c r="H1465" s="46" t="s">
        <v>7</v>
      </c>
      <c r="I1465" s="47" t="n">
        <f aca="false">IF(H1465="W",F1465*G1465-F1465,(IF(H1465="L",-F1465)))</f>
        <v>-5</v>
      </c>
      <c r="J1465" s="62"/>
      <c r="K1465" s="23"/>
      <c r="L1465" s="48"/>
      <c r="M1465" s="48"/>
      <c r="N1465" s="49"/>
      <c r="O1465" s="62"/>
      <c r="P1465" s="64"/>
      <c r="Q1465" s="66"/>
      <c r="R1465" s="74"/>
      <c r="S1465" s="66"/>
      <c r="T1465" s="66"/>
      <c r="U1465" s="66"/>
      <c r="V1465" s="66"/>
      <c r="W1465" s="66"/>
      <c r="X1465" s="67"/>
      <c r="Y1465" s="67"/>
      <c r="Z1465" s="67"/>
      <c r="AA1465" s="67"/>
      <c r="AB1465" s="67"/>
      <c r="AC1465" s="67"/>
      <c r="AD1465" s="32"/>
      <c r="AE1465" s="32"/>
      <c r="AF1465" s="32"/>
      <c r="AG1465" s="32"/>
      <c r="AH1465" s="32"/>
      <c r="AI1465" s="32"/>
      <c r="AJ1465" s="32"/>
      <c r="AK1465" s="32"/>
      <c r="AL1465" s="32"/>
    </row>
    <row r="1466" customFormat="false" ht="16.85" hidden="false" customHeight="false" outlineLevel="0" collapsed="false">
      <c r="A1466" s="69"/>
      <c r="B1466" s="70" t="s">
        <v>67</v>
      </c>
      <c r="C1466" s="62" t="s">
        <v>63</v>
      </c>
      <c r="D1466" s="70" t="s">
        <v>1504</v>
      </c>
      <c r="E1466" s="43" t="n">
        <v>0.875</v>
      </c>
      <c r="F1466" s="54" t="n">
        <v>1</v>
      </c>
      <c r="G1466" s="45" t="n">
        <v>3.2</v>
      </c>
      <c r="H1466" s="46" t="s">
        <v>5</v>
      </c>
      <c r="I1466" s="47" t="n">
        <f aca="false">IF(H1466="W",F1466*G1466-F1466,(IF(H1466="L",-F1466)))</f>
        <v>2.2</v>
      </c>
      <c r="J1466" s="62"/>
      <c r="K1466" s="23"/>
      <c r="L1466" s="48"/>
      <c r="M1466" s="48"/>
      <c r="N1466" s="49"/>
      <c r="O1466" s="62"/>
      <c r="P1466" s="64"/>
      <c r="Q1466" s="66"/>
      <c r="R1466" s="74"/>
      <c r="S1466" s="66"/>
      <c r="T1466" s="66"/>
      <c r="U1466" s="66"/>
      <c r="V1466" s="66"/>
      <c r="W1466" s="66"/>
      <c r="X1466" s="67"/>
      <c r="Y1466" s="67"/>
      <c r="Z1466" s="67"/>
      <c r="AA1466" s="67"/>
      <c r="AB1466" s="67"/>
      <c r="AC1466" s="67"/>
      <c r="AD1466" s="32"/>
      <c r="AE1466" s="32"/>
      <c r="AF1466" s="32"/>
      <c r="AG1466" s="32"/>
      <c r="AH1466" s="32"/>
      <c r="AI1466" s="32"/>
      <c r="AJ1466" s="32"/>
      <c r="AK1466" s="32"/>
      <c r="AL1466" s="32"/>
    </row>
    <row r="1467" customFormat="false" ht="16.85" hidden="false" customHeight="false" outlineLevel="0" collapsed="false">
      <c r="A1467" s="69"/>
      <c r="B1467" s="70" t="s">
        <v>67</v>
      </c>
      <c r="C1467" s="62" t="s">
        <v>28</v>
      </c>
      <c r="D1467" s="70" t="s">
        <v>1506</v>
      </c>
      <c r="E1467" s="43" t="n">
        <v>0.770833333333333</v>
      </c>
      <c r="F1467" s="54" t="n">
        <v>10</v>
      </c>
      <c r="G1467" s="45" t="n">
        <v>3.27</v>
      </c>
      <c r="H1467" s="46" t="s">
        <v>7</v>
      </c>
      <c r="I1467" s="47" t="n">
        <f aca="false">IF(H1467="W",F1467*G1467-F1467,(IF(H1467="L",-F1467)))</f>
        <v>-10</v>
      </c>
      <c r="J1467" s="62"/>
      <c r="K1467" s="23"/>
      <c r="L1467" s="48"/>
      <c r="M1467" s="48"/>
      <c r="N1467" s="49"/>
      <c r="O1467" s="62"/>
      <c r="P1467" s="64"/>
      <c r="Q1467" s="66"/>
      <c r="R1467" s="74"/>
      <c r="S1467" s="66"/>
      <c r="T1467" s="66"/>
      <c r="U1467" s="66"/>
      <c r="V1467" s="66"/>
      <c r="W1467" s="66"/>
      <c r="X1467" s="67"/>
      <c r="Y1467" s="67"/>
      <c r="Z1467" s="67"/>
      <c r="AA1467" s="67"/>
      <c r="AB1467" s="67"/>
      <c r="AC1467" s="67"/>
      <c r="AD1467" s="32"/>
      <c r="AE1467" s="32"/>
      <c r="AF1467" s="32"/>
      <c r="AG1467" s="32"/>
      <c r="AH1467" s="32"/>
      <c r="AI1467" s="32"/>
      <c r="AJ1467" s="32"/>
      <c r="AK1467" s="32"/>
      <c r="AL1467" s="32"/>
    </row>
    <row r="1468" customFormat="false" ht="16.85" hidden="false" customHeight="false" outlineLevel="0" collapsed="false">
      <c r="A1468" s="69" t="n">
        <v>43674</v>
      </c>
      <c r="B1468" s="70" t="s">
        <v>67</v>
      </c>
      <c r="C1468" s="62" t="s">
        <v>28</v>
      </c>
      <c r="D1468" s="70" t="s">
        <v>1507</v>
      </c>
      <c r="E1468" s="43" t="n">
        <v>0.791666666666667</v>
      </c>
      <c r="F1468" s="54" t="n">
        <v>32</v>
      </c>
      <c r="G1468" s="45" t="n">
        <v>2.38</v>
      </c>
      <c r="H1468" s="46" t="s">
        <v>5</v>
      </c>
      <c r="I1468" s="47" t="n">
        <f aca="false">IF(H1468="W",F1468*G1468-F1468,(IF(H1468="L",-F1468)))</f>
        <v>44.16</v>
      </c>
      <c r="J1468" s="62"/>
      <c r="K1468" s="23"/>
      <c r="L1468" s="48"/>
      <c r="M1468" s="48"/>
      <c r="N1468" s="49"/>
      <c r="O1468" s="62"/>
      <c r="P1468" s="64"/>
      <c r="Q1468" s="66"/>
      <c r="R1468" s="74"/>
      <c r="S1468" s="66"/>
      <c r="T1468" s="66"/>
      <c r="U1468" s="66"/>
      <c r="V1468" s="66"/>
      <c r="W1468" s="66"/>
      <c r="X1468" s="67"/>
      <c r="Y1468" s="67"/>
      <c r="Z1468" s="67"/>
      <c r="AA1468" s="67"/>
      <c r="AB1468" s="67"/>
      <c r="AC1468" s="67"/>
      <c r="AD1468" s="32"/>
      <c r="AE1468" s="32"/>
      <c r="AF1468" s="32"/>
      <c r="AG1468" s="32"/>
      <c r="AH1468" s="32"/>
      <c r="AI1468" s="32"/>
      <c r="AJ1468" s="32"/>
      <c r="AK1468" s="32"/>
      <c r="AL1468" s="32"/>
    </row>
    <row r="1469" customFormat="false" ht="16.85" hidden="false" customHeight="false" outlineLevel="0" collapsed="false">
      <c r="A1469" s="69"/>
      <c r="B1469" s="70" t="s">
        <v>67</v>
      </c>
      <c r="C1469" s="62" t="s">
        <v>170</v>
      </c>
      <c r="D1469" s="70" t="s">
        <v>1508</v>
      </c>
      <c r="E1469" s="43" t="n">
        <v>0.791666666666667</v>
      </c>
      <c r="F1469" s="54" t="n">
        <v>25</v>
      </c>
      <c r="G1469" s="45" t="n">
        <v>3.15</v>
      </c>
      <c r="H1469" s="46" t="s">
        <v>6</v>
      </c>
      <c r="I1469" s="47" t="n">
        <f aca="false">IF(H1469="W",F1469*G1469-F1469,(IF(H1469="L",-F1469)))</f>
        <v>0</v>
      </c>
      <c r="J1469" s="62"/>
      <c r="K1469" s="23" t="s">
        <v>124</v>
      </c>
      <c r="L1469" s="48"/>
      <c r="M1469" s="48"/>
      <c r="N1469" s="49"/>
      <c r="O1469" s="62"/>
      <c r="P1469" s="64"/>
      <c r="Q1469" s="66"/>
      <c r="R1469" s="74"/>
      <c r="S1469" s="66"/>
      <c r="T1469" s="66"/>
      <c r="U1469" s="66"/>
      <c r="V1469" s="66"/>
      <c r="W1469" s="66"/>
      <c r="X1469" s="67"/>
      <c r="Y1469" s="67"/>
      <c r="Z1469" s="67"/>
      <c r="AA1469" s="67"/>
      <c r="AB1469" s="67"/>
      <c r="AC1469" s="67"/>
      <c r="AD1469" s="32"/>
      <c r="AE1469" s="32"/>
      <c r="AF1469" s="32"/>
      <c r="AG1469" s="32"/>
      <c r="AH1469" s="32"/>
      <c r="AI1469" s="32"/>
      <c r="AJ1469" s="32"/>
      <c r="AK1469" s="32"/>
      <c r="AL1469" s="32"/>
    </row>
    <row r="1470" customFormat="false" ht="16.85" hidden="false" customHeight="false" outlineLevel="0" collapsed="false">
      <c r="A1470" s="69"/>
      <c r="B1470" s="70" t="s">
        <v>67</v>
      </c>
      <c r="C1470" s="62" t="s">
        <v>63</v>
      </c>
      <c r="D1470" s="70" t="s">
        <v>1509</v>
      </c>
      <c r="E1470" s="43" t="n">
        <v>0.791666666666667</v>
      </c>
      <c r="F1470" s="54" t="n">
        <v>21</v>
      </c>
      <c r="G1470" s="45" t="n">
        <v>3.4</v>
      </c>
      <c r="H1470" s="46" t="s">
        <v>7</v>
      </c>
      <c r="I1470" s="47" t="n">
        <f aca="false">IF(H1470="W",F1470*G1470-F1470,(IF(H1470="L",-F1470)))</f>
        <v>-21</v>
      </c>
      <c r="J1470" s="62"/>
      <c r="K1470" s="23"/>
      <c r="L1470" s="48"/>
      <c r="M1470" s="48"/>
      <c r="N1470" s="49"/>
      <c r="O1470" s="62"/>
      <c r="P1470" s="64"/>
      <c r="Q1470" s="66"/>
      <c r="R1470" s="74"/>
      <c r="S1470" s="66"/>
      <c r="T1470" s="66"/>
      <c r="U1470" s="66"/>
      <c r="V1470" s="66"/>
      <c r="W1470" s="66"/>
      <c r="X1470" s="67"/>
      <c r="Y1470" s="67"/>
      <c r="Z1470" s="67"/>
      <c r="AA1470" s="67"/>
      <c r="AB1470" s="67"/>
      <c r="AC1470" s="67"/>
      <c r="AD1470" s="32"/>
      <c r="AE1470" s="32"/>
      <c r="AF1470" s="32"/>
      <c r="AG1470" s="32"/>
      <c r="AH1470" s="32"/>
      <c r="AI1470" s="32"/>
      <c r="AJ1470" s="32"/>
      <c r="AK1470" s="32"/>
      <c r="AL1470" s="32"/>
    </row>
    <row r="1471" customFormat="false" ht="16.85" hidden="false" customHeight="false" outlineLevel="0" collapsed="false">
      <c r="A1471" s="69"/>
      <c r="B1471" s="70" t="s">
        <v>67</v>
      </c>
      <c r="C1471" s="62" t="s">
        <v>216</v>
      </c>
      <c r="D1471" s="70" t="s">
        <v>1510</v>
      </c>
      <c r="E1471" s="43" t="n">
        <v>0.791666666666667</v>
      </c>
      <c r="F1471" s="54" t="n">
        <v>20</v>
      </c>
      <c r="G1471" s="45" t="n">
        <v>1.083</v>
      </c>
      <c r="H1471" s="46" t="s">
        <v>5</v>
      </c>
      <c r="I1471" s="47" t="n">
        <f aca="false">IF(H1471="W",F1471*G1471-F1471,(IF(H1471="L",-F1471)))</f>
        <v>1.66</v>
      </c>
      <c r="J1471" s="62"/>
      <c r="K1471" s="23"/>
      <c r="L1471" s="48"/>
      <c r="M1471" s="48"/>
      <c r="N1471" s="49"/>
      <c r="O1471" s="62"/>
      <c r="P1471" s="64"/>
      <c r="Q1471" s="66"/>
      <c r="R1471" s="74"/>
      <c r="S1471" s="66"/>
      <c r="T1471" s="66"/>
      <c r="U1471" s="66"/>
      <c r="V1471" s="66"/>
      <c r="W1471" s="66"/>
      <c r="X1471" s="67"/>
      <c r="Y1471" s="67"/>
      <c r="Z1471" s="67"/>
      <c r="AA1471" s="67"/>
      <c r="AB1471" s="67"/>
      <c r="AC1471" s="67"/>
      <c r="AD1471" s="32"/>
      <c r="AE1471" s="32"/>
      <c r="AF1471" s="32"/>
      <c r="AG1471" s="32"/>
      <c r="AH1471" s="32"/>
      <c r="AI1471" s="32"/>
      <c r="AJ1471" s="32"/>
      <c r="AK1471" s="32"/>
      <c r="AL1471" s="32"/>
    </row>
    <row r="1472" customFormat="false" ht="16.85" hidden="false" customHeight="false" outlineLevel="0" collapsed="false">
      <c r="A1472" s="69" t="n">
        <v>43675</v>
      </c>
      <c r="B1472" s="70" t="s">
        <v>67</v>
      </c>
      <c r="C1472" s="62" t="s">
        <v>28</v>
      </c>
      <c r="D1472" s="70" t="s">
        <v>1511</v>
      </c>
      <c r="E1472" s="43" t="n">
        <v>0.895833333333333</v>
      </c>
      <c r="F1472" s="54" t="n">
        <v>25</v>
      </c>
      <c r="G1472" s="45" t="n">
        <v>3.8</v>
      </c>
      <c r="H1472" s="46" t="s">
        <v>6</v>
      </c>
      <c r="I1472" s="47" t="n">
        <f aca="false">IF(H1472="W",F1472*G1472-F1472,(IF(H1472="L",-F1472)))</f>
        <v>0</v>
      </c>
      <c r="J1472" s="62"/>
      <c r="K1472" s="23" t="s">
        <v>663</v>
      </c>
      <c r="L1472" s="48" t="s">
        <v>1512</v>
      </c>
      <c r="M1472" s="48" t="s">
        <v>9</v>
      </c>
      <c r="N1472" s="49" t="n">
        <f aca="false">SUM(I1472:I1510)</f>
        <v>2.3838</v>
      </c>
      <c r="O1472" s="62"/>
      <c r="P1472" s="64"/>
      <c r="Q1472" s="66"/>
      <c r="R1472" s="74"/>
      <c r="S1472" s="66"/>
      <c r="T1472" s="66"/>
      <c r="U1472" s="66"/>
      <c r="V1472" s="66"/>
      <c r="W1472" s="66"/>
      <c r="X1472" s="67"/>
      <c r="Y1472" s="67"/>
      <c r="Z1472" s="67"/>
      <c r="AA1472" s="67"/>
      <c r="AB1472" s="67"/>
      <c r="AC1472" s="67"/>
      <c r="AD1472" s="32"/>
      <c r="AE1472" s="32"/>
      <c r="AF1472" s="32"/>
      <c r="AG1472" s="32"/>
      <c r="AH1472" s="32"/>
      <c r="AI1472" s="32"/>
      <c r="AJ1472" s="32"/>
      <c r="AK1472" s="32"/>
      <c r="AL1472" s="32"/>
    </row>
    <row r="1473" customFormat="false" ht="16.85" hidden="false" customHeight="false" outlineLevel="0" collapsed="false">
      <c r="A1473" s="69"/>
      <c r="B1473" s="70" t="s">
        <v>67</v>
      </c>
      <c r="C1473" s="62" t="s">
        <v>24</v>
      </c>
      <c r="D1473" s="70" t="s">
        <v>1513</v>
      </c>
      <c r="E1473" s="43" t="n">
        <v>0.895833333333333</v>
      </c>
      <c r="F1473" s="54" t="n">
        <v>60</v>
      </c>
      <c r="G1473" s="45" t="n">
        <v>2.03</v>
      </c>
      <c r="H1473" s="46" t="s">
        <v>7</v>
      </c>
      <c r="I1473" s="47" t="n">
        <f aca="false">IF(H1473="W",F1473*G1473-F1473,(IF(H1473="L",-F1473)))</f>
        <v>-60</v>
      </c>
      <c r="J1473" s="62"/>
      <c r="K1473" s="23" t="s">
        <v>1514</v>
      </c>
      <c r="L1473" s="48" t="s">
        <v>1515</v>
      </c>
      <c r="M1473" s="48" t="s">
        <v>9</v>
      </c>
      <c r="N1473" s="49" t="n">
        <f aca="false">SUM(N1472+N1511+N1574+N1622)</f>
        <v>118.7926</v>
      </c>
      <c r="O1473" s="62"/>
      <c r="P1473" s="64"/>
      <c r="Q1473" s="66"/>
      <c r="R1473" s="74"/>
      <c r="S1473" s="66"/>
      <c r="T1473" s="66"/>
      <c r="U1473" s="66"/>
      <c r="V1473" s="66"/>
      <c r="W1473" s="66"/>
      <c r="X1473" s="67"/>
      <c r="Y1473" s="67"/>
      <c r="Z1473" s="67"/>
      <c r="AA1473" s="67"/>
      <c r="AB1473" s="67"/>
      <c r="AC1473" s="67"/>
      <c r="AD1473" s="32"/>
      <c r="AE1473" s="32"/>
      <c r="AF1473" s="32"/>
      <c r="AG1473" s="32"/>
      <c r="AH1473" s="32"/>
      <c r="AI1473" s="32"/>
      <c r="AJ1473" s="32"/>
      <c r="AK1473" s="32"/>
      <c r="AL1473" s="32"/>
    </row>
    <row r="1474" customFormat="false" ht="16.85" hidden="false" customHeight="false" outlineLevel="0" collapsed="false">
      <c r="A1474" s="69"/>
      <c r="B1474" s="70" t="s">
        <v>67</v>
      </c>
      <c r="C1474" s="62" t="s">
        <v>24</v>
      </c>
      <c r="D1474" s="70" t="s">
        <v>1516</v>
      </c>
      <c r="E1474" s="43" t="n">
        <v>0.895833333333333</v>
      </c>
      <c r="F1474" s="54" t="n">
        <v>27.56</v>
      </c>
      <c r="G1474" s="45" t="n">
        <v>3.8</v>
      </c>
      <c r="H1474" s="46" t="s">
        <v>5</v>
      </c>
      <c r="I1474" s="47" t="n">
        <f aca="false">IF(H1474="W",F1474*G1474-F1474,(IF(H1474="L",-F1474)))</f>
        <v>77.168</v>
      </c>
      <c r="J1474" s="62"/>
      <c r="K1474" s="23" t="s">
        <v>1429</v>
      </c>
      <c r="L1474" s="48"/>
      <c r="M1474" s="48"/>
      <c r="N1474" s="49"/>
      <c r="O1474" s="62"/>
      <c r="P1474" s="64"/>
      <c r="Q1474" s="66"/>
      <c r="R1474" s="74"/>
      <c r="S1474" s="66"/>
      <c r="T1474" s="66"/>
      <c r="U1474" s="66"/>
      <c r="V1474" s="66"/>
      <c r="W1474" s="66"/>
      <c r="X1474" s="67"/>
      <c r="Y1474" s="67"/>
      <c r="Z1474" s="67"/>
      <c r="AA1474" s="67"/>
      <c r="AB1474" s="67"/>
      <c r="AC1474" s="67"/>
      <c r="AD1474" s="32"/>
      <c r="AE1474" s="32"/>
      <c r="AF1474" s="32"/>
      <c r="AG1474" s="32"/>
      <c r="AH1474" s="32"/>
      <c r="AI1474" s="32"/>
      <c r="AJ1474" s="32"/>
      <c r="AK1474" s="32"/>
      <c r="AL1474" s="32"/>
    </row>
    <row r="1475" customFormat="false" ht="16.85" hidden="false" customHeight="false" outlineLevel="0" collapsed="false">
      <c r="A1475" s="69"/>
      <c r="B1475" s="70" t="s">
        <v>67</v>
      </c>
      <c r="C1475" s="62" t="s">
        <v>63</v>
      </c>
      <c r="D1475" s="70" t="s">
        <v>1517</v>
      </c>
      <c r="E1475" s="43" t="n">
        <v>0.895833333333333</v>
      </c>
      <c r="F1475" s="54" t="n">
        <v>20</v>
      </c>
      <c r="G1475" s="45" t="n">
        <v>1.04</v>
      </c>
      <c r="H1475" s="46" t="s">
        <v>5</v>
      </c>
      <c r="I1475" s="47" t="n">
        <f aca="false">IF(H1475="W",F1475*G1475-F1475,(IF(H1475="L",-F1475)))</f>
        <v>0.800000000000001</v>
      </c>
      <c r="J1475" s="62"/>
      <c r="K1475" s="23" t="s">
        <v>1432</v>
      </c>
      <c r="L1475" s="48"/>
      <c r="M1475" s="48"/>
      <c r="N1475" s="49"/>
      <c r="O1475" s="62"/>
      <c r="P1475" s="64"/>
      <c r="Q1475" s="66"/>
      <c r="R1475" s="74"/>
      <c r="S1475" s="66"/>
      <c r="T1475" s="66"/>
      <c r="U1475" s="66"/>
      <c r="V1475" s="66"/>
      <c r="W1475" s="66"/>
      <c r="X1475" s="67"/>
      <c r="Y1475" s="67"/>
      <c r="Z1475" s="67"/>
      <c r="AA1475" s="67"/>
      <c r="AB1475" s="67"/>
      <c r="AC1475" s="67"/>
      <c r="AD1475" s="32"/>
      <c r="AE1475" s="32"/>
      <c r="AF1475" s="32"/>
      <c r="AG1475" s="32"/>
      <c r="AH1475" s="32"/>
      <c r="AI1475" s="32"/>
      <c r="AJ1475" s="32"/>
      <c r="AK1475" s="32"/>
      <c r="AL1475" s="32"/>
    </row>
    <row r="1476" customFormat="false" ht="16.85" hidden="false" customHeight="false" outlineLevel="0" collapsed="false">
      <c r="A1476" s="69"/>
      <c r="B1476" s="70" t="s">
        <v>67</v>
      </c>
      <c r="C1476" s="62" t="s">
        <v>28</v>
      </c>
      <c r="D1476" s="70" t="s">
        <v>1511</v>
      </c>
      <c r="E1476" s="43" t="n">
        <v>0.895833333333333</v>
      </c>
      <c r="F1476" s="54" t="n">
        <v>5</v>
      </c>
      <c r="G1476" s="45" t="n">
        <v>3.8</v>
      </c>
      <c r="H1476" s="46" t="s">
        <v>7</v>
      </c>
      <c r="I1476" s="47" t="n">
        <f aca="false">IF(H1476="W",F1476*G1476-F1476,(IF(H1476="L",-F1476)))</f>
        <v>-5</v>
      </c>
      <c r="J1476" s="62"/>
      <c r="K1476" s="23"/>
      <c r="L1476" s="48"/>
      <c r="M1476" s="48"/>
      <c r="N1476" s="49"/>
      <c r="O1476" s="62"/>
      <c r="P1476" s="64"/>
      <c r="Q1476" s="66"/>
      <c r="R1476" s="74"/>
      <c r="S1476" s="66"/>
      <c r="T1476" s="66"/>
      <c r="U1476" s="66"/>
      <c r="V1476" s="66"/>
      <c r="W1476" s="66"/>
      <c r="X1476" s="67"/>
      <c r="Y1476" s="67"/>
      <c r="Z1476" s="67"/>
      <c r="AA1476" s="67"/>
      <c r="AB1476" s="67"/>
      <c r="AC1476" s="67"/>
      <c r="AD1476" s="32"/>
      <c r="AE1476" s="32"/>
      <c r="AF1476" s="32"/>
      <c r="AG1476" s="32"/>
      <c r="AH1476" s="32"/>
      <c r="AI1476" s="32"/>
      <c r="AJ1476" s="32"/>
      <c r="AK1476" s="32"/>
      <c r="AL1476" s="32"/>
    </row>
    <row r="1477" customFormat="false" ht="16.85" hidden="false" customHeight="false" outlineLevel="0" collapsed="false">
      <c r="A1477" s="69" t="n">
        <v>43677</v>
      </c>
      <c r="B1477" s="70" t="s">
        <v>67</v>
      </c>
      <c r="C1477" s="62" t="s">
        <v>216</v>
      </c>
      <c r="D1477" s="70" t="s">
        <v>1518</v>
      </c>
      <c r="E1477" s="43" t="n">
        <v>0.604166666666667</v>
      </c>
      <c r="F1477" s="54" t="n">
        <v>28.13</v>
      </c>
      <c r="G1477" s="45" t="n">
        <v>1.66</v>
      </c>
      <c r="H1477" s="46" t="s">
        <v>5</v>
      </c>
      <c r="I1477" s="47" t="n">
        <f aca="false">IF(H1477="W",F1477*G1477-F1477,(IF(H1477="L",-F1477)))</f>
        <v>18.5658</v>
      </c>
      <c r="J1477" s="62"/>
      <c r="K1477" s="23"/>
      <c r="L1477" s="48"/>
      <c r="M1477" s="48"/>
      <c r="N1477" s="49"/>
      <c r="O1477" s="62"/>
      <c r="P1477" s="64"/>
      <c r="Q1477" s="66"/>
      <c r="R1477" s="74"/>
      <c r="S1477" s="66"/>
      <c r="T1477" s="66"/>
      <c r="U1477" s="66"/>
      <c r="V1477" s="66"/>
      <c r="W1477" s="66"/>
      <c r="X1477" s="67"/>
      <c r="Y1477" s="67"/>
      <c r="Z1477" s="67"/>
      <c r="AA1477" s="67"/>
      <c r="AB1477" s="67"/>
      <c r="AC1477" s="67"/>
      <c r="AD1477" s="32"/>
      <c r="AE1477" s="32"/>
      <c r="AF1477" s="32"/>
      <c r="AG1477" s="32"/>
      <c r="AH1477" s="32"/>
      <c r="AI1477" s="32"/>
      <c r="AJ1477" s="32"/>
      <c r="AK1477" s="32"/>
      <c r="AL1477" s="32"/>
    </row>
    <row r="1478" customFormat="false" ht="16.85" hidden="false" customHeight="false" outlineLevel="0" collapsed="false">
      <c r="A1478" s="69" t="s">
        <v>1519</v>
      </c>
      <c r="B1478" s="70" t="s">
        <v>67</v>
      </c>
      <c r="C1478" s="62" t="s">
        <v>1141</v>
      </c>
      <c r="D1478" s="70" t="s">
        <v>1520</v>
      </c>
      <c r="E1478" s="43" t="n">
        <v>0.604166666666667</v>
      </c>
      <c r="F1478" s="54" t="n">
        <v>18.31</v>
      </c>
      <c r="G1478" s="45" t="n">
        <v>2.55</v>
      </c>
      <c r="H1478" s="46" t="s">
        <v>7</v>
      </c>
      <c r="I1478" s="47" t="n">
        <f aca="false">IF(H1478="W",F1478*G1478-F1478,(IF(H1478="L",-F1478)))</f>
        <v>-18.31</v>
      </c>
      <c r="J1478" s="62"/>
      <c r="K1478" s="23"/>
      <c r="L1478" s="48"/>
      <c r="M1478" s="48"/>
      <c r="N1478" s="49"/>
      <c r="O1478" s="62"/>
      <c r="P1478" s="64"/>
      <c r="Q1478" s="66"/>
      <c r="R1478" s="74"/>
      <c r="S1478" s="66"/>
      <c r="T1478" s="66"/>
      <c r="U1478" s="66"/>
      <c r="V1478" s="66"/>
      <c r="W1478" s="66"/>
      <c r="X1478" s="67"/>
      <c r="Y1478" s="67"/>
      <c r="Z1478" s="67"/>
      <c r="AA1478" s="67"/>
      <c r="AB1478" s="67"/>
      <c r="AC1478" s="67"/>
      <c r="AD1478" s="32"/>
      <c r="AE1478" s="32"/>
      <c r="AF1478" s="32"/>
      <c r="AG1478" s="32"/>
      <c r="AH1478" s="32"/>
      <c r="AI1478" s="32"/>
      <c r="AJ1478" s="32"/>
      <c r="AK1478" s="32"/>
      <c r="AL1478" s="32"/>
    </row>
    <row r="1479" customFormat="false" ht="16.85" hidden="false" customHeight="false" outlineLevel="0" collapsed="false">
      <c r="A1479" s="69" t="n">
        <v>43679</v>
      </c>
      <c r="B1479" s="70" t="s">
        <v>67</v>
      </c>
      <c r="C1479" s="62" t="s">
        <v>28</v>
      </c>
      <c r="D1479" s="70" t="s">
        <v>1521</v>
      </c>
      <c r="E1479" s="43" t="n">
        <v>0.90625</v>
      </c>
      <c r="F1479" s="54" t="n">
        <v>30</v>
      </c>
      <c r="G1479" s="45" t="n">
        <v>2.45</v>
      </c>
      <c r="H1479" s="46" t="s">
        <v>7</v>
      </c>
      <c r="I1479" s="47" t="n">
        <f aca="false">IF(H1479="W",F1479*G1479-F1479,(IF(H1479="L",-F1479)))</f>
        <v>-30</v>
      </c>
      <c r="J1479" s="62"/>
      <c r="K1479" s="23"/>
      <c r="L1479" s="48"/>
      <c r="M1479" s="48"/>
      <c r="N1479" s="49"/>
      <c r="O1479" s="62"/>
      <c r="P1479" s="64"/>
      <c r="Q1479" s="66"/>
      <c r="R1479" s="74"/>
      <c r="S1479" s="66"/>
      <c r="T1479" s="66"/>
      <c r="U1479" s="66"/>
      <c r="V1479" s="66"/>
      <c r="W1479" s="66"/>
      <c r="X1479" s="67"/>
      <c r="Y1479" s="67"/>
      <c r="Z1479" s="67"/>
      <c r="AA1479" s="67"/>
      <c r="AB1479" s="67"/>
      <c r="AC1479" s="67"/>
      <c r="AD1479" s="32"/>
      <c r="AE1479" s="32"/>
      <c r="AF1479" s="32"/>
      <c r="AG1479" s="32"/>
      <c r="AH1479" s="32"/>
      <c r="AI1479" s="32"/>
      <c r="AJ1479" s="32"/>
      <c r="AK1479" s="32"/>
      <c r="AL1479" s="32"/>
    </row>
    <row r="1480" customFormat="false" ht="16.85" hidden="false" customHeight="false" outlineLevel="0" collapsed="false">
      <c r="A1480" s="69"/>
      <c r="B1480" s="70" t="s">
        <v>67</v>
      </c>
      <c r="C1480" s="62" t="s">
        <v>87</v>
      </c>
      <c r="D1480" s="70" t="s">
        <v>1522</v>
      </c>
      <c r="E1480" s="43" t="n">
        <v>0.90625</v>
      </c>
      <c r="F1480" s="54" t="n">
        <v>10</v>
      </c>
      <c r="G1480" s="45" t="n">
        <v>3.35</v>
      </c>
      <c r="H1480" s="46" t="s">
        <v>5</v>
      </c>
      <c r="I1480" s="47" t="n">
        <f aca="false">IF(H1480="W",F1480*G1480-F1480,(IF(H1480="L",-F1480)))</f>
        <v>23.5</v>
      </c>
      <c r="J1480" s="62"/>
      <c r="K1480" s="23" t="s">
        <v>124</v>
      </c>
      <c r="L1480" s="48"/>
      <c r="M1480" s="48"/>
      <c r="N1480" s="49"/>
      <c r="O1480" s="62"/>
      <c r="P1480" s="64"/>
      <c r="Q1480" s="66"/>
      <c r="R1480" s="74"/>
      <c r="S1480" s="66"/>
      <c r="T1480" s="66"/>
      <c r="U1480" s="66"/>
      <c r="V1480" s="66"/>
      <c r="W1480" s="66"/>
      <c r="X1480" s="67"/>
      <c r="Y1480" s="67"/>
      <c r="Z1480" s="67"/>
      <c r="AA1480" s="67"/>
      <c r="AB1480" s="67"/>
      <c r="AC1480" s="67"/>
      <c r="AD1480" s="32"/>
      <c r="AE1480" s="32"/>
      <c r="AF1480" s="32"/>
      <c r="AG1480" s="32"/>
      <c r="AH1480" s="32"/>
      <c r="AI1480" s="32"/>
      <c r="AJ1480" s="32"/>
      <c r="AK1480" s="32"/>
      <c r="AL1480" s="32"/>
    </row>
    <row r="1481" customFormat="false" ht="16.85" hidden="false" customHeight="false" outlineLevel="0" collapsed="false">
      <c r="A1481" s="69" t="s">
        <v>1523</v>
      </c>
      <c r="B1481" s="70" t="s">
        <v>67</v>
      </c>
      <c r="C1481" s="62" t="s">
        <v>1141</v>
      </c>
      <c r="D1481" s="70" t="s">
        <v>1524</v>
      </c>
      <c r="E1481" s="43" t="n">
        <v>0.90625</v>
      </c>
      <c r="F1481" s="54" t="n">
        <v>23</v>
      </c>
      <c r="G1481" s="45" t="n">
        <v>3.2</v>
      </c>
      <c r="H1481" s="46" t="s">
        <v>7</v>
      </c>
      <c r="I1481" s="47" t="n">
        <f aca="false">IF(H1481="W",F1481*G1481-F1481,(IF(H1481="L",-F1481)))</f>
        <v>-23</v>
      </c>
      <c r="J1481" s="62"/>
      <c r="K1481" s="23"/>
      <c r="L1481" s="48"/>
      <c r="M1481" s="48"/>
      <c r="N1481" s="49"/>
      <c r="O1481" s="62"/>
      <c r="P1481" s="64"/>
      <c r="Q1481" s="66"/>
      <c r="R1481" s="74"/>
      <c r="S1481" s="66"/>
      <c r="T1481" s="66"/>
      <c r="U1481" s="66"/>
      <c r="V1481" s="66"/>
      <c r="W1481" s="66"/>
      <c r="X1481" s="67"/>
      <c r="Y1481" s="67"/>
      <c r="Z1481" s="67"/>
      <c r="AA1481" s="67"/>
      <c r="AB1481" s="67"/>
      <c r="AC1481" s="67"/>
      <c r="AD1481" s="32"/>
      <c r="AE1481" s="32"/>
      <c r="AF1481" s="32"/>
      <c r="AG1481" s="32"/>
      <c r="AH1481" s="32"/>
      <c r="AI1481" s="32"/>
      <c r="AJ1481" s="32"/>
      <c r="AK1481" s="32"/>
      <c r="AL1481" s="32"/>
    </row>
    <row r="1482" customFormat="false" ht="16.85" hidden="false" customHeight="false" outlineLevel="0" collapsed="false">
      <c r="A1482" s="69"/>
      <c r="B1482" s="70" t="s">
        <v>67</v>
      </c>
      <c r="C1482" s="62" t="s">
        <v>87</v>
      </c>
      <c r="D1482" s="70" t="s">
        <v>1522</v>
      </c>
      <c r="E1482" s="43" t="n">
        <v>0.90625</v>
      </c>
      <c r="F1482" s="54" t="n">
        <v>12</v>
      </c>
      <c r="G1482" s="45" t="n">
        <v>3.35</v>
      </c>
      <c r="H1482" s="46" t="s">
        <v>5</v>
      </c>
      <c r="I1482" s="47" t="n">
        <f aca="false">IF(H1482="W",F1482*G1482-F1482,(IF(H1482="L",-F1482)))</f>
        <v>28.2</v>
      </c>
      <c r="J1482" s="62"/>
      <c r="K1482" s="23"/>
      <c r="L1482" s="48"/>
      <c r="M1482" s="48"/>
      <c r="N1482" s="49"/>
      <c r="O1482" s="62"/>
      <c r="P1482" s="64"/>
      <c r="Q1482" s="66"/>
      <c r="R1482" s="74"/>
      <c r="S1482" s="66"/>
      <c r="T1482" s="66"/>
      <c r="U1482" s="66"/>
      <c r="V1482" s="66"/>
      <c r="W1482" s="66"/>
      <c r="X1482" s="67"/>
      <c r="Y1482" s="67"/>
      <c r="Z1482" s="67"/>
      <c r="AA1482" s="67"/>
      <c r="AB1482" s="67"/>
      <c r="AC1482" s="67"/>
      <c r="AD1482" s="32"/>
      <c r="AE1482" s="32"/>
      <c r="AF1482" s="32"/>
      <c r="AG1482" s="32"/>
      <c r="AH1482" s="32"/>
      <c r="AI1482" s="32"/>
      <c r="AJ1482" s="32"/>
      <c r="AK1482" s="32"/>
      <c r="AL1482" s="32"/>
    </row>
    <row r="1483" customFormat="false" ht="16.85" hidden="false" customHeight="false" outlineLevel="0" collapsed="false">
      <c r="A1483" s="69"/>
      <c r="B1483" s="70" t="s">
        <v>67</v>
      </c>
      <c r="C1483" s="62" t="s">
        <v>63</v>
      </c>
      <c r="D1483" s="70" t="s">
        <v>1525</v>
      </c>
      <c r="E1483" s="43" t="n">
        <v>0.90625</v>
      </c>
      <c r="F1483" s="54" t="n">
        <v>20</v>
      </c>
      <c r="G1483" s="45" t="n">
        <v>1.07</v>
      </c>
      <c r="H1483" s="46" t="s">
        <v>5</v>
      </c>
      <c r="I1483" s="47" t="n">
        <f aca="false">IF(H1483="W",F1483*G1483-F1483,(IF(H1483="L",-F1483)))</f>
        <v>1.4</v>
      </c>
      <c r="J1483" s="62"/>
      <c r="K1483" s="23"/>
      <c r="L1483" s="48"/>
      <c r="M1483" s="48"/>
      <c r="N1483" s="49"/>
      <c r="O1483" s="62"/>
      <c r="P1483" s="64"/>
      <c r="Q1483" s="66"/>
      <c r="R1483" s="74"/>
      <c r="S1483" s="66"/>
      <c r="T1483" s="66"/>
      <c r="U1483" s="66"/>
      <c r="V1483" s="66"/>
      <c r="W1483" s="66"/>
      <c r="X1483" s="67"/>
      <c r="Y1483" s="67"/>
      <c r="Z1483" s="67"/>
      <c r="AA1483" s="67"/>
      <c r="AB1483" s="67"/>
      <c r="AC1483" s="67"/>
      <c r="AD1483" s="32"/>
      <c r="AE1483" s="32"/>
      <c r="AF1483" s="32"/>
      <c r="AG1483" s="32"/>
      <c r="AH1483" s="32"/>
      <c r="AI1483" s="32"/>
      <c r="AJ1483" s="32"/>
      <c r="AK1483" s="32"/>
      <c r="AL1483" s="32"/>
    </row>
    <row r="1484" customFormat="false" ht="16.85" hidden="false" customHeight="false" outlineLevel="0" collapsed="false">
      <c r="A1484" s="69"/>
      <c r="B1484" s="70" t="s">
        <v>67</v>
      </c>
      <c r="C1484" s="62" t="s">
        <v>28</v>
      </c>
      <c r="D1484" s="70" t="s">
        <v>1521</v>
      </c>
      <c r="E1484" s="43" t="n">
        <v>0.90625</v>
      </c>
      <c r="F1484" s="54" t="n">
        <v>30</v>
      </c>
      <c r="G1484" s="45" t="n">
        <v>2.52</v>
      </c>
      <c r="H1484" s="46" t="s">
        <v>7</v>
      </c>
      <c r="I1484" s="47" t="n">
        <f aca="false">IF(H1484="W",F1484*G1484-F1484,(IF(H1484="L",-F1484)))</f>
        <v>-30</v>
      </c>
      <c r="J1484" s="62"/>
      <c r="K1484" s="23"/>
      <c r="L1484" s="48"/>
      <c r="M1484" s="48"/>
      <c r="N1484" s="49"/>
      <c r="O1484" s="62"/>
      <c r="P1484" s="64"/>
      <c r="Q1484" s="66"/>
      <c r="R1484" s="74"/>
      <c r="S1484" s="66"/>
      <c r="T1484" s="66"/>
      <c r="U1484" s="66"/>
      <c r="V1484" s="66"/>
      <c r="W1484" s="66"/>
      <c r="X1484" s="67"/>
      <c r="Y1484" s="67"/>
      <c r="Z1484" s="67"/>
      <c r="AA1484" s="67"/>
      <c r="AB1484" s="67"/>
      <c r="AC1484" s="67"/>
      <c r="AD1484" s="32"/>
      <c r="AE1484" s="32"/>
      <c r="AF1484" s="32"/>
      <c r="AG1484" s="32"/>
      <c r="AH1484" s="32"/>
      <c r="AI1484" s="32"/>
      <c r="AJ1484" s="32"/>
      <c r="AK1484" s="32"/>
      <c r="AL1484" s="32"/>
    </row>
    <row r="1485" customFormat="false" ht="16.85" hidden="false" customHeight="false" outlineLevel="0" collapsed="false">
      <c r="A1485" s="69"/>
      <c r="B1485" s="70" t="s">
        <v>67</v>
      </c>
      <c r="C1485" s="62" t="s">
        <v>87</v>
      </c>
      <c r="D1485" s="70" t="s">
        <v>1526</v>
      </c>
      <c r="E1485" s="43" t="n">
        <v>0.90625</v>
      </c>
      <c r="F1485" s="54" t="n">
        <v>17</v>
      </c>
      <c r="G1485" s="45" t="n">
        <v>3.3</v>
      </c>
      <c r="H1485" s="46" t="s">
        <v>5</v>
      </c>
      <c r="I1485" s="47" t="n">
        <f aca="false">IF(H1485="W",F1485*G1485-F1485,(IF(H1485="L",-F1485)))</f>
        <v>39.1</v>
      </c>
      <c r="J1485" s="62"/>
      <c r="K1485" s="23"/>
      <c r="L1485" s="48"/>
      <c r="M1485" s="48"/>
      <c r="N1485" s="49"/>
      <c r="O1485" s="62"/>
      <c r="P1485" s="64"/>
      <c r="Q1485" s="66"/>
      <c r="R1485" s="74"/>
      <c r="S1485" s="66"/>
      <c r="T1485" s="66"/>
      <c r="U1485" s="66"/>
      <c r="V1485" s="66"/>
      <c r="W1485" s="66"/>
      <c r="X1485" s="67"/>
      <c r="Y1485" s="67"/>
      <c r="Z1485" s="67"/>
      <c r="AA1485" s="67"/>
      <c r="AB1485" s="67"/>
      <c r="AC1485" s="67"/>
      <c r="AD1485" s="32"/>
      <c r="AE1485" s="32"/>
      <c r="AF1485" s="32"/>
      <c r="AG1485" s="32"/>
      <c r="AH1485" s="32"/>
      <c r="AI1485" s="32"/>
      <c r="AJ1485" s="32"/>
      <c r="AK1485" s="32"/>
      <c r="AL1485" s="32"/>
    </row>
    <row r="1486" customFormat="false" ht="16.85" hidden="false" customHeight="false" outlineLevel="0" collapsed="false">
      <c r="A1486" s="69" t="s">
        <v>1527</v>
      </c>
      <c r="B1486" s="70" t="s">
        <v>67</v>
      </c>
      <c r="C1486" s="62" t="s">
        <v>1141</v>
      </c>
      <c r="D1486" s="70" t="s">
        <v>1528</v>
      </c>
      <c r="E1486" s="43" t="n">
        <v>0.90625</v>
      </c>
      <c r="F1486" s="54" t="n">
        <v>23</v>
      </c>
      <c r="G1486" s="45" t="n">
        <v>3.1</v>
      </c>
      <c r="H1486" s="46" t="s">
        <v>7</v>
      </c>
      <c r="I1486" s="47" t="n">
        <f aca="false">IF(H1486="W",F1486*G1486-F1486,(IF(H1486="L",-F1486)))</f>
        <v>-23</v>
      </c>
      <c r="J1486" s="62"/>
      <c r="K1486" s="23"/>
      <c r="L1486" s="48"/>
      <c r="M1486" s="48"/>
      <c r="N1486" s="49"/>
      <c r="O1486" s="62"/>
      <c r="P1486" s="64"/>
      <c r="Q1486" s="66"/>
      <c r="R1486" s="74"/>
      <c r="S1486" s="66"/>
      <c r="T1486" s="66"/>
      <c r="U1486" s="66"/>
      <c r="V1486" s="66"/>
      <c r="W1486" s="66"/>
      <c r="X1486" s="67"/>
      <c r="Y1486" s="67"/>
      <c r="Z1486" s="67"/>
      <c r="AA1486" s="67"/>
      <c r="AB1486" s="67"/>
      <c r="AC1486" s="67"/>
      <c r="AD1486" s="32"/>
      <c r="AE1486" s="32"/>
      <c r="AF1486" s="32"/>
      <c r="AG1486" s="32"/>
      <c r="AH1486" s="32"/>
      <c r="AI1486" s="32"/>
      <c r="AJ1486" s="32"/>
      <c r="AK1486" s="32"/>
      <c r="AL1486" s="32"/>
    </row>
    <row r="1487" customFormat="false" ht="16.85" hidden="false" customHeight="false" outlineLevel="0" collapsed="false">
      <c r="A1487" s="69"/>
      <c r="B1487" s="70" t="s">
        <v>67</v>
      </c>
      <c r="C1487" s="62" t="s">
        <v>87</v>
      </c>
      <c r="D1487" s="70" t="s">
        <v>1526</v>
      </c>
      <c r="E1487" s="43" t="n">
        <v>0.90625</v>
      </c>
      <c r="F1487" s="54" t="n">
        <v>5</v>
      </c>
      <c r="G1487" s="45" t="n">
        <v>3.3</v>
      </c>
      <c r="H1487" s="46" t="s">
        <v>5</v>
      </c>
      <c r="I1487" s="47" t="n">
        <f aca="false">IF(H1487="W",F1487*G1487-F1487,(IF(H1487="L",-F1487)))</f>
        <v>11.5</v>
      </c>
      <c r="J1487" s="62"/>
      <c r="K1487" s="23" t="s">
        <v>565</v>
      </c>
      <c r="L1487" s="48"/>
      <c r="M1487" s="48"/>
      <c r="N1487" s="49"/>
      <c r="O1487" s="62"/>
      <c r="P1487" s="64"/>
      <c r="Q1487" s="66"/>
      <c r="R1487" s="74"/>
      <c r="S1487" s="66"/>
      <c r="T1487" s="66"/>
      <c r="U1487" s="66"/>
      <c r="V1487" s="66"/>
      <c r="W1487" s="66"/>
      <c r="X1487" s="67"/>
      <c r="Y1487" s="67"/>
      <c r="Z1487" s="67"/>
      <c r="AA1487" s="67"/>
      <c r="AB1487" s="67"/>
      <c r="AC1487" s="67"/>
      <c r="AD1487" s="32"/>
      <c r="AE1487" s="32"/>
      <c r="AF1487" s="32"/>
      <c r="AG1487" s="32"/>
      <c r="AH1487" s="32"/>
      <c r="AI1487" s="32"/>
      <c r="AJ1487" s="32"/>
      <c r="AK1487" s="32"/>
      <c r="AL1487" s="32"/>
    </row>
    <row r="1488" customFormat="false" ht="16.85" hidden="false" customHeight="false" outlineLevel="0" collapsed="false">
      <c r="A1488" s="69"/>
      <c r="B1488" s="70" t="s">
        <v>67</v>
      </c>
      <c r="C1488" s="62" t="s">
        <v>28</v>
      </c>
      <c r="D1488" s="70" t="s">
        <v>1529</v>
      </c>
      <c r="E1488" s="43" t="n">
        <v>0.895833333333333</v>
      </c>
      <c r="F1488" s="54" t="n">
        <v>25</v>
      </c>
      <c r="G1488" s="45" t="n">
        <v>2.15</v>
      </c>
      <c r="H1488" s="46" t="s">
        <v>7</v>
      </c>
      <c r="I1488" s="47" t="n">
        <f aca="false">IF(H1488="W",F1488*G1488-F1488,(IF(H1488="L",-F1488)))</f>
        <v>-25</v>
      </c>
      <c r="J1488" s="62"/>
      <c r="K1488" s="23"/>
      <c r="L1488" s="48"/>
      <c r="M1488" s="48"/>
      <c r="N1488" s="49"/>
      <c r="O1488" s="62"/>
      <c r="P1488" s="64"/>
      <c r="Q1488" s="66"/>
      <c r="R1488" s="74"/>
      <c r="S1488" s="66"/>
      <c r="T1488" s="66"/>
      <c r="U1488" s="66"/>
      <c r="V1488" s="66"/>
      <c r="W1488" s="66"/>
      <c r="X1488" s="67"/>
      <c r="Y1488" s="67"/>
      <c r="Z1488" s="67"/>
      <c r="AA1488" s="67"/>
      <c r="AB1488" s="67"/>
      <c r="AC1488" s="67"/>
      <c r="AD1488" s="32"/>
      <c r="AE1488" s="32"/>
      <c r="AF1488" s="32"/>
      <c r="AG1488" s="32"/>
      <c r="AH1488" s="32"/>
      <c r="AI1488" s="32"/>
      <c r="AJ1488" s="32"/>
      <c r="AK1488" s="32"/>
      <c r="AL1488" s="32"/>
    </row>
    <row r="1489" customFormat="false" ht="16.85" hidden="false" customHeight="false" outlineLevel="0" collapsed="false">
      <c r="A1489" s="69"/>
      <c r="B1489" s="70" t="s">
        <v>67</v>
      </c>
      <c r="C1489" s="62" t="s">
        <v>87</v>
      </c>
      <c r="D1489" s="70" t="s">
        <v>1530</v>
      </c>
      <c r="E1489" s="43" t="n">
        <v>0.895833333333333</v>
      </c>
      <c r="F1489" s="54" t="n">
        <v>13</v>
      </c>
      <c r="G1489" s="45" t="n">
        <v>3.9</v>
      </c>
      <c r="H1489" s="46" t="s">
        <v>7</v>
      </c>
      <c r="I1489" s="47" t="n">
        <f aca="false">IF(H1489="W",F1489*G1489-F1489,(IF(H1489="L",-F1489)))</f>
        <v>-13</v>
      </c>
      <c r="J1489" s="62"/>
      <c r="K1489" s="23"/>
      <c r="L1489" s="48"/>
      <c r="M1489" s="48"/>
      <c r="N1489" s="49"/>
      <c r="O1489" s="62"/>
      <c r="P1489" s="64"/>
      <c r="Q1489" s="66"/>
      <c r="R1489" s="74"/>
      <c r="S1489" s="66"/>
      <c r="T1489" s="66"/>
      <c r="U1489" s="66"/>
      <c r="V1489" s="66"/>
      <c r="W1489" s="66"/>
      <c r="X1489" s="67"/>
      <c r="Y1489" s="67"/>
      <c r="Z1489" s="67"/>
      <c r="AA1489" s="67"/>
      <c r="AB1489" s="67"/>
      <c r="AC1489" s="67"/>
      <c r="AD1489" s="32"/>
      <c r="AE1489" s="32"/>
      <c r="AF1489" s="32"/>
      <c r="AG1489" s="32"/>
      <c r="AH1489" s="32"/>
      <c r="AI1489" s="32"/>
      <c r="AJ1489" s="32"/>
      <c r="AK1489" s="32"/>
      <c r="AL1489" s="32"/>
    </row>
    <row r="1490" customFormat="false" ht="16.85" hidden="false" customHeight="false" outlineLevel="0" collapsed="false">
      <c r="A1490" s="69" t="s">
        <v>1531</v>
      </c>
      <c r="B1490" s="70" t="s">
        <v>67</v>
      </c>
      <c r="C1490" s="62" t="s">
        <v>1141</v>
      </c>
      <c r="D1490" s="70" t="s">
        <v>329</v>
      </c>
      <c r="E1490" s="43" t="n">
        <v>0.895833333333333</v>
      </c>
      <c r="F1490" s="54" t="n">
        <v>16</v>
      </c>
      <c r="G1490" s="45" t="n">
        <v>3.45</v>
      </c>
      <c r="H1490" s="46" t="s">
        <v>5</v>
      </c>
      <c r="I1490" s="47" t="n">
        <f aca="false">IF(H1490="W",F1490*G1490-F1490,(IF(H1490="L",-F1490)))</f>
        <v>39.2</v>
      </c>
      <c r="J1490" s="62"/>
      <c r="K1490" s="23"/>
      <c r="L1490" s="48"/>
      <c r="M1490" s="48"/>
      <c r="N1490" s="49"/>
      <c r="O1490" s="62"/>
      <c r="P1490" s="64"/>
      <c r="Q1490" s="66"/>
      <c r="R1490" s="74"/>
      <c r="S1490" s="66"/>
      <c r="T1490" s="66"/>
      <c r="U1490" s="66"/>
      <c r="V1490" s="66"/>
      <c r="W1490" s="66"/>
      <c r="X1490" s="67"/>
      <c r="Y1490" s="67"/>
      <c r="Z1490" s="67"/>
      <c r="AA1490" s="67"/>
      <c r="AB1490" s="67"/>
      <c r="AC1490" s="67"/>
      <c r="AD1490" s="32"/>
      <c r="AE1490" s="32"/>
      <c r="AF1490" s="32"/>
      <c r="AG1490" s="32"/>
      <c r="AH1490" s="32"/>
      <c r="AI1490" s="32"/>
      <c r="AJ1490" s="32"/>
      <c r="AK1490" s="32"/>
      <c r="AL1490" s="32"/>
    </row>
    <row r="1491" customFormat="false" ht="16.85" hidden="false" customHeight="false" outlineLevel="0" collapsed="false">
      <c r="A1491" s="69"/>
      <c r="B1491" s="70" t="s">
        <v>67</v>
      </c>
      <c r="C1491" s="62" t="s">
        <v>151</v>
      </c>
      <c r="D1491" s="70" t="s">
        <v>1532</v>
      </c>
      <c r="E1491" s="43" t="n">
        <v>0.895833333333333</v>
      </c>
      <c r="F1491" s="54" t="n">
        <v>20</v>
      </c>
      <c r="G1491" s="45" t="n">
        <v>1.03</v>
      </c>
      <c r="H1491" s="46" t="s">
        <v>5</v>
      </c>
      <c r="I1491" s="47" t="n">
        <f aca="false">IF(H1491="W",F1491*G1491-F1491,(IF(H1491="L",-F1491)))</f>
        <v>0.600000000000002</v>
      </c>
      <c r="J1491" s="62"/>
      <c r="K1491" s="23"/>
      <c r="L1491" s="48"/>
      <c r="M1491" s="48"/>
      <c r="N1491" s="49"/>
      <c r="O1491" s="62"/>
      <c r="P1491" s="64"/>
      <c r="Q1491" s="66"/>
      <c r="R1491" s="74"/>
      <c r="S1491" s="66"/>
      <c r="T1491" s="66"/>
      <c r="U1491" s="66"/>
      <c r="V1491" s="66"/>
      <c r="W1491" s="66"/>
      <c r="X1491" s="67"/>
      <c r="Y1491" s="67"/>
      <c r="Z1491" s="67"/>
      <c r="AA1491" s="67"/>
      <c r="AB1491" s="67"/>
      <c r="AC1491" s="67"/>
      <c r="AD1491" s="32"/>
      <c r="AE1491" s="32"/>
      <c r="AF1491" s="32"/>
      <c r="AG1491" s="32"/>
      <c r="AH1491" s="32"/>
      <c r="AI1491" s="32"/>
      <c r="AJ1491" s="32"/>
      <c r="AK1491" s="32"/>
      <c r="AL1491" s="32"/>
    </row>
    <row r="1492" customFormat="false" ht="16.85" hidden="false" customHeight="false" outlineLevel="0" collapsed="false">
      <c r="A1492" s="69"/>
      <c r="B1492" s="70" t="s">
        <v>67</v>
      </c>
      <c r="C1492" s="62" t="s">
        <v>28</v>
      </c>
      <c r="D1492" s="70" t="s">
        <v>1533</v>
      </c>
      <c r="E1492" s="43" t="n">
        <v>0.6</v>
      </c>
      <c r="F1492" s="54" t="n">
        <v>2.87</v>
      </c>
      <c r="G1492" s="45" t="n">
        <v>2</v>
      </c>
      <c r="H1492" s="46" t="s">
        <v>7</v>
      </c>
      <c r="I1492" s="47" t="n">
        <f aca="false">IF(H1492="W",F1492*G1492-F1492,(IF(H1492="L",-F1492)))</f>
        <v>-2.87</v>
      </c>
      <c r="J1492" s="62"/>
      <c r="K1492" s="23"/>
      <c r="L1492" s="48"/>
      <c r="M1492" s="48"/>
      <c r="N1492" s="49"/>
      <c r="O1492" s="62"/>
      <c r="P1492" s="64"/>
      <c r="Q1492" s="66"/>
      <c r="R1492" s="74"/>
      <c r="S1492" s="66"/>
      <c r="T1492" s="66"/>
      <c r="U1492" s="66"/>
      <c r="V1492" s="66"/>
      <c r="W1492" s="66"/>
      <c r="X1492" s="67"/>
      <c r="Y1492" s="67"/>
      <c r="Z1492" s="67"/>
      <c r="AA1492" s="67"/>
      <c r="AB1492" s="67"/>
      <c r="AC1492" s="67"/>
      <c r="AD1492" s="32"/>
      <c r="AE1492" s="32"/>
      <c r="AF1492" s="32"/>
      <c r="AG1492" s="32"/>
      <c r="AH1492" s="32"/>
      <c r="AI1492" s="32"/>
      <c r="AJ1492" s="32"/>
      <c r="AK1492" s="32"/>
      <c r="AL1492" s="32"/>
    </row>
    <row r="1493" customFormat="false" ht="16.85" hidden="false" customHeight="false" outlineLevel="0" collapsed="false">
      <c r="A1493" s="69"/>
      <c r="B1493" s="70" t="s">
        <v>67</v>
      </c>
      <c r="C1493" s="62" t="s">
        <v>170</v>
      </c>
      <c r="D1493" s="70" t="s">
        <v>1534</v>
      </c>
      <c r="E1493" s="43" t="n">
        <v>0.625</v>
      </c>
      <c r="F1493" s="54" t="n">
        <v>40</v>
      </c>
      <c r="G1493" s="45" t="n">
        <v>6.9</v>
      </c>
      <c r="H1493" s="46" t="s">
        <v>7</v>
      </c>
      <c r="I1493" s="47" t="n">
        <f aca="false">IF(H1493="W",F1493*G1493-F1493,(IF(H1493="L",-F1493)))</f>
        <v>-40</v>
      </c>
      <c r="J1493" s="62"/>
      <c r="K1493" s="23"/>
      <c r="L1493" s="48"/>
      <c r="M1493" s="48"/>
      <c r="N1493" s="49"/>
      <c r="O1493" s="62"/>
      <c r="P1493" s="64"/>
      <c r="Q1493" s="66"/>
      <c r="R1493" s="74"/>
      <c r="S1493" s="66"/>
      <c r="T1493" s="66"/>
      <c r="U1493" s="66"/>
      <c r="V1493" s="66"/>
      <c r="W1493" s="66"/>
      <c r="X1493" s="67"/>
      <c r="Y1493" s="67"/>
      <c r="Z1493" s="67"/>
      <c r="AA1493" s="67"/>
      <c r="AB1493" s="67"/>
      <c r="AC1493" s="67"/>
      <c r="AD1493" s="32"/>
      <c r="AE1493" s="32"/>
      <c r="AF1493" s="32"/>
      <c r="AG1493" s="32"/>
      <c r="AH1493" s="32"/>
      <c r="AI1493" s="32"/>
      <c r="AJ1493" s="32"/>
      <c r="AK1493" s="32"/>
      <c r="AL1493" s="32"/>
    </row>
    <row r="1494" customFormat="false" ht="16.85" hidden="false" customHeight="false" outlineLevel="0" collapsed="false">
      <c r="A1494" s="69"/>
      <c r="B1494" s="70" t="s">
        <v>67</v>
      </c>
      <c r="C1494" s="62" t="s">
        <v>170</v>
      </c>
      <c r="D1494" s="70" t="s">
        <v>1533</v>
      </c>
      <c r="E1494" s="43" t="n">
        <v>0.607638888888889</v>
      </c>
      <c r="F1494" s="54" t="n">
        <v>2.2</v>
      </c>
      <c r="G1494" s="45" t="n">
        <v>2</v>
      </c>
      <c r="H1494" s="46" t="s">
        <v>7</v>
      </c>
      <c r="I1494" s="47" t="n">
        <f aca="false">IF(H1494="W",F1494*G1494-F1494,(IF(H1494="L",-F1494)))</f>
        <v>-2.2</v>
      </c>
      <c r="J1494" s="62"/>
      <c r="K1494" s="23"/>
      <c r="L1494" s="48"/>
      <c r="M1494" s="48"/>
      <c r="N1494" s="49"/>
      <c r="O1494" s="62"/>
      <c r="P1494" s="64"/>
      <c r="Q1494" s="66"/>
      <c r="R1494" s="74"/>
      <c r="S1494" s="66"/>
      <c r="T1494" s="66"/>
      <c r="U1494" s="66"/>
      <c r="V1494" s="66"/>
      <c r="W1494" s="66"/>
      <c r="X1494" s="67"/>
      <c r="Y1494" s="67"/>
      <c r="Z1494" s="67"/>
      <c r="AA1494" s="67"/>
      <c r="AB1494" s="67"/>
      <c r="AC1494" s="67"/>
      <c r="AD1494" s="32"/>
      <c r="AE1494" s="32"/>
      <c r="AF1494" s="32"/>
      <c r="AG1494" s="32"/>
      <c r="AH1494" s="32"/>
      <c r="AI1494" s="32"/>
      <c r="AJ1494" s="32"/>
      <c r="AK1494" s="32"/>
      <c r="AL1494" s="32"/>
    </row>
    <row r="1495" customFormat="false" ht="16.85" hidden="false" customHeight="false" outlineLevel="0" collapsed="false">
      <c r="A1495" s="69"/>
      <c r="B1495" s="70" t="s">
        <v>67</v>
      </c>
      <c r="C1495" s="62" t="s">
        <v>87</v>
      </c>
      <c r="D1495" s="70" t="s">
        <v>1535</v>
      </c>
      <c r="E1495" s="43" t="n">
        <v>0.607638888888889</v>
      </c>
      <c r="F1495" s="54" t="n">
        <v>17</v>
      </c>
      <c r="G1495" s="45" t="n">
        <v>4.1</v>
      </c>
      <c r="H1495" s="46" t="s">
        <v>7</v>
      </c>
      <c r="I1495" s="47" t="n">
        <f aca="false">IF(H1495="W",F1495*G1495-F1495,(IF(H1495="L",-F1495)))</f>
        <v>-17</v>
      </c>
      <c r="J1495" s="62"/>
      <c r="K1495" s="23" t="s">
        <v>1536</v>
      </c>
      <c r="L1495" s="48"/>
      <c r="M1495" s="48"/>
      <c r="N1495" s="49"/>
      <c r="O1495" s="62"/>
      <c r="P1495" s="64"/>
      <c r="Q1495" s="66"/>
      <c r="R1495" s="74"/>
      <c r="S1495" s="66"/>
      <c r="T1495" s="66"/>
      <c r="U1495" s="66"/>
      <c r="V1495" s="66"/>
      <c r="W1495" s="66"/>
      <c r="X1495" s="67"/>
      <c r="Y1495" s="67"/>
      <c r="Z1495" s="67"/>
      <c r="AA1495" s="67"/>
      <c r="AB1495" s="67"/>
      <c r="AC1495" s="67"/>
      <c r="AD1495" s="32"/>
      <c r="AE1495" s="32"/>
      <c r="AF1495" s="32"/>
      <c r="AG1495" s="32"/>
      <c r="AH1495" s="32"/>
      <c r="AI1495" s="32"/>
      <c r="AJ1495" s="32"/>
      <c r="AK1495" s="32"/>
      <c r="AL1495" s="32"/>
    </row>
    <row r="1496" customFormat="false" ht="16.85" hidden="false" customHeight="false" outlineLevel="0" collapsed="false">
      <c r="A1496" s="69" t="s">
        <v>1537</v>
      </c>
      <c r="B1496" s="70" t="s">
        <v>67</v>
      </c>
      <c r="C1496" s="62" t="s">
        <v>1141</v>
      </c>
      <c r="D1496" s="70" t="s">
        <v>1538</v>
      </c>
      <c r="E1496" s="43" t="n">
        <v>0.607638888888889</v>
      </c>
      <c r="F1496" s="54" t="n">
        <v>7</v>
      </c>
      <c r="G1496" s="45" t="n">
        <v>10.5</v>
      </c>
      <c r="H1496" s="46" t="s">
        <v>7</v>
      </c>
      <c r="I1496" s="47" t="n">
        <f aca="false">IF(H1496="W",F1496*G1496-F1496,(IF(H1496="L",-F1496)))</f>
        <v>-7</v>
      </c>
      <c r="J1496" s="62"/>
      <c r="K1496" s="23"/>
      <c r="L1496" s="48"/>
      <c r="M1496" s="48"/>
      <c r="N1496" s="49"/>
      <c r="O1496" s="62"/>
      <c r="P1496" s="64"/>
      <c r="Q1496" s="66"/>
      <c r="R1496" s="74"/>
      <c r="S1496" s="66"/>
      <c r="T1496" s="66"/>
      <c r="U1496" s="66"/>
      <c r="V1496" s="66"/>
      <c r="W1496" s="66"/>
      <c r="X1496" s="67"/>
      <c r="Y1496" s="67"/>
      <c r="Z1496" s="67"/>
      <c r="AA1496" s="67"/>
      <c r="AB1496" s="67"/>
      <c r="AC1496" s="67"/>
      <c r="AD1496" s="32"/>
      <c r="AE1496" s="32"/>
      <c r="AF1496" s="32"/>
      <c r="AG1496" s="32"/>
      <c r="AH1496" s="32"/>
      <c r="AI1496" s="32"/>
      <c r="AJ1496" s="32"/>
      <c r="AK1496" s="32"/>
      <c r="AL1496" s="32"/>
    </row>
    <row r="1497" customFormat="false" ht="16.85" hidden="false" customHeight="false" outlineLevel="0" collapsed="false">
      <c r="A1497" s="69"/>
      <c r="B1497" s="70" t="s">
        <v>67</v>
      </c>
      <c r="C1497" s="62" t="s">
        <v>28</v>
      </c>
      <c r="D1497" s="70" t="s">
        <v>1529</v>
      </c>
      <c r="E1497" s="43" t="n">
        <v>0.895833333333333</v>
      </c>
      <c r="F1497" s="54" t="n">
        <v>75</v>
      </c>
      <c r="G1497" s="45" t="n">
        <v>2.1</v>
      </c>
      <c r="H1497" s="46" t="s">
        <v>7</v>
      </c>
      <c r="I1497" s="47" t="n">
        <f aca="false">IF(H1497="W",F1497*G1497-F1497,(IF(H1497="L",-F1497)))</f>
        <v>-75</v>
      </c>
      <c r="J1497" s="62"/>
      <c r="K1497" s="23"/>
      <c r="L1497" s="48"/>
      <c r="M1497" s="48"/>
      <c r="N1497" s="49"/>
      <c r="O1497" s="62"/>
      <c r="P1497" s="64"/>
      <c r="Q1497" s="66"/>
      <c r="R1497" s="74"/>
      <c r="S1497" s="66"/>
      <c r="T1497" s="66"/>
      <c r="U1497" s="66"/>
      <c r="V1497" s="66"/>
      <c r="W1497" s="66"/>
      <c r="X1497" s="67"/>
      <c r="Y1497" s="67"/>
      <c r="Z1497" s="67"/>
      <c r="AA1497" s="67"/>
      <c r="AB1497" s="67"/>
      <c r="AC1497" s="67"/>
      <c r="AD1497" s="32"/>
      <c r="AE1497" s="32"/>
      <c r="AF1497" s="32"/>
      <c r="AG1497" s="32"/>
      <c r="AH1497" s="32"/>
      <c r="AI1497" s="32"/>
      <c r="AJ1497" s="32"/>
      <c r="AK1497" s="32"/>
      <c r="AL1497" s="32"/>
    </row>
    <row r="1498" customFormat="false" ht="16.85" hidden="false" customHeight="false" outlineLevel="0" collapsed="false">
      <c r="A1498" s="69" t="s">
        <v>1539</v>
      </c>
      <c r="B1498" s="70" t="s">
        <v>67</v>
      </c>
      <c r="C1498" s="62" t="s">
        <v>1141</v>
      </c>
      <c r="D1498" s="70" t="s">
        <v>1540</v>
      </c>
      <c r="E1498" s="43" t="n">
        <v>0.895833333333333</v>
      </c>
      <c r="F1498" s="54" t="n">
        <v>45</v>
      </c>
      <c r="G1498" s="45" t="n">
        <v>3.4</v>
      </c>
      <c r="H1498" s="46" t="s">
        <v>5</v>
      </c>
      <c r="I1498" s="47" t="n">
        <f aca="false">IF(H1498="W",F1498*G1498-F1498,(IF(H1498="L",-F1498)))</f>
        <v>108</v>
      </c>
      <c r="J1498" s="62"/>
      <c r="K1498" s="23"/>
      <c r="L1498" s="48"/>
      <c r="M1498" s="48"/>
      <c r="N1498" s="49"/>
      <c r="O1498" s="62"/>
      <c r="P1498" s="64"/>
      <c r="Q1498" s="66"/>
      <c r="R1498" s="74"/>
      <c r="S1498" s="66"/>
      <c r="T1498" s="66"/>
      <c r="U1498" s="66"/>
      <c r="V1498" s="66"/>
      <c r="W1498" s="66"/>
      <c r="X1498" s="67"/>
      <c r="Y1498" s="67"/>
      <c r="Z1498" s="67"/>
      <c r="AA1498" s="67"/>
      <c r="AB1498" s="67"/>
      <c r="AC1498" s="67"/>
      <c r="AD1498" s="32"/>
      <c r="AE1498" s="32"/>
      <c r="AF1498" s="32"/>
      <c r="AG1498" s="32"/>
      <c r="AH1498" s="32"/>
      <c r="AI1498" s="32"/>
      <c r="AJ1498" s="32"/>
      <c r="AK1498" s="32"/>
      <c r="AL1498" s="32"/>
    </row>
    <row r="1499" customFormat="false" ht="16.85" hidden="false" customHeight="false" outlineLevel="0" collapsed="false">
      <c r="A1499" s="69" t="n">
        <v>43681</v>
      </c>
      <c r="B1499" s="70" t="s">
        <v>67</v>
      </c>
      <c r="C1499" s="62" t="s">
        <v>170</v>
      </c>
      <c r="D1499" s="70" t="s">
        <v>1541</v>
      </c>
      <c r="E1499" s="43" t="n">
        <v>0.708333333333333</v>
      </c>
      <c r="F1499" s="54" t="n">
        <v>20</v>
      </c>
      <c r="G1499" s="45" t="n">
        <v>5.1</v>
      </c>
      <c r="H1499" s="46" t="s">
        <v>7</v>
      </c>
      <c r="I1499" s="47" t="n">
        <f aca="false">IF(H1499="W",F1499*G1499-F1499,(IF(H1499="L",-F1499)))</f>
        <v>-20</v>
      </c>
      <c r="J1499" s="62"/>
      <c r="K1499" s="23"/>
      <c r="L1499" s="48"/>
      <c r="M1499" s="48"/>
      <c r="N1499" s="49"/>
      <c r="O1499" s="62"/>
      <c r="P1499" s="64"/>
      <c r="Q1499" s="66"/>
      <c r="R1499" s="74"/>
      <c r="S1499" s="66"/>
      <c r="T1499" s="66"/>
      <c r="U1499" s="66"/>
      <c r="V1499" s="66"/>
      <c r="W1499" s="66"/>
      <c r="X1499" s="67"/>
      <c r="Y1499" s="67"/>
      <c r="Z1499" s="67"/>
      <c r="AA1499" s="67"/>
      <c r="AB1499" s="67"/>
      <c r="AC1499" s="67"/>
      <c r="AD1499" s="32"/>
      <c r="AE1499" s="32"/>
      <c r="AF1499" s="32"/>
      <c r="AG1499" s="32"/>
      <c r="AH1499" s="32"/>
      <c r="AI1499" s="32"/>
      <c r="AJ1499" s="32"/>
      <c r="AK1499" s="32"/>
      <c r="AL1499" s="32"/>
    </row>
    <row r="1500" customFormat="false" ht="16.85" hidden="false" customHeight="false" outlineLevel="0" collapsed="false">
      <c r="A1500" s="69"/>
      <c r="B1500" s="70" t="s">
        <v>67</v>
      </c>
      <c r="C1500" s="62" t="s">
        <v>28</v>
      </c>
      <c r="D1500" s="70" t="s">
        <v>736</v>
      </c>
      <c r="E1500" s="43" t="n">
        <v>0.708333333333333</v>
      </c>
      <c r="F1500" s="54" t="n">
        <v>51</v>
      </c>
      <c r="G1500" s="45" t="n">
        <v>2.02</v>
      </c>
      <c r="H1500" s="46" t="s">
        <v>7</v>
      </c>
      <c r="I1500" s="47" t="n">
        <f aca="false">IF(H1500="W",F1500*G1500-F1500,(IF(H1500="L",-F1500)))</f>
        <v>-51</v>
      </c>
      <c r="J1500" s="62"/>
      <c r="K1500" s="23"/>
      <c r="L1500" s="48"/>
      <c r="M1500" s="48"/>
      <c r="N1500" s="49"/>
      <c r="O1500" s="62"/>
      <c r="P1500" s="64"/>
      <c r="Q1500" s="66"/>
      <c r="R1500" s="74"/>
      <c r="S1500" s="66"/>
      <c r="T1500" s="66"/>
      <c r="U1500" s="66"/>
      <c r="V1500" s="66"/>
      <c r="W1500" s="66"/>
      <c r="X1500" s="67"/>
      <c r="Y1500" s="67"/>
      <c r="Z1500" s="67"/>
      <c r="AA1500" s="67"/>
      <c r="AB1500" s="67"/>
      <c r="AC1500" s="67"/>
      <c r="AD1500" s="32"/>
      <c r="AE1500" s="32"/>
      <c r="AF1500" s="32"/>
      <c r="AG1500" s="32"/>
      <c r="AH1500" s="32"/>
      <c r="AI1500" s="32"/>
      <c r="AJ1500" s="32"/>
      <c r="AK1500" s="32"/>
      <c r="AL1500" s="32"/>
    </row>
    <row r="1501" customFormat="false" ht="16.85" hidden="false" customHeight="false" outlineLevel="0" collapsed="false">
      <c r="A1501" s="69" t="s">
        <v>1542</v>
      </c>
      <c r="B1501" s="70" t="s">
        <v>67</v>
      </c>
      <c r="C1501" s="62" t="s">
        <v>1141</v>
      </c>
      <c r="D1501" s="70" t="s">
        <v>1543</v>
      </c>
      <c r="E1501" s="43" t="n">
        <v>0.708333333333333</v>
      </c>
      <c r="F1501" s="54" t="n">
        <v>45</v>
      </c>
      <c r="G1501" s="45" t="n">
        <v>3.65</v>
      </c>
      <c r="H1501" s="46" t="s">
        <v>5</v>
      </c>
      <c r="I1501" s="47" t="n">
        <f aca="false">IF(H1501="W",F1501*G1501-F1501,(IF(H1501="L",-F1501)))</f>
        <v>119.25</v>
      </c>
      <c r="J1501" s="62"/>
      <c r="K1501" s="23"/>
      <c r="L1501" s="48"/>
      <c r="M1501" s="48"/>
      <c r="N1501" s="49"/>
      <c r="O1501" s="62"/>
      <c r="P1501" s="64"/>
      <c r="Q1501" s="66"/>
      <c r="R1501" s="74"/>
      <c r="S1501" s="66"/>
      <c r="T1501" s="66"/>
      <c r="U1501" s="66"/>
      <c r="V1501" s="66"/>
      <c r="W1501" s="66"/>
      <c r="X1501" s="67"/>
      <c r="Y1501" s="67"/>
      <c r="Z1501" s="67"/>
      <c r="AA1501" s="67"/>
      <c r="AB1501" s="67"/>
      <c r="AC1501" s="67"/>
      <c r="AD1501" s="32"/>
      <c r="AE1501" s="32"/>
      <c r="AF1501" s="32"/>
      <c r="AG1501" s="32"/>
      <c r="AH1501" s="32"/>
      <c r="AI1501" s="32"/>
      <c r="AJ1501" s="32"/>
      <c r="AK1501" s="32"/>
      <c r="AL1501" s="32"/>
    </row>
    <row r="1502" customFormat="false" ht="16.85" hidden="false" customHeight="false" outlineLevel="0" collapsed="false">
      <c r="A1502" s="69"/>
      <c r="B1502" s="70" t="s">
        <v>67</v>
      </c>
      <c r="C1502" s="62" t="s">
        <v>95</v>
      </c>
      <c r="D1502" s="70" t="s">
        <v>1543</v>
      </c>
      <c r="E1502" s="43" t="n">
        <v>0.708333333333333</v>
      </c>
      <c r="F1502" s="54" t="n">
        <v>10</v>
      </c>
      <c r="G1502" s="45" t="n">
        <v>5</v>
      </c>
      <c r="H1502" s="46" t="s">
        <v>5</v>
      </c>
      <c r="I1502" s="47" t="n">
        <f aca="false">IF(H1502="W",F1502*G1502-F1502,(IF(H1502="L",-F1502)))</f>
        <v>40</v>
      </c>
      <c r="J1502" s="62"/>
      <c r="K1502" s="23"/>
      <c r="L1502" s="48"/>
      <c r="M1502" s="48"/>
      <c r="N1502" s="49"/>
      <c r="O1502" s="62"/>
      <c r="P1502" s="64"/>
      <c r="Q1502" s="66"/>
      <c r="R1502" s="74"/>
      <c r="S1502" s="66"/>
      <c r="T1502" s="66"/>
      <c r="U1502" s="66"/>
      <c r="V1502" s="66"/>
      <c r="W1502" s="66"/>
      <c r="X1502" s="67"/>
      <c r="Y1502" s="67"/>
      <c r="Z1502" s="67"/>
      <c r="AA1502" s="67"/>
      <c r="AB1502" s="67"/>
      <c r="AC1502" s="67"/>
      <c r="AD1502" s="32"/>
      <c r="AE1502" s="32"/>
      <c r="AF1502" s="32"/>
      <c r="AG1502" s="32"/>
      <c r="AH1502" s="32"/>
      <c r="AI1502" s="32"/>
      <c r="AJ1502" s="32"/>
      <c r="AK1502" s="32"/>
      <c r="AL1502" s="32"/>
    </row>
    <row r="1503" customFormat="false" ht="16.85" hidden="false" customHeight="false" outlineLevel="0" collapsed="false">
      <c r="A1503" s="69"/>
      <c r="B1503" s="70" t="s">
        <v>67</v>
      </c>
      <c r="C1503" s="62" t="s">
        <v>24</v>
      </c>
      <c r="D1503" s="70" t="s">
        <v>1544</v>
      </c>
      <c r="E1503" s="43" t="n">
        <v>0.708333333333333</v>
      </c>
      <c r="F1503" s="54" t="n">
        <v>100</v>
      </c>
      <c r="G1503" s="45" t="n">
        <v>1.653</v>
      </c>
      <c r="H1503" s="46" t="s">
        <v>5</v>
      </c>
      <c r="I1503" s="47" t="n">
        <f aca="false">IF(H1503="W",F1503*G1503-F1503,(IF(H1503="L",-F1503)))</f>
        <v>65.3</v>
      </c>
      <c r="J1503" s="62"/>
      <c r="K1503" s="23"/>
      <c r="L1503" s="48"/>
      <c r="M1503" s="48"/>
      <c r="N1503" s="49"/>
      <c r="O1503" s="62"/>
      <c r="P1503" s="64"/>
      <c r="Q1503" s="66"/>
      <c r="R1503" s="74"/>
      <c r="S1503" s="66"/>
      <c r="T1503" s="66"/>
      <c r="U1503" s="66"/>
      <c r="V1503" s="66"/>
      <c r="W1503" s="66"/>
      <c r="X1503" s="67"/>
      <c r="Y1503" s="67"/>
      <c r="Z1503" s="67"/>
      <c r="AA1503" s="67"/>
      <c r="AB1503" s="67"/>
      <c r="AC1503" s="67"/>
      <c r="AD1503" s="32"/>
      <c r="AE1503" s="32"/>
      <c r="AF1503" s="32"/>
      <c r="AG1503" s="32"/>
      <c r="AH1503" s="32"/>
      <c r="AI1503" s="32"/>
      <c r="AJ1503" s="32"/>
      <c r="AK1503" s="32"/>
      <c r="AL1503" s="32"/>
    </row>
    <row r="1504" customFormat="false" ht="16.85" hidden="false" customHeight="false" outlineLevel="0" collapsed="false">
      <c r="A1504" s="69" t="s">
        <v>1545</v>
      </c>
      <c r="B1504" s="70" t="s">
        <v>67</v>
      </c>
      <c r="C1504" s="62" t="s">
        <v>1141</v>
      </c>
      <c r="D1504" s="70" t="s">
        <v>1546</v>
      </c>
      <c r="E1504" s="43" t="n">
        <v>0.708333333333333</v>
      </c>
      <c r="F1504" s="54" t="n">
        <v>77</v>
      </c>
      <c r="G1504" s="45" t="n">
        <v>2.15</v>
      </c>
      <c r="H1504" s="46" t="s">
        <v>7</v>
      </c>
      <c r="I1504" s="47" t="n">
        <f aca="false">IF(H1504="W",F1504*G1504-F1504,(IF(H1504="L",-F1504)))</f>
        <v>-77</v>
      </c>
      <c r="J1504" s="62"/>
      <c r="K1504" s="23"/>
      <c r="L1504" s="48"/>
      <c r="M1504" s="48"/>
      <c r="N1504" s="49"/>
      <c r="O1504" s="62"/>
      <c r="P1504" s="64"/>
      <c r="Q1504" s="66"/>
      <c r="R1504" s="74"/>
      <c r="S1504" s="66"/>
      <c r="T1504" s="66"/>
      <c r="U1504" s="66"/>
      <c r="V1504" s="66"/>
      <c r="W1504" s="66"/>
      <c r="X1504" s="67"/>
      <c r="Y1504" s="67"/>
      <c r="Z1504" s="67"/>
      <c r="AA1504" s="67"/>
      <c r="AB1504" s="67"/>
      <c r="AC1504" s="67"/>
      <c r="AD1504" s="32"/>
      <c r="AE1504" s="32"/>
      <c r="AF1504" s="32"/>
      <c r="AG1504" s="32"/>
      <c r="AH1504" s="32"/>
      <c r="AI1504" s="32"/>
      <c r="AJ1504" s="32"/>
      <c r="AK1504" s="32"/>
      <c r="AL1504" s="32"/>
    </row>
    <row r="1505" customFormat="false" ht="16.85" hidden="false" customHeight="false" outlineLevel="0" collapsed="false">
      <c r="A1505" s="69"/>
      <c r="B1505" s="70" t="s">
        <v>67</v>
      </c>
      <c r="C1505" s="62" t="s">
        <v>170</v>
      </c>
      <c r="D1505" s="70" t="s">
        <v>686</v>
      </c>
      <c r="E1505" s="43" t="n">
        <v>0.708333333333333</v>
      </c>
      <c r="F1505" s="54" t="n">
        <v>25</v>
      </c>
      <c r="G1505" s="45" t="n">
        <v>3.9</v>
      </c>
      <c r="H1505" s="46" t="s">
        <v>6</v>
      </c>
      <c r="I1505" s="47" t="n">
        <f aca="false">IF(H1505="W",F1505*G1505-F1505,(IF(H1505="L",-F1505)))</f>
        <v>0</v>
      </c>
      <c r="J1505" s="62"/>
      <c r="K1505" s="23" t="s">
        <v>124</v>
      </c>
      <c r="L1505" s="48"/>
      <c r="M1505" s="48"/>
      <c r="N1505" s="49"/>
      <c r="O1505" s="62"/>
      <c r="P1505" s="64"/>
      <c r="Q1505" s="66"/>
      <c r="R1505" s="74"/>
      <c r="S1505" s="66"/>
      <c r="T1505" s="66"/>
      <c r="U1505" s="66"/>
      <c r="V1505" s="66"/>
      <c r="W1505" s="66"/>
      <c r="X1505" s="67"/>
      <c r="Y1505" s="67"/>
      <c r="Z1505" s="67"/>
      <c r="AA1505" s="67"/>
      <c r="AB1505" s="67"/>
      <c r="AC1505" s="67"/>
      <c r="AD1505" s="32"/>
      <c r="AE1505" s="32"/>
      <c r="AF1505" s="32"/>
      <c r="AG1505" s="32"/>
      <c r="AH1505" s="32"/>
      <c r="AI1505" s="32"/>
      <c r="AJ1505" s="32"/>
      <c r="AK1505" s="32"/>
      <c r="AL1505" s="32"/>
    </row>
    <row r="1506" customFormat="false" ht="16.85" hidden="false" customHeight="false" outlineLevel="0" collapsed="false">
      <c r="A1506" s="69"/>
      <c r="B1506" s="70" t="s">
        <v>67</v>
      </c>
      <c r="C1506" s="62" t="s">
        <v>87</v>
      </c>
      <c r="D1506" s="70" t="s">
        <v>1547</v>
      </c>
      <c r="E1506" s="43" t="n">
        <v>0.708333333333333</v>
      </c>
      <c r="F1506" s="54" t="n">
        <v>51</v>
      </c>
      <c r="G1506" s="45" t="n">
        <v>1.92</v>
      </c>
      <c r="H1506" s="46" t="s">
        <v>7</v>
      </c>
      <c r="I1506" s="47" t="n">
        <f aca="false">IF(H1506="W",F1506*G1506-F1506,(IF(H1506="L",-F1506)))</f>
        <v>-51</v>
      </c>
      <c r="J1506" s="62"/>
      <c r="K1506" s="23"/>
      <c r="L1506" s="48"/>
      <c r="M1506" s="48"/>
      <c r="N1506" s="49"/>
      <c r="O1506" s="62"/>
      <c r="P1506" s="64"/>
      <c r="Q1506" s="66"/>
      <c r="R1506" s="74"/>
      <c r="S1506" s="66"/>
      <c r="T1506" s="66"/>
      <c r="U1506" s="66"/>
      <c r="V1506" s="66"/>
      <c r="W1506" s="66"/>
      <c r="X1506" s="67"/>
      <c r="Y1506" s="67"/>
      <c r="Z1506" s="67"/>
      <c r="AA1506" s="67"/>
      <c r="AB1506" s="67"/>
      <c r="AC1506" s="67"/>
      <c r="AD1506" s="32"/>
      <c r="AE1506" s="32"/>
      <c r="AF1506" s="32"/>
      <c r="AG1506" s="32"/>
      <c r="AH1506" s="32"/>
      <c r="AI1506" s="32"/>
      <c r="AJ1506" s="32"/>
      <c r="AK1506" s="32"/>
      <c r="AL1506" s="32"/>
    </row>
    <row r="1507" customFormat="false" ht="16.85" hidden="false" customHeight="false" outlineLevel="0" collapsed="false">
      <c r="A1507" s="69"/>
      <c r="B1507" s="70" t="s">
        <v>67</v>
      </c>
      <c r="C1507" s="62" t="s">
        <v>28</v>
      </c>
      <c r="D1507" s="70" t="s">
        <v>1548</v>
      </c>
      <c r="E1507" s="43" t="n">
        <v>0.947916666666667</v>
      </c>
      <c r="F1507" s="54" t="n">
        <v>25</v>
      </c>
      <c r="G1507" s="45" t="n">
        <v>1.92</v>
      </c>
      <c r="H1507" s="46" t="s">
        <v>5</v>
      </c>
      <c r="I1507" s="47" t="n">
        <f aca="false">IF(H1507="W",F1507*G1507-F1507,(IF(H1507="L",-F1507)))</f>
        <v>23</v>
      </c>
      <c r="J1507" s="62"/>
      <c r="K1507" s="23"/>
      <c r="L1507" s="48"/>
      <c r="M1507" s="48"/>
      <c r="N1507" s="49"/>
      <c r="O1507" s="62"/>
      <c r="P1507" s="64"/>
      <c r="Q1507" s="66"/>
      <c r="R1507" s="74"/>
      <c r="S1507" s="66"/>
      <c r="T1507" s="66"/>
      <c r="U1507" s="66"/>
      <c r="V1507" s="66"/>
      <c r="W1507" s="66"/>
      <c r="X1507" s="67"/>
      <c r="Y1507" s="67"/>
      <c r="Z1507" s="67"/>
      <c r="AA1507" s="67"/>
      <c r="AB1507" s="67"/>
      <c r="AC1507" s="67"/>
      <c r="AD1507" s="32"/>
      <c r="AE1507" s="32"/>
      <c r="AF1507" s="32"/>
      <c r="AG1507" s="32"/>
      <c r="AH1507" s="32"/>
      <c r="AI1507" s="32"/>
      <c r="AJ1507" s="32"/>
      <c r="AK1507" s="32"/>
      <c r="AL1507" s="32"/>
    </row>
    <row r="1508" customFormat="false" ht="16.85" hidden="false" customHeight="false" outlineLevel="0" collapsed="false">
      <c r="A1508" s="69" t="s">
        <v>1549</v>
      </c>
      <c r="B1508" s="70" t="s">
        <v>67</v>
      </c>
      <c r="C1508" s="62" t="s">
        <v>1141</v>
      </c>
      <c r="D1508" s="70" t="s">
        <v>1550</v>
      </c>
      <c r="E1508" s="43" t="n">
        <v>0.947916666666667</v>
      </c>
      <c r="F1508" s="54" t="n">
        <v>13.15</v>
      </c>
      <c r="G1508" s="45" t="n">
        <v>3.65</v>
      </c>
      <c r="H1508" s="46" t="s">
        <v>7</v>
      </c>
      <c r="I1508" s="47" t="n">
        <f aca="false">IF(H1508="W",F1508*G1508-F1508,(IF(H1508="L",-F1508)))</f>
        <v>-13.15</v>
      </c>
      <c r="J1508" s="62"/>
      <c r="K1508" s="23"/>
      <c r="L1508" s="48"/>
      <c r="M1508" s="48"/>
      <c r="N1508" s="49"/>
      <c r="O1508" s="62"/>
      <c r="P1508" s="64"/>
      <c r="Q1508" s="66"/>
      <c r="R1508" s="74"/>
      <c r="S1508" s="66"/>
      <c r="T1508" s="66"/>
      <c r="U1508" s="66"/>
      <c r="V1508" s="66"/>
      <c r="W1508" s="66"/>
      <c r="X1508" s="67"/>
      <c r="Y1508" s="67"/>
      <c r="Z1508" s="67"/>
      <c r="AA1508" s="67"/>
      <c r="AB1508" s="67"/>
      <c r="AC1508" s="67"/>
      <c r="AD1508" s="32"/>
      <c r="AE1508" s="32"/>
      <c r="AF1508" s="32"/>
      <c r="AG1508" s="32"/>
      <c r="AH1508" s="32"/>
      <c r="AI1508" s="32"/>
      <c r="AJ1508" s="32"/>
      <c r="AK1508" s="32"/>
      <c r="AL1508" s="32"/>
    </row>
    <row r="1509" customFormat="false" ht="16.85" hidden="false" customHeight="false" outlineLevel="0" collapsed="false">
      <c r="A1509" s="69"/>
      <c r="B1509" s="70" t="s">
        <v>67</v>
      </c>
      <c r="C1509" s="62" t="s">
        <v>216</v>
      </c>
      <c r="D1509" s="70" t="s">
        <v>1551</v>
      </c>
      <c r="E1509" s="43" t="n">
        <v>0.947916666666667</v>
      </c>
      <c r="F1509" s="54" t="n">
        <v>10.67</v>
      </c>
      <c r="G1509" s="45" t="n">
        <v>4.5</v>
      </c>
      <c r="H1509" s="46" t="s">
        <v>7</v>
      </c>
      <c r="I1509" s="47" t="n">
        <f aca="false">IF(H1509="W",F1509*G1509-F1509,(IF(H1509="L",-F1509)))</f>
        <v>-10.67</v>
      </c>
      <c r="J1509" s="62"/>
      <c r="K1509" s="23"/>
      <c r="L1509" s="48"/>
      <c r="M1509" s="48"/>
      <c r="N1509" s="49"/>
      <c r="O1509" s="62"/>
      <c r="P1509" s="64"/>
      <c r="Q1509" s="66"/>
      <c r="R1509" s="74"/>
      <c r="S1509" s="66"/>
      <c r="T1509" s="66"/>
      <c r="U1509" s="66"/>
      <c r="V1509" s="66"/>
      <c r="W1509" s="66"/>
      <c r="X1509" s="67"/>
      <c r="Y1509" s="67"/>
      <c r="Z1509" s="67"/>
      <c r="AA1509" s="67"/>
      <c r="AB1509" s="67"/>
      <c r="AC1509" s="67"/>
      <c r="AD1509" s="32"/>
      <c r="AE1509" s="32"/>
      <c r="AF1509" s="32"/>
      <c r="AG1509" s="32"/>
      <c r="AH1509" s="32"/>
      <c r="AI1509" s="32"/>
      <c r="AJ1509" s="32"/>
      <c r="AK1509" s="32"/>
      <c r="AL1509" s="32"/>
    </row>
    <row r="1510" customFormat="false" ht="16.85" hidden="false" customHeight="false" outlineLevel="0" collapsed="false">
      <c r="A1510" s="69"/>
      <c r="B1510" s="70" t="s">
        <v>67</v>
      </c>
      <c r="C1510" s="62" t="s">
        <v>63</v>
      </c>
      <c r="D1510" s="70" t="s">
        <v>1552</v>
      </c>
      <c r="E1510" s="43" t="n">
        <v>0.947916666666667</v>
      </c>
      <c r="F1510" s="54" t="n">
        <v>20</v>
      </c>
      <c r="G1510" s="45" t="n">
        <v>1.05</v>
      </c>
      <c r="H1510" s="46" t="s">
        <v>5</v>
      </c>
      <c r="I1510" s="47" t="n">
        <f aca="false">IF(H1510="W",F1510*G1510-F1510,(IF(H1510="L",-F1510)))</f>
        <v>1</v>
      </c>
      <c r="J1510" s="62"/>
      <c r="K1510" s="23"/>
      <c r="L1510" s="48"/>
      <c r="M1510" s="48"/>
      <c r="N1510" s="49"/>
      <c r="O1510" s="62"/>
      <c r="P1510" s="64"/>
      <c r="Q1510" s="66"/>
      <c r="R1510" s="74"/>
      <c r="S1510" s="66"/>
      <c r="T1510" s="66"/>
      <c r="U1510" s="66"/>
      <c r="V1510" s="66"/>
      <c r="W1510" s="66"/>
      <c r="X1510" s="67"/>
      <c r="Y1510" s="67"/>
      <c r="Z1510" s="67"/>
      <c r="AA1510" s="67"/>
      <c r="AB1510" s="67"/>
      <c r="AC1510" s="67"/>
      <c r="AD1510" s="32"/>
      <c r="AE1510" s="32"/>
      <c r="AF1510" s="32"/>
      <c r="AG1510" s="32"/>
      <c r="AH1510" s="32"/>
      <c r="AI1510" s="32"/>
      <c r="AJ1510" s="32"/>
      <c r="AK1510" s="32"/>
      <c r="AL1510" s="32"/>
    </row>
    <row r="1511" customFormat="false" ht="16.85" hidden="false" customHeight="false" outlineLevel="0" collapsed="false">
      <c r="A1511" s="69" t="n">
        <v>43682</v>
      </c>
      <c r="B1511" s="70" t="s">
        <v>67</v>
      </c>
      <c r="C1511" s="62" t="s">
        <v>28</v>
      </c>
      <c r="D1511" s="70" t="s">
        <v>1553</v>
      </c>
      <c r="E1511" s="43" t="n">
        <v>0.895833333333333</v>
      </c>
      <c r="F1511" s="54" t="n">
        <v>25</v>
      </c>
      <c r="G1511" s="45" t="n">
        <v>2.64</v>
      </c>
      <c r="H1511" s="46" t="s">
        <v>5</v>
      </c>
      <c r="I1511" s="47" t="n">
        <f aca="false">IF(H1511="W",F1511*G1511-F1511,(IF(H1511="L",-F1511)))</f>
        <v>41</v>
      </c>
      <c r="J1511" s="62"/>
      <c r="K1511" s="23" t="s">
        <v>663</v>
      </c>
      <c r="L1511" s="48" t="s">
        <v>1554</v>
      </c>
      <c r="M1511" s="48" t="s">
        <v>9</v>
      </c>
      <c r="N1511" s="49" t="n">
        <f aca="false">SUM(I1511:I1573)</f>
        <v>-1.86069999999998</v>
      </c>
      <c r="O1511" s="62"/>
      <c r="P1511" s="64"/>
      <c r="Q1511" s="66"/>
      <c r="R1511" s="74"/>
      <c r="S1511" s="66"/>
      <c r="T1511" s="66"/>
      <c r="U1511" s="66"/>
      <c r="V1511" s="66"/>
      <c r="W1511" s="66"/>
      <c r="X1511" s="67"/>
      <c r="Y1511" s="67"/>
      <c r="Z1511" s="67"/>
      <c r="AA1511" s="67"/>
      <c r="AB1511" s="67"/>
      <c r="AC1511" s="67"/>
      <c r="AD1511" s="32"/>
      <c r="AE1511" s="32"/>
      <c r="AF1511" s="32"/>
      <c r="AG1511" s="32"/>
      <c r="AH1511" s="32"/>
      <c r="AI1511" s="32"/>
      <c r="AJ1511" s="32"/>
      <c r="AK1511" s="32"/>
      <c r="AL1511" s="32"/>
    </row>
    <row r="1512" customFormat="false" ht="16.85" hidden="false" customHeight="false" outlineLevel="0" collapsed="false">
      <c r="A1512" s="69" t="s">
        <v>1555</v>
      </c>
      <c r="B1512" s="70" t="s">
        <v>67</v>
      </c>
      <c r="C1512" s="62" t="s">
        <v>28</v>
      </c>
      <c r="D1512" s="70" t="s">
        <v>1553</v>
      </c>
      <c r="E1512" s="43" t="n">
        <v>0.895833333333333</v>
      </c>
      <c r="F1512" s="54" t="n">
        <v>5</v>
      </c>
      <c r="G1512" s="45" t="n">
        <v>2.64</v>
      </c>
      <c r="H1512" s="46" t="s">
        <v>5</v>
      </c>
      <c r="I1512" s="47" t="n">
        <f aca="false">IF(H1512="W",F1512*G1512-F1512,(IF(H1512="L",-F1512)))</f>
        <v>8.2</v>
      </c>
      <c r="J1512" s="62"/>
      <c r="K1512" s="23" t="s">
        <v>1556</v>
      </c>
      <c r="L1512" s="48"/>
      <c r="M1512" s="48"/>
      <c r="N1512" s="49"/>
      <c r="O1512" s="62"/>
      <c r="P1512" s="64"/>
      <c r="Q1512" s="66"/>
      <c r="R1512" s="74"/>
      <c r="S1512" s="66"/>
      <c r="T1512" s="66"/>
      <c r="U1512" s="66"/>
      <c r="V1512" s="66"/>
      <c r="W1512" s="66"/>
      <c r="X1512" s="67"/>
      <c r="Y1512" s="67"/>
      <c r="Z1512" s="67"/>
      <c r="AA1512" s="67"/>
      <c r="AB1512" s="67"/>
      <c r="AC1512" s="67"/>
      <c r="AD1512" s="32"/>
      <c r="AE1512" s="32"/>
      <c r="AF1512" s="32"/>
      <c r="AG1512" s="32"/>
      <c r="AH1512" s="32"/>
      <c r="AI1512" s="32"/>
      <c r="AJ1512" s="32"/>
      <c r="AK1512" s="32"/>
      <c r="AL1512" s="32"/>
    </row>
    <row r="1513" customFormat="false" ht="16.85" hidden="false" customHeight="false" outlineLevel="0" collapsed="false">
      <c r="A1513" s="69" t="s">
        <v>1557</v>
      </c>
      <c r="B1513" s="70" t="s">
        <v>67</v>
      </c>
      <c r="C1513" s="62" t="s">
        <v>1141</v>
      </c>
      <c r="D1513" s="70" t="s">
        <v>1558</v>
      </c>
      <c r="E1513" s="43" t="n">
        <v>0.895833333333333</v>
      </c>
      <c r="F1513" s="54" t="n">
        <v>25.5</v>
      </c>
      <c r="G1513" s="45" t="n">
        <v>3.25</v>
      </c>
      <c r="H1513" s="46" t="s">
        <v>7</v>
      </c>
      <c r="I1513" s="47" t="n">
        <f aca="false">IF(H1513="W",F1513*G1513-F1513,(IF(H1513="L",-F1513)))</f>
        <v>-25.5</v>
      </c>
      <c r="J1513" s="62"/>
      <c r="K1513" s="23" t="s">
        <v>1559</v>
      </c>
      <c r="L1513" s="48"/>
      <c r="M1513" s="48"/>
      <c r="N1513" s="49"/>
      <c r="O1513" s="62"/>
      <c r="P1513" s="64"/>
      <c r="Q1513" s="66"/>
      <c r="R1513" s="74"/>
      <c r="S1513" s="66"/>
      <c r="T1513" s="66"/>
      <c r="U1513" s="66"/>
      <c r="V1513" s="66"/>
      <c r="W1513" s="66"/>
      <c r="X1513" s="67"/>
      <c r="Y1513" s="67"/>
      <c r="Z1513" s="67"/>
      <c r="AA1513" s="67"/>
      <c r="AB1513" s="67"/>
      <c r="AC1513" s="67"/>
      <c r="AD1513" s="32"/>
      <c r="AE1513" s="32"/>
      <c r="AF1513" s="32"/>
      <c r="AG1513" s="32"/>
      <c r="AH1513" s="32"/>
      <c r="AI1513" s="32"/>
      <c r="AJ1513" s="32"/>
      <c r="AK1513" s="32"/>
      <c r="AL1513" s="32"/>
    </row>
    <row r="1514" customFormat="false" ht="16.85" hidden="false" customHeight="false" outlineLevel="0" collapsed="false">
      <c r="A1514" s="69"/>
      <c r="B1514" s="70" t="s">
        <v>67</v>
      </c>
      <c r="C1514" s="62" t="s">
        <v>24</v>
      </c>
      <c r="D1514" s="70" t="s">
        <v>1560</v>
      </c>
      <c r="E1514" s="43" t="n">
        <v>0.895833333333333</v>
      </c>
      <c r="F1514" s="54" t="n">
        <v>25</v>
      </c>
      <c r="G1514" s="45" t="n">
        <v>2.88</v>
      </c>
      <c r="H1514" s="46" t="s">
        <v>7</v>
      </c>
      <c r="I1514" s="47" t="n">
        <f aca="false">IF(H1514="W",F1514*G1514-F1514,(IF(H1514="L",-F1514)))</f>
        <v>-25</v>
      </c>
      <c r="J1514" s="62"/>
      <c r="K1514" s="23" t="s">
        <v>1561</v>
      </c>
      <c r="L1514" s="48"/>
      <c r="M1514" s="48"/>
      <c r="N1514" s="49"/>
      <c r="O1514" s="62"/>
      <c r="P1514" s="64"/>
      <c r="Q1514" s="66"/>
      <c r="R1514" s="74"/>
      <c r="S1514" s="66"/>
      <c r="T1514" s="66"/>
      <c r="U1514" s="66"/>
      <c r="V1514" s="66"/>
      <c r="W1514" s="66"/>
      <c r="X1514" s="67"/>
      <c r="Y1514" s="67"/>
      <c r="Z1514" s="67"/>
      <c r="AA1514" s="67"/>
      <c r="AB1514" s="67"/>
      <c r="AC1514" s="67"/>
      <c r="AD1514" s="32"/>
      <c r="AE1514" s="32"/>
      <c r="AF1514" s="32"/>
      <c r="AG1514" s="32"/>
      <c r="AH1514" s="32"/>
      <c r="AI1514" s="32"/>
      <c r="AJ1514" s="32"/>
      <c r="AK1514" s="32"/>
      <c r="AL1514" s="32"/>
    </row>
    <row r="1515" customFormat="false" ht="16.85" hidden="false" customHeight="false" outlineLevel="0" collapsed="false">
      <c r="A1515" s="69"/>
      <c r="B1515" s="70" t="s">
        <v>67</v>
      </c>
      <c r="C1515" s="62" t="s">
        <v>216</v>
      </c>
      <c r="D1515" s="70" t="s">
        <v>1562</v>
      </c>
      <c r="E1515" s="43" t="n">
        <v>0.895833333333333</v>
      </c>
      <c r="F1515" s="54" t="n">
        <v>20</v>
      </c>
      <c r="G1515" s="45" t="n">
        <v>1.062</v>
      </c>
      <c r="H1515" s="46" t="s">
        <v>5</v>
      </c>
      <c r="I1515" s="47" t="n">
        <f aca="false">IF(H1515="W",F1515*G1515-F1515,(IF(H1515="L",-F1515)))</f>
        <v>1.24</v>
      </c>
      <c r="J1515" s="62"/>
      <c r="K1515" s="23"/>
      <c r="L1515" s="48"/>
      <c r="M1515" s="48"/>
      <c r="N1515" s="49"/>
      <c r="O1515" s="62"/>
      <c r="P1515" s="64"/>
      <c r="Q1515" s="66"/>
      <c r="R1515" s="74"/>
      <c r="S1515" s="66"/>
      <c r="T1515" s="66"/>
      <c r="U1515" s="66"/>
      <c r="V1515" s="66"/>
      <c r="W1515" s="66"/>
      <c r="X1515" s="67"/>
      <c r="Y1515" s="67"/>
      <c r="Z1515" s="67"/>
      <c r="AA1515" s="67"/>
      <c r="AB1515" s="67"/>
      <c r="AC1515" s="67"/>
      <c r="AD1515" s="32"/>
      <c r="AE1515" s="32"/>
      <c r="AF1515" s="32"/>
      <c r="AG1515" s="32"/>
      <c r="AH1515" s="32"/>
      <c r="AI1515" s="32"/>
      <c r="AJ1515" s="32"/>
      <c r="AK1515" s="32"/>
      <c r="AL1515" s="32"/>
    </row>
    <row r="1516" customFormat="false" ht="16.85" hidden="false" customHeight="false" outlineLevel="0" collapsed="false">
      <c r="A1516" s="69"/>
      <c r="B1516" s="70" t="s">
        <v>67</v>
      </c>
      <c r="C1516" s="62" t="s">
        <v>216</v>
      </c>
      <c r="D1516" s="70" t="s">
        <v>1563</v>
      </c>
      <c r="E1516" s="43" t="n">
        <v>0.541666666666667</v>
      </c>
      <c r="F1516" s="54" t="n">
        <v>8</v>
      </c>
      <c r="G1516" s="45" t="n">
        <v>1.66</v>
      </c>
      <c r="H1516" s="46" t="s">
        <v>7</v>
      </c>
      <c r="I1516" s="47" t="n">
        <f aca="false">IF(H1516="W",F1516*G1516-F1516,(IF(H1516="L",-F1516)))</f>
        <v>-8</v>
      </c>
      <c r="J1516" s="62"/>
      <c r="K1516" s="23"/>
      <c r="L1516" s="48"/>
      <c r="M1516" s="48"/>
      <c r="N1516" s="49"/>
      <c r="O1516" s="62"/>
      <c r="P1516" s="64"/>
      <c r="Q1516" s="66"/>
      <c r="R1516" s="74"/>
      <c r="S1516" s="66"/>
      <c r="T1516" s="66"/>
      <c r="U1516" s="66"/>
      <c r="V1516" s="66"/>
      <c r="W1516" s="66"/>
      <c r="X1516" s="67"/>
      <c r="Y1516" s="67"/>
      <c r="Z1516" s="67"/>
      <c r="AA1516" s="67"/>
      <c r="AB1516" s="67"/>
      <c r="AC1516" s="67"/>
      <c r="AD1516" s="32"/>
      <c r="AE1516" s="32"/>
      <c r="AF1516" s="32"/>
      <c r="AG1516" s="32"/>
      <c r="AH1516" s="32"/>
      <c r="AI1516" s="32"/>
      <c r="AJ1516" s="32"/>
      <c r="AK1516" s="32"/>
      <c r="AL1516" s="32"/>
    </row>
    <row r="1517" customFormat="false" ht="16.85" hidden="false" customHeight="false" outlineLevel="0" collapsed="false">
      <c r="A1517" s="69" t="s">
        <v>1564</v>
      </c>
      <c r="B1517" s="70" t="s">
        <v>67</v>
      </c>
      <c r="C1517" s="62" t="s">
        <v>1141</v>
      </c>
      <c r="D1517" s="70" t="s">
        <v>1565</v>
      </c>
      <c r="E1517" s="43" t="n">
        <v>0.541666666666667</v>
      </c>
      <c r="F1517" s="54" t="n">
        <v>4</v>
      </c>
      <c r="G1517" s="45" t="n">
        <v>2.8</v>
      </c>
      <c r="H1517" s="46" t="s">
        <v>5</v>
      </c>
      <c r="I1517" s="47" t="n">
        <f aca="false">IF(H1517="W",F1517*G1517-F1517,(IF(H1517="L",-F1517)))</f>
        <v>7.2</v>
      </c>
      <c r="J1517" s="62"/>
      <c r="K1517" s="23"/>
      <c r="L1517" s="48"/>
      <c r="M1517" s="48"/>
      <c r="N1517" s="49"/>
      <c r="O1517" s="62"/>
      <c r="P1517" s="64"/>
      <c r="Q1517" s="66"/>
      <c r="R1517" s="74"/>
      <c r="S1517" s="66"/>
      <c r="T1517" s="66"/>
      <c r="U1517" s="66"/>
      <c r="V1517" s="66"/>
      <c r="W1517" s="66"/>
      <c r="X1517" s="67"/>
      <c r="Y1517" s="67"/>
      <c r="Z1517" s="67"/>
      <c r="AA1517" s="67"/>
      <c r="AB1517" s="67"/>
      <c r="AC1517" s="67"/>
      <c r="AD1517" s="32"/>
      <c r="AE1517" s="32"/>
      <c r="AF1517" s="32"/>
      <c r="AG1517" s="32"/>
      <c r="AH1517" s="32"/>
      <c r="AI1517" s="32"/>
      <c r="AJ1517" s="32"/>
      <c r="AK1517" s="32"/>
      <c r="AL1517" s="32"/>
    </row>
    <row r="1518" customFormat="false" ht="16.85" hidden="false" customHeight="false" outlineLevel="0" collapsed="false">
      <c r="A1518" s="69" t="s">
        <v>1566</v>
      </c>
      <c r="B1518" s="70" t="s">
        <v>570</v>
      </c>
      <c r="C1518" s="62" t="s">
        <v>1141</v>
      </c>
      <c r="D1518" s="70" t="s">
        <v>1567</v>
      </c>
      <c r="E1518" s="43" t="n">
        <v>0.104166666666667</v>
      </c>
      <c r="F1518" s="54" t="n">
        <v>10</v>
      </c>
      <c r="G1518" s="45" t="n">
        <v>2.9</v>
      </c>
      <c r="H1518" s="46" t="s">
        <v>7</v>
      </c>
      <c r="I1518" s="47" t="n">
        <f aca="false">IF(H1518="W",F1518*G1518-F1518,(IF(H1518="L",-F1518)))</f>
        <v>-10</v>
      </c>
      <c r="J1518" s="62"/>
      <c r="K1518" s="23"/>
      <c r="L1518" s="48"/>
      <c r="M1518" s="48"/>
      <c r="N1518" s="49"/>
      <c r="O1518" s="62"/>
      <c r="P1518" s="64"/>
      <c r="Q1518" s="66"/>
      <c r="R1518" s="74"/>
      <c r="S1518" s="66"/>
      <c r="T1518" s="66"/>
      <c r="U1518" s="66"/>
      <c r="V1518" s="66"/>
      <c r="W1518" s="66"/>
      <c r="X1518" s="67"/>
      <c r="Y1518" s="67"/>
      <c r="Z1518" s="67"/>
      <c r="AA1518" s="67"/>
      <c r="AB1518" s="67"/>
      <c r="AC1518" s="67"/>
      <c r="AD1518" s="32"/>
      <c r="AE1518" s="32"/>
      <c r="AF1518" s="32"/>
      <c r="AG1518" s="32"/>
      <c r="AH1518" s="32"/>
      <c r="AI1518" s="32"/>
      <c r="AJ1518" s="32"/>
      <c r="AK1518" s="32"/>
      <c r="AL1518" s="32"/>
    </row>
    <row r="1519" customFormat="false" ht="16.85" hidden="false" customHeight="false" outlineLevel="0" collapsed="false">
      <c r="A1519" s="69" t="s">
        <v>1568</v>
      </c>
      <c r="B1519" s="70" t="s">
        <v>570</v>
      </c>
      <c r="C1519" s="62" t="s">
        <v>1141</v>
      </c>
      <c r="D1519" s="70" t="s">
        <v>1569</v>
      </c>
      <c r="E1519" s="43" t="n">
        <v>0.194444444444444</v>
      </c>
      <c r="F1519" s="54" t="n">
        <v>20</v>
      </c>
      <c r="G1519" s="45" t="n">
        <v>1.87</v>
      </c>
      <c r="H1519" s="46" t="s">
        <v>7</v>
      </c>
      <c r="I1519" s="47" t="n">
        <f aca="false">IF(H1519="W",F1519*G1519-F1519,(IF(H1519="L",-F1519)))</f>
        <v>-20</v>
      </c>
      <c r="J1519" s="62"/>
      <c r="K1519" s="23"/>
      <c r="L1519" s="48"/>
      <c r="M1519" s="48"/>
      <c r="N1519" s="49"/>
      <c r="O1519" s="62"/>
      <c r="P1519" s="64"/>
      <c r="Q1519" s="66"/>
      <c r="R1519" s="74"/>
      <c r="S1519" s="66"/>
      <c r="T1519" s="66"/>
      <c r="U1519" s="66"/>
      <c r="V1519" s="66"/>
      <c r="W1519" s="66"/>
      <c r="X1519" s="67"/>
      <c r="Y1519" s="67"/>
      <c r="Z1519" s="67"/>
      <c r="AA1519" s="67"/>
      <c r="AB1519" s="67"/>
      <c r="AC1519" s="67"/>
      <c r="AD1519" s="32"/>
      <c r="AE1519" s="32"/>
      <c r="AF1519" s="32"/>
      <c r="AG1519" s="32"/>
      <c r="AH1519" s="32"/>
      <c r="AI1519" s="32"/>
      <c r="AJ1519" s="32"/>
      <c r="AK1519" s="32"/>
      <c r="AL1519" s="32"/>
    </row>
    <row r="1520" customFormat="false" ht="16.85" hidden="false" customHeight="false" outlineLevel="0" collapsed="false">
      <c r="A1520" s="69"/>
      <c r="B1520" s="70" t="s">
        <v>67</v>
      </c>
      <c r="C1520" s="62" t="s">
        <v>24</v>
      </c>
      <c r="D1520" s="70" t="s">
        <v>1570</v>
      </c>
      <c r="E1520" s="43" t="n">
        <v>0.131944444444444</v>
      </c>
      <c r="F1520" s="54" t="n">
        <v>100</v>
      </c>
      <c r="G1520" s="45" t="n">
        <v>1.625</v>
      </c>
      <c r="H1520" s="46" t="s">
        <v>5</v>
      </c>
      <c r="I1520" s="47" t="n">
        <f aca="false">IF(H1520="W",F1520*G1520-F1520,(IF(H1520="L",-F1520)))</f>
        <v>62.5</v>
      </c>
      <c r="J1520" s="62"/>
      <c r="K1520" s="23"/>
      <c r="L1520" s="48"/>
      <c r="M1520" s="48"/>
      <c r="N1520" s="49"/>
      <c r="O1520" s="62"/>
      <c r="P1520" s="64"/>
      <c r="Q1520" s="66"/>
      <c r="R1520" s="74"/>
      <c r="S1520" s="66"/>
      <c r="T1520" s="66"/>
      <c r="U1520" s="66"/>
      <c r="V1520" s="66"/>
      <c r="W1520" s="66"/>
      <c r="X1520" s="67"/>
      <c r="Y1520" s="67"/>
      <c r="Z1520" s="67"/>
      <c r="AA1520" s="67"/>
      <c r="AB1520" s="67"/>
      <c r="AC1520" s="67"/>
      <c r="AD1520" s="32"/>
      <c r="AE1520" s="32"/>
      <c r="AF1520" s="32"/>
      <c r="AG1520" s="32"/>
      <c r="AH1520" s="32"/>
      <c r="AI1520" s="32"/>
      <c r="AJ1520" s="32"/>
      <c r="AK1520" s="32"/>
      <c r="AL1520" s="32"/>
    </row>
    <row r="1521" customFormat="false" ht="16.85" hidden="false" customHeight="false" outlineLevel="0" collapsed="false">
      <c r="A1521" s="69" t="s">
        <v>1571</v>
      </c>
      <c r="B1521" s="70" t="s">
        <v>67</v>
      </c>
      <c r="C1521" s="62" t="s">
        <v>1141</v>
      </c>
      <c r="D1521" s="70" t="s">
        <v>1572</v>
      </c>
      <c r="E1521" s="43" t="n">
        <v>0.131944444444444</v>
      </c>
      <c r="F1521" s="54" t="n">
        <v>62.5</v>
      </c>
      <c r="G1521" s="45" t="n">
        <v>2.65</v>
      </c>
      <c r="H1521" s="46" t="s">
        <v>7</v>
      </c>
      <c r="I1521" s="47" t="n">
        <f aca="false">IF(H1521="W",F1521*G1521-F1521,(IF(H1521="L",-F1521)))</f>
        <v>-62.5</v>
      </c>
      <c r="J1521" s="62"/>
      <c r="K1521" s="23"/>
      <c r="L1521" s="48"/>
      <c r="M1521" s="48"/>
      <c r="N1521" s="49"/>
      <c r="O1521" s="62"/>
      <c r="P1521" s="64"/>
      <c r="Q1521" s="66"/>
      <c r="R1521" s="74"/>
      <c r="S1521" s="66"/>
      <c r="T1521" s="66"/>
      <c r="U1521" s="66"/>
      <c r="V1521" s="66"/>
      <c r="W1521" s="66"/>
      <c r="X1521" s="67"/>
      <c r="Y1521" s="67"/>
      <c r="Z1521" s="67"/>
      <c r="AA1521" s="67"/>
      <c r="AB1521" s="67"/>
      <c r="AC1521" s="67"/>
      <c r="AD1521" s="32"/>
      <c r="AE1521" s="32"/>
      <c r="AF1521" s="32"/>
      <c r="AG1521" s="32"/>
      <c r="AH1521" s="32"/>
      <c r="AI1521" s="32"/>
      <c r="AJ1521" s="32"/>
      <c r="AK1521" s="32"/>
      <c r="AL1521" s="32"/>
    </row>
    <row r="1522" customFormat="false" ht="16.85" hidden="false" customHeight="false" outlineLevel="0" collapsed="false">
      <c r="A1522" s="69"/>
      <c r="B1522" s="70" t="s">
        <v>570</v>
      </c>
      <c r="C1522" s="62" t="s">
        <v>28</v>
      </c>
      <c r="D1522" s="70" t="s">
        <v>1573</v>
      </c>
      <c r="E1522" s="43" t="n">
        <v>0.104166666666667</v>
      </c>
      <c r="F1522" s="54" t="n">
        <v>18.71</v>
      </c>
      <c r="G1522" s="45" t="n">
        <v>1.55</v>
      </c>
      <c r="H1522" s="46" t="s">
        <v>5</v>
      </c>
      <c r="I1522" s="47" t="n">
        <f aca="false">IF(H1522="W",F1522*G1522-F1522,(IF(H1522="L",-F1522)))</f>
        <v>10.2905</v>
      </c>
      <c r="J1522" s="62"/>
      <c r="K1522" s="23"/>
      <c r="L1522" s="48"/>
      <c r="M1522" s="48"/>
      <c r="N1522" s="49"/>
      <c r="O1522" s="62"/>
      <c r="P1522" s="64"/>
      <c r="Q1522" s="66"/>
      <c r="R1522" s="74"/>
      <c r="S1522" s="66"/>
      <c r="T1522" s="66"/>
      <c r="U1522" s="66"/>
      <c r="V1522" s="66"/>
      <c r="W1522" s="66"/>
      <c r="X1522" s="67"/>
      <c r="Y1522" s="67"/>
      <c r="Z1522" s="67"/>
      <c r="AA1522" s="67"/>
      <c r="AB1522" s="67"/>
      <c r="AC1522" s="67"/>
      <c r="AD1522" s="32"/>
      <c r="AE1522" s="32"/>
      <c r="AF1522" s="32"/>
      <c r="AG1522" s="32"/>
      <c r="AH1522" s="32"/>
      <c r="AI1522" s="32"/>
      <c r="AJ1522" s="32"/>
      <c r="AK1522" s="32"/>
      <c r="AL1522" s="32"/>
    </row>
    <row r="1523" customFormat="false" ht="16.85" hidden="false" customHeight="false" outlineLevel="0" collapsed="false">
      <c r="A1523" s="69" t="n">
        <v>43683</v>
      </c>
      <c r="B1523" s="70" t="s">
        <v>67</v>
      </c>
      <c r="C1523" s="62" t="s">
        <v>87</v>
      </c>
      <c r="D1523" s="70" t="s">
        <v>1574</v>
      </c>
      <c r="E1523" s="43" t="n">
        <v>0.520833333333333</v>
      </c>
      <c r="F1523" s="54" t="n">
        <v>100</v>
      </c>
      <c r="G1523" s="45" t="n">
        <v>1.61</v>
      </c>
      <c r="H1523" s="46" t="s">
        <v>7</v>
      </c>
      <c r="I1523" s="47" t="n">
        <f aca="false">IF(H1523="W",F1523*G1523-F1523,(IF(H1523="L",-F1523)))</f>
        <v>-100</v>
      </c>
      <c r="J1523" s="62"/>
      <c r="K1523" s="23"/>
      <c r="L1523" s="48"/>
      <c r="M1523" s="48"/>
      <c r="N1523" s="49"/>
      <c r="O1523" s="62"/>
      <c r="P1523" s="64"/>
      <c r="Q1523" s="66"/>
      <c r="R1523" s="74"/>
      <c r="S1523" s="66"/>
      <c r="T1523" s="66"/>
      <c r="U1523" s="66"/>
      <c r="V1523" s="66"/>
      <c r="W1523" s="66"/>
      <c r="X1523" s="67"/>
      <c r="Y1523" s="67"/>
      <c r="Z1523" s="67"/>
      <c r="AA1523" s="67"/>
      <c r="AB1523" s="67"/>
      <c r="AC1523" s="67"/>
      <c r="AD1523" s="32"/>
      <c r="AE1523" s="32"/>
      <c r="AF1523" s="32"/>
      <c r="AG1523" s="32"/>
      <c r="AH1523" s="32"/>
      <c r="AI1523" s="32"/>
      <c r="AJ1523" s="32"/>
      <c r="AK1523" s="32"/>
      <c r="AL1523" s="32"/>
    </row>
    <row r="1524" customFormat="false" ht="16.85" hidden="false" customHeight="false" outlineLevel="0" collapsed="false">
      <c r="A1524" s="69"/>
      <c r="B1524" s="70" t="s">
        <v>67</v>
      </c>
      <c r="C1524" s="62" t="s">
        <v>1141</v>
      </c>
      <c r="D1524" s="70" t="s">
        <v>1575</v>
      </c>
      <c r="E1524" s="43" t="n">
        <v>0.520833333333333</v>
      </c>
      <c r="F1524" s="54" t="s">
        <v>80</v>
      </c>
      <c r="G1524" s="45" t="s">
        <v>80</v>
      </c>
      <c r="H1524" s="46" t="s">
        <v>6</v>
      </c>
      <c r="I1524" s="47" t="n">
        <f aca="false">IF(H1524="W",F1524*G1524-F1524,(IF(H1524="L",-F1524)))</f>
        <v>0</v>
      </c>
      <c r="J1524" s="62"/>
      <c r="K1524" s="23"/>
      <c r="L1524" s="48"/>
      <c r="M1524" s="48"/>
      <c r="N1524" s="49"/>
      <c r="O1524" s="62"/>
      <c r="P1524" s="64"/>
      <c r="Q1524" s="66"/>
      <c r="R1524" s="74"/>
      <c r="S1524" s="66"/>
      <c r="T1524" s="66"/>
      <c r="U1524" s="66"/>
      <c r="V1524" s="66"/>
      <c r="W1524" s="66"/>
      <c r="X1524" s="67"/>
      <c r="Y1524" s="67"/>
      <c r="Z1524" s="67"/>
      <c r="AA1524" s="67"/>
      <c r="AB1524" s="67"/>
      <c r="AC1524" s="67"/>
      <c r="AD1524" s="32"/>
      <c r="AE1524" s="32"/>
      <c r="AF1524" s="32"/>
      <c r="AG1524" s="32"/>
      <c r="AH1524" s="32"/>
      <c r="AI1524" s="32"/>
      <c r="AJ1524" s="32"/>
      <c r="AK1524" s="32"/>
      <c r="AL1524" s="32"/>
    </row>
    <row r="1525" customFormat="false" ht="16.85" hidden="false" customHeight="false" outlineLevel="0" collapsed="false">
      <c r="A1525" s="69"/>
      <c r="B1525" s="70" t="s">
        <v>67</v>
      </c>
      <c r="C1525" s="62" t="s">
        <v>28</v>
      </c>
      <c r="D1525" s="70" t="s">
        <v>1576</v>
      </c>
      <c r="E1525" s="43" t="n">
        <v>0.90625</v>
      </c>
      <c r="F1525" s="54" t="n">
        <v>20</v>
      </c>
      <c r="G1525" s="45" t="n">
        <v>2.07</v>
      </c>
      <c r="H1525" s="46" t="s">
        <v>5</v>
      </c>
      <c r="I1525" s="47" t="n">
        <f aca="false">IF(H1525="W",F1525*G1525-F1525,(IF(H1525="L",-F1525)))</f>
        <v>21.4</v>
      </c>
      <c r="J1525" s="62"/>
      <c r="K1525" s="23"/>
      <c r="L1525" s="48"/>
      <c r="M1525" s="48"/>
      <c r="N1525" s="49"/>
      <c r="O1525" s="62"/>
      <c r="P1525" s="64"/>
      <c r="Q1525" s="66"/>
      <c r="R1525" s="74"/>
      <c r="S1525" s="66"/>
      <c r="T1525" s="66"/>
      <c r="U1525" s="66"/>
      <c r="V1525" s="66"/>
      <c r="W1525" s="66"/>
      <c r="X1525" s="67"/>
      <c r="Y1525" s="67"/>
      <c r="Z1525" s="67"/>
      <c r="AA1525" s="67"/>
      <c r="AB1525" s="67"/>
      <c r="AC1525" s="67"/>
      <c r="AD1525" s="32"/>
      <c r="AE1525" s="32"/>
      <c r="AF1525" s="32"/>
      <c r="AG1525" s="32"/>
      <c r="AH1525" s="32"/>
      <c r="AI1525" s="32"/>
      <c r="AJ1525" s="32"/>
      <c r="AK1525" s="32"/>
      <c r="AL1525" s="32"/>
    </row>
    <row r="1526" customFormat="false" ht="16.85" hidden="false" customHeight="false" outlineLevel="0" collapsed="false">
      <c r="A1526" s="69" t="s">
        <v>1577</v>
      </c>
      <c r="B1526" s="70" t="s">
        <v>67</v>
      </c>
      <c r="C1526" s="62" t="s">
        <v>28</v>
      </c>
      <c r="D1526" s="70" t="s">
        <v>1576</v>
      </c>
      <c r="E1526" s="43" t="n">
        <v>0.90625</v>
      </c>
      <c r="F1526" s="54" t="n">
        <v>13.2</v>
      </c>
      <c r="G1526" s="45" t="n">
        <v>2.07</v>
      </c>
      <c r="H1526" s="46" t="s">
        <v>5</v>
      </c>
      <c r="I1526" s="47" t="n">
        <f aca="false">IF(H1526="W",F1526*G1526-F1526,(IF(H1526="L",-F1526)))</f>
        <v>14.124</v>
      </c>
      <c r="J1526" s="62"/>
      <c r="K1526" s="23" t="s">
        <v>1578</v>
      </c>
      <c r="L1526" s="48"/>
      <c r="M1526" s="48"/>
      <c r="N1526" s="49"/>
      <c r="O1526" s="62"/>
      <c r="P1526" s="64"/>
      <c r="Q1526" s="66"/>
      <c r="R1526" s="74"/>
      <c r="S1526" s="66"/>
      <c r="T1526" s="66"/>
      <c r="U1526" s="66"/>
      <c r="V1526" s="66"/>
      <c r="W1526" s="66"/>
      <c r="X1526" s="67"/>
      <c r="Y1526" s="67"/>
      <c r="Z1526" s="67"/>
      <c r="AA1526" s="67"/>
      <c r="AB1526" s="67"/>
      <c r="AC1526" s="67"/>
      <c r="AD1526" s="32"/>
      <c r="AE1526" s="32"/>
      <c r="AF1526" s="32"/>
      <c r="AG1526" s="32"/>
      <c r="AH1526" s="32"/>
      <c r="AI1526" s="32"/>
      <c r="AJ1526" s="32"/>
      <c r="AK1526" s="32"/>
      <c r="AL1526" s="32"/>
    </row>
    <row r="1527" customFormat="false" ht="16.85" hidden="false" customHeight="false" outlineLevel="0" collapsed="false">
      <c r="A1527" s="69"/>
      <c r="B1527" s="70" t="s">
        <v>67</v>
      </c>
      <c r="C1527" s="62" t="s">
        <v>87</v>
      </c>
      <c r="D1527" s="70" t="s">
        <v>1579</v>
      </c>
      <c r="E1527" s="43" t="n">
        <v>0.90625</v>
      </c>
      <c r="F1527" s="54" t="n">
        <v>10</v>
      </c>
      <c r="G1527" s="45" t="n">
        <v>3.6</v>
      </c>
      <c r="H1527" s="46" t="s">
        <v>6</v>
      </c>
      <c r="I1527" s="47" t="n">
        <f aca="false">IF(H1527="W",F1527*G1527-F1527,(IF(H1527="L",-F1527)))</f>
        <v>0</v>
      </c>
      <c r="J1527" s="62"/>
      <c r="K1527" s="23" t="s">
        <v>124</v>
      </c>
      <c r="L1527" s="48"/>
      <c r="M1527" s="48"/>
      <c r="N1527" s="49"/>
      <c r="O1527" s="62"/>
      <c r="P1527" s="64"/>
      <c r="Q1527" s="66"/>
      <c r="R1527" s="74"/>
      <c r="S1527" s="66"/>
      <c r="T1527" s="66"/>
      <c r="U1527" s="66"/>
      <c r="V1527" s="66"/>
      <c r="W1527" s="66"/>
      <c r="X1527" s="67"/>
      <c r="Y1527" s="67"/>
      <c r="Z1527" s="67"/>
      <c r="AA1527" s="67"/>
      <c r="AB1527" s="67"/>
      <c r="AC1527" s="67"/>
      <c r="AD1527" s="32"/>
      <c r="AE1527" s="32"/>
      <c r="AF1527" s="32"/>
      <c r="AG1527" s="32"/>
      <c r="AH1527" s="32"/>
      <c r="AI1527" s="32"/>
      <c r="AJ1527" s="32"/>
      <c r="AK1527" s="32"/>
      <c r="AL1527" s="32"/>
    </row>
    <row r="1528" customFormat="false" ht="16.85" hidden="false" customHeight="false" outlineLevel="0" collapsed="false">
      <c r="A1528" s="69"/>
      <c r="B1528" s="70" t="s">
        <v>67</v>
      </c>
      <c r="C1528" s="62" t="s">
        <v>87</v>
      </c>
      <c r="D1528" s="70" t="s">
        <v>1579</v>
      </c>
      <c r="E1528" s="43" t="n">
        <v>0.90625</v>
      </c>
      <c r="F1528" s="54" t="n">
        <v>15</v>
      </c>
      <c r="G1528" s="45" t="n">
        <v>3.6</v>
      </c>
      <c r="H1528" s="46" t="s">
        <v>7</v>
      </c>
      <c r="I1528" s="47" t="n">
        <f aca="false">IF(H1528="W",F1528*G1528-F1528,(IF(H1528="L",-F1528)))</f>
        <v>-15</v>
      </c>
      <c r="J1528" s="62"/>
      <c r="K1528" s="23" t="s">
        <v>1580</v>
      </c>
      <c r="L1528" s="48"/>
      <c r="M1528" s="48"/>
      <c r="N1528" s="49"/>
      <c r="O1528" s="62"/>
      <c r="P1528" s="64"/>
      <c r="Q1528" s="66"/>
      <c r="R1528" s="74"/>
      <c r="S1528" s="66"/>
      <c r="T1528" s="66"/>
      <c r="U1528" s="66"/>
      <c r="V1528" s="66"/>
      <c r="W1528" s="66"/>
      <c r="X1528" s="67"/>
      <c r="Y1528" s="67"/>
      <c r="Z1528" s="67"/>
      <c r="AA1528" s="67"/>
      <c r="AB1528" s="67"/>
      <c r="AC1528" s="67"/>
      <c r="AD1528" s="32"/>
      <c r="AE1528" s="32"/>
      <c r="AF1528" s="32"/>
      <c r="AG1528" s="32"/>
      <c r="AH1528" s="32"/>
      <c r="AI1528" s="32"/>
      <c r="AJ1528" s="32"/>
      <c r="AK1528" s="32"/>
      <c r="AL1528" s="32"/>
    </row>
    <row r="1529" customFormat="false" ht="16.85" hidden="false" customHeight="false" outlineLevel="0" collapsed="false">
      <c r="A1529" s="69" t="s">
        <v>1581</v>
      </c>
      <c r="B1529" s="70" t="s">
        <v>67</v>
      </c>
      <c r="C1529" s="62" t="s">
        <v>1141</v>
      </c>
      <c r="D1529" s="70" t="s">
        <v>1582</v>
      </c>
      <c r="E1529" s="43" t="n">
        <v>0.90625</v>
      </c>
      <c r="F1529" s="54" t="n">
        <v>23</v>
      </c>
      <c r="G1529" s="45" t="n">
        <v>3.5</v>
      </c>
      <c r="H1529" s="46" t="s">
        <v>7</v>
      </c>
      <c r="I1529" s="47" t="n">
        <f aca="false">IF(H1529="W",F1529*G1529-F1529,(IF(H1529="L",-F1529)))</f>
        <v>-23</v>
      </c>
      <c r="J1529" s="62"/>
      <c r="K1529" s="23"/>
      <c r="L1529" s="48"/>
      <c r="M1529" s="48"/>
      <c r="N1529" s="49"/>
      <c r="O1529" s="62"/>
      <c r="P1529" s="64"/>
      <c r="Q1529" s="66"/>
      <c r="R1529" s="74"/>
      <c r="S1529" s="66"/>
      <c r="T1529" s="66"/>
      <c r="U1529" s="66"/>
      <c r="V1529" s="66"/>
      <c r="W1529" s="66"/>
      <c r="X1529" s="67"/>
      <c r="Y1529" s="67"/>
      <c r="Z1529" s="67"/>
      <c r="AA1529" s="67"/>
      <c r="AB1529" s="67"/>
      <c r="AC1529" s="67"/>
      <c r="AD1529" s="32"/>
      <c r="AE1529" s="32"/>
      <c r="AF1529" s="32"/>
      <c r="AG1529" s="32"/>
      <c r="AH1529" s="32"/>
      <c r="AI1529" s="32"/>
      <c r="AJ1529" s="32"/>
      <c r="AK1529" s="32"/>
      <c r="AL1529" s="32"/>
    </row>
    <row r="1530" customFormat="false" ht="16.85" hidden="false" customHeight="false" outlineLevel="0" collapsed="false">
      <c r="A1530" s="69"/>
      <c r="B1530" s="70" t="s">
        <v>67</v>
      </c>
      <c r="C1530" s="62" t="s">
        <v>28</v>
      </c>
      <c r="D1530" s="70" t="s">
        <v>1576</v>
      </c>
      <c r="E1530" s="43" t="n">
        <v>0.90625</v>
      </c>
      <c r="F1530" s="54" t="s">
        <v>80</v>
      </c>
      <c r="G1530" s="45" t="s">
        <v>80</v>
      </c>
      <c r="H1530" s="46" t="s">
        <v>80</v>
      </c>
      <c r="I1530" s="47" t="n">
        <f aca="false">IF(H1530="W",F1530*G1530-F1530,(IF(H1530="L",-F1530)))</f>
        <v>0</v>
      </c>
      <c r="J1530" s="62"/>
      <c r="K1530" s="23"/>
      <c r="L1530" s="48"/>
      <c r="M1530" s="48"/>
      <c r="N1530" s="49"/>
      <c r="O1530" s="62"/>
      <c r="P1530" s="64"/>
      <c r="Q1530" s="66"/>
      <c r="R1530" s="74"/>
      <c r="S1530" s="66"/>
      <c r="T1530" s="66"/>
      <c r="U1530" s="66"/>
      <c r="V1530" s="66"/>
      <c r="W1530" s="66"/>
      <c r="X1530" s="67"/>
      <c r="Y1530" s="67"/>
      <c r="Z1530" s="67"/>
      <c r="AA1530" s="67"/>
      <c r="AB1530" s="67"/>
      <c r="AC1530" s="67"/>
      <c r="AD1530" s="32"/>
      <c r="AE1530" s="32"/>
      <c r="AF1530" s="32"/>
      <c r="AG1530" s="32"/>
      <c r="AH1530" s="32"/>
      <c r="AI1530" s="32"/>
      <c r="AJ1530" s="32"/>
      <c r="AK1530" s="32"/>
      <c r="AL1530" s="32"/>
    </row>
    <row r="1531" customFormat="false" ht="16.85" hidden="false" customHeight="false" outlineLevel="0" collapsed="false">
      <c r="A1531" s="69"/>
      <c r="B1531" s="70" t="s">
        <v>67</v>
      </c>
      <c r="C1531" s="62" t="s">
        <v>216</v>
      </c>
      <c r="D1531" s="70" t="s">
        <v>1583</v>
      </c>
      <c r="E1531" s="43" t="n">
        <v>0.90625</v>
      </c>
      <c r="F1531" s="54" t="n">
        <v>20</v>
      </c>
      <c r="G1531" s="45" t="n">
        <v>1.062</v>
      </c>
      <c r="H1531" s="46" t="s">
        <v>5</v>
      </c>
      <c r="I1531" s="47" t="n">
        <f aca="false">IF(H1531="W",F1531*G1531-F1531,(IF(H1531="L",-F1531)))</f>
        <v>1.24</v>
      </c>
      <c r="J1531" s="62"/>
      <c r="K1531" s="23"/>
      <c r="L1531" s="48"/>
      <c r="M1531" s="48"/>
      <c r="N1531" s="49"/>
      <c r="O1531" s="62"/>
      <c r="P1531" s="64"/>
      <c r="Q1531" s="66"/>
      <c r="R1531" s="74"/>
      <c r="S1531" s="66"/>
      <c r="T1531" s="66"/>
      <c r="U1531" s="66"/>
      <c r="V1531" s="66"/>
      <c r="W1531" s="66"/>
      <c r="X1531" s="67"/>
      <c r="Y1531" s="67"/>
      <c r="Z1531" s="67"/>
      <c r="AA1531" s="67"/>
      <c r="AB1531" s="67"/>
      <c r="AC1531" s="67"/>
      <c r="AD1531" s="32"/>
      <c r="AE1531" s="32"/>
      <c r="AF1531" s="32"/>
      <c r="AG1531" s="32"/>
      <c r="AH1531" s="32"/>
      <c r="AI1531" s="32"/>
      <c r="AJ1531" s="32"/>
      <c r="AK1531" s="32"/>
      <c r="AL1531" s="32"/>
    </row>
    <row r="1532" customFormat="false" ht="16.85" hidden="false" customHeight="false" outlineLevel="0" collapsed="false">
      <c r="A1532" s="69"/>
      <c r="B1532" s="70" t="s">
        <v>67</v>
      </c>
      <c r="C1532" s="62" t="s">
        <v>1584</v>
      </c>
      <c r="D1532" s="70" t="s">
        <v>1576</v>
      </c>
      <c r="E1532" s="43" t="s">
        <v>1585</v>
      </c>
      <c r="F1532" s="54" t="n">
        <v>38.19</v>
      </c>
      <c r="G1532" s="45" t="n">
        <v>2.02</v>
      </c>
      <c r="H1532" s="46" t="s">
        <v>5</v>
      </c>
      <c r="I1532" s="47" t="n">
        <f aca="false">IF(H1532="W",F1532*G1532-F1532,(IF(H1532="L",-F1532)))</f>
        <v>38.9538</v>
      </c>
      <c r="J1532" s="62"/>
      <c r="K1532" s="23" t="s">
        <v>1586</v>
      </c>
      <c r="L1532" s="48"/>
      <c r="M1532" s="48"/>
      <c r="N1532" s="49"/>
      <c r="O1532" s="62"/>
      <c r="P1532" s="64"/>
      <c r="Q1532" s="66"/>
      <c r="R1532" s="74"/>
      <c r="S1532" s="66"/>
      <c r="T1532" s="66"/>
      <c r="U1532" s="66"/>
      <c r="V1532" s="66"/>
      <c r="W1532" s="66"/>
      <c r="X1532" s="67"/>
      <c r="Y1532" s="67"/>
      <c r="Z1532" s="67"/>
      <c r="AA1532" s="67"/>
      <c r="AB1532" s="67"/>
      <c r="AC1532" s="67"/>
      <c r="AD1532" s="32"/>
      <c r="AE1532" s="32"/>
      <c r="AF1532" s="32"/>
      <c r="AG1532" s="32"/>
      <c r="AH1532" s="32"/>
      <c r="AI1532" s="32"/>
      <c r="AJ1532" s="32"/>
      <c r="AK1532" s="32"/>
      <c r="AL1532" s="32"/>
    </row>
    <row r="1533" customFormat="false" ht="16.85" hidden="false" customHeight="false" outlineLevel="0" collapsed="false">
      <c r="A1533" s="69" t="s">
        <v>1587</v>
      </c>
      <c r="B1533" s="70" t="s">
        <v>67</v>
      </c>
      <c r="C1533" s="62" t="s">
        <v>1141</v>
      </c>
      <c r="D1533" s="70" t="s">
        <v>1582</v>
      </c>
      <c r="E1533" s="43" t="n">
        <v>0.90625</v>
      </c>
      <c r="F1533" s="54" t="n">
        <v>22</v>
      </c>
      <c r="G1533" s="45" t="n">
        <v>3.5</v>
      </c>
      <c r="H1533" s="46" t="s">
        <v>7</v>
      </c>
      <c r="I1533" s="47" t="n">
        <f aca="false">IF(H1533="W",F1533*G1533-F1533,(IF(H1533="L",-F1533)))</f>
        <v>-22</v>
      </c>
      <c r="J1533" s="62"/>
      <c r="K1533" s="23"/>
      <c r="L1533" s="48"/>
      <c r="M1533" s="48"/>
      <c r="N1533" s="49"/>
      <c r="O1533" s="62"/>
      <c r="P1533" s="64"/>
      <c r="Q1533" s="66"/>
      <c r="R1533" s="74"/>
      <c r="S1533" s="66"/>
      <c r="T1533" s="66"/>
      <c r="U1533" s="66"/>
      <c r="V1533" s="66"/>
      <c r="W1533" s="66"/>
      <c r="X1533" s="67"/>
      <c r="Y1533" s="67"/>
      <c r="Z1533" s="67"/>
      <c r="AA1533" s="67"/>
      <c r="AB1533" s="67"/>
      <c r="AC1533" s="67"/>
      <c r="AD1533" s="32"/>
      <c r="AE1533" s="32"/>
      <c r="AF1533" s="32"/>
      <c r="AG1533" s="32"/>
      <c r="AH1533" s="32"/>
      <c r="AI1533" s="32"/>
      <c r="AJ1533" s="32"/>
      <c r="AK1533" s="32"/>
      <c r="AL1533" s="32"/>
    </row>
    <row r="1534" customFormat="false" ht="16.85" hidden="false" customHeight="false" outlineLevel="0" collapsed="false">
      <c r="A1534" s="69"/>
      <c r="B1534" s="70" t="s">
        <v>67</v>
      </c>
      <c r="C1534" s="62" t="s">
        <v>87</v>
      </c>
      <c r="D1534" s="70" t="s">
        <v>1588</v>
      </c>
      <c r="E1534" s="43" t="n">
        <v>0.90625</v>
      </c>
      <c r="F1534" s="54" t="n">
        <v>15</v>
      </c>
      <c r="G1534" s="45" t="n">
        <v>5</v>
      </c>
      <c r="H1534" s="46" t="s">
        <v>7</v>
      </c>
      <c r="I1534" s="47" t="n">
        <f aca="false">IF(H1534="W",F1534*G1534-F1534,(IF(H1534="L",-F1534)))</f>
        <v>-15</v>
      </c>
      <c r="J1534" s="62"/>
      <c r="K1534" s="23" t="s">
        <v>1589</v>
      </c>
      <c r="L1534" s="48"/>
      <c r="M1534" s="48"/>
      <c r="N1534" s="49"/>
      <c r="O1534" s="62"/>
      <c r="P1534" s="64"/>
      <c r="Q1534" s="66"/>
      <c r="R1534" s="74"/>
      <c r="S1534" s="66"/>
      <c r="T1534" s="66"/>
      <c r="U1534" s="66"/>
      <c r="V1534" s="66"/>
      <c r="W1534" s="66"/>
      <c r="X1534" s="67"/>
      <c r="Y1534" s="67"/>
      <c r="Z1534" s="67"/>
      <c r="AA1534" s="67"/>
      <c r="AB1534" s="67"/>
      <c r="AC1534" s="67"/>
      <c r="AD1534" s="32"/>
      <c r="AE1534" s="32"/>
      <c r="AF1534" s="32"/>
      <c r="AG1534" s="32"/>
      <c r="AH1534" s="32"/>
      <c r="AI1534" s="32"/>
      <c r="AJ1534" s="32"/>
      <c r="AK1534" s="32"/>
      <c r="AL1534" s="32"/>
    </row>
    <row r="1535" customFormat="false" ht="16.85" hidden="false" customHeight="false" outlineLevel="0" collapsed="false">
      <c r="A1535" s="69" t="n">
        <v>43684</v>
      </c>
      <c r="B1535" s="70" t="s">
        <v>67</v>
      </c>
      <c r="C1535" s="62" t="s">
        <v>28</v>
      </c>
      <c r="D1535" s="70" t="s">
        <v>1590</v>
      </c>
      <c r="E1535" s="43" t="n">
        <v>0.875</v>
      </c>
      <c r="F1535" s="54" t="n">
        <v>20</v>
      </c>
      <c r="G1535" s="45" t="n">
        <v>2.48</v>
      </c>
      <c r="H1535" s="46" t="s">
        <v>7</v>
      </c>
      <c r="I1535" s="47" t="n">
        <f aca="false">IF(H1535="W",F1535*G1535-F1535,(IF(H1535="L",-F1535)))</f>
        <v>-20</v>
      </c>
      <c r="J1535" s="62"/>
      <c r="K1535" s="23"/>
      <c r="L1535" s="48"/>
      <c r="M1535" s="48"/>
      <c r="N1535" s="49"/>
      <c r="O1535" s="62"/>
      <c r="P1535" s="64"/>
      <c r="Q1535" s="66"/>
      <c r="R1535" s="74"/>
      <c r="S1535" s="66"/>
      <c r="T1535" s="66"/>
      <c r="U1535" s="66"/>
      <c r="V1535" s="66"/>
      <c r="W1535" s="66"/>
      <c r="X1535" s="67"/>
      <c r="Y1535" s="67"/>
      <c r="Z1535" s="67"/>
      <c r="AA1535" s="67"/>
      <c r="AB1535" s="67"/>
      <c r="AC1535" s="67"/>
      <c r="AD1535" s="32"/>
      <c r="AE1535" s="32"/>
      <c r="AF1535" s="32"/>
      <c r="AG1535" s="32"/>
      <c r="AH1535" s="32"/>
      <c r="AI1535" s="32"/>
      <c r="AJ1535" s="32"/>
      <c r="AK1535" s="32"/>
      <c r="AL1535" s="32"/>
    </row>
    <row r="1536" customFormat="false" ht="16.85" hidden="false" customHeight="false" outlineLevel="0" collapsed="false">
      <c r="A1536" s="69"/>
      <c r="B1536" s="70" t="s">
        <v>67</v>
      </c>
      <c r="C1536" s="62" t="s">
        <v>28</v>
      </c>
      <c r="D1536" s="70" t="s">
        <v>1590</v>
      </c>
      <c r="E1536" s="43" t="n">
        <v>0.875</v>
      </c>
      <c r="F1536" s="54" t="n">
        <v>27.32</v>
      </c>
      <c r="G1536" s="45" t="n">
        <v>2.48</v>
      </c>
      <c r="H1536" s="46" t="s">
        <v>7</v>
      </c>
      <c r="I1536" s="47" t="n">
        <f aca="false">IF(H1536="W",F1536*G1536-F1536,(IF(H1536="L",-F1536)))</f>
        <v>-27.32</v>
      </c>
      <c r="J1536" s="62"/>
      <c r="K1536" s="23" t="s">
        <v>1591</v>
      </c>
      <c r="L1536" s="48"/>
      <c r="M1536" s="48"/>
      <c r="N1536" s="49"/>
      <c r="O1536" s="62"/>
      <c r="P1536" s="64"/>
      <c r="Q1536" s="66"/>
      <c r="R1536" s="74"/>
      <c r="S1536" s="66"/>
      <c r="T1536" s="66"/>
      <c r="U1536" s="66"/>
      <c r="V1536" s="66"/>
      <c r="W1536" s="66"/>
      <c r="X1536" s="67"/>
      <c r="Y1536" s="67"/>
      <c r="Z1536" s="67"/>
      <c r="AA1536" s="67"/>
      <c r="AB1536" s="67"/>
      <c r="AC1536" s="67"/>
      <c r="AD1536" s="32"/>
      <c r="AE1536" s="32"/>
      <c r="AF1536" s="32"/>
      <c r="AG1536" s="32"/>
      <c r="AH1536" s="32"/>
      <c r="AI1536" s="32"/>
      <c r="AJ1536" s="32"/>
      <c r="AK1536" s="32"/>
      <c r="AL1536" s="32"/>
    </row>
    <row r="1537" customFormat="false" ht="16.85" hidden="false" customHeight="false" outlineLevel="0" collapsed="false">
      <c r="A1537" s="69"/>
      <c r="B1537" s="70" t="s">
        <v>67</v>
      </c>
      <c r="C1537" s="62" t="s">
        <v>331</v>
      </c>
      <c r="D1537" s="70" t="s">
        <v>1592</v>
      </c>
      <c r="E1537" s="43" t="n">
        <v>0.875</v>
      </c>
      <c r="F1537" s="54" t="n">
        <v>10</v>
      </c>
      <c r="G1537" s="45" t="n">
        <v>3.05</v>
      </c>
      <c r="H1537" s="46" t="s">
        <v>5</v>
      </c>
      <c r="I1537" s="47" t="n">
        <f aca="false">IF(H1537="W",F1537*G1537-F1537,(IF(H1537="L",-F1537)))</f>
        <v>20.5</v>
      </c>
      <c r="J1537" s="62"/>
      <c r="K1537" s="23" t="s">
        <v>1593</v>
      </c>
      <c r="L1537" s="48"/>
      <c r="M1537" s="48"/>
      <c r="N1537" s="49"/>
      <c r="O1537" s="62"/>
      <c r="P1537" s="64"/>
      <c r="Q1537" s="66"/>
      <c r="R1537" s="74"/>
      <c r="S1537" s="66"/>
      <c r="T1537" s="66"/>
      <c r="U1537" s="66"/>
      <c r="V1537" s="66"/>
      <c r="W1537" s="66"/>
      <c r="X1537" s="67"/>
      <c r="Y1537" s="67"/>
      <c r="Z1537" s="67"/>
      <c r="AA1537" s="67"/>
      <c r="AB1537" s="67"/>
      <c r="AC1537" s="67"/>
      <c r="AD1537" s="32"/>
      <c r="AE1537" s="32"/>
      <c r="AF1537" s="32"/>
      <c r="AG1537" s="32"/>
      <c r="AH1537" s="32"/>
      <c r="AI1537" s="32"/>
      <c r="AJ1537" s="32"/>
      <c r="AK1537" s="32"/>
      <c r="AL1537" s="32"/>
    </row>
    <row r="1538" customFormat="false" ht="16.85" hidden="false" customHeight="false" outlineLevel="0" collapsed="false">
      <c r="A1538" s="69"/>
      <c r="B1538" s="70" t="s">
        <v>67</v>
      </c>
      <c r="C1538" s="62" t="s">
        <v>170</v>
      </c>
      <c r="D1538" s="70" t="s">
        <v>1592</v>
      </c>
      <c r="E1538" s="43" t="n">
        <v>0.875</v>
      </c>
      <c r="F1538" s="54" t="n">
        <v>35</v>
      </c>
      <c r="G1538" s="45" t="n">
        <v>3.05</v>
      </c>
      <c r="H1538" s="46" t="s">
        <v>5</v>
      </c>
      <c r="I1538" s="47" t="n">
        <f aca="false">IF(H1538="W",F1538*G1538-F1538,(IF(H1538="L",-F1538)))</f>
        <v>71.75</v>
      </c>
      <c r="J1538" s="62"/>
      <c r="K1538" s="23" t="s">
        <v>1594</v>
      </c>
      <c r="L1538" s="48"/>
      <c r="M1538" s="48"/>
      <c r="N1538" s="49"/>
      <c r="O1538" s="62"/>
      <c r="P1538" s="64"/>
      <c r="Q1538" s="66"/>
      <c r="R1538" s="74"/>
      <c r="S1538" s="66"/>
      <c r="T1538" s="66"/>
      <c r="U1538" s="66"/>
      <c r="V1538" s="66"/>
      <c r="W1538" s="66"/>
      <c r="X1538" s="67"/>
      <c r="Y1538" s="67"/>
      <c r="Z1538" s="67"/>
      <c r="AA1538" s="67"/>
      <c r="AB1538" s="67"/>
      <c r="AC1538" s="67"/>
      <c r="AD1538" s="32"/>
      <c r="AE1538" s="32"/>
      <c r="AF1538" s="32"/>
      <c r="AG1538" s="32"/>
      <c r="AH1538" s="32"/>
      <c r="AI1538" s="32"/>
      <c r="AJ1538" s="32"/>
      <c r="AK1538" s="32"/>
      <c r="AL1538" s="32"/>
    </row>
    <row r="1539" customFormat="false" ht="16.85" hidden="false" customHeight="false" outlineLevel="0" collapsed="false">
      <c r="A1539" s="69" t="s">
        <v>1595</v>
      </c>
      <c r="B1539" s="70" t="s">
        <v>67</v>
      </c>
      <c r="C1539" s="62" t="s">
        <v>1141</v>
      </c>
      <c r="D1539" s="70" t="s">
        <v>1596</v>
      </c>
      <c r="E1539" s="43" t="n">
        <v>0.875</v>
      </c>
      <c r="F1539" s="54" t="n">
        <v>45</v>
      </c>
      <c r="G1539" s="45" t="n">
        <v>3.2</v>
      </c>
      <c r="H1539" s="46" t="s">
        <v>7</v>
      </c>
      <c r="I1539" s="47" t="n">
        <f aca="false">IF(H1539="W",F1539*G1539-F1539,(IF(H1539="L",-F1539)))</f>
        <v>-45</v>
      </c>
      <c r="J1539" s="62"/>
      <c r="K1539" s="23"/>
      <c r="L1539" s="48"/>
      <c r="M1539" s="48"/>
      <c r="N1539" s="49"/>
      <c r="O1539" s="62"/>
      <c r="P1539" s="64"/>
      <c r="Q1539" s="66"/>
      <c r="R1539" s="74"/>
      <c r="S1539" s="66"/>
      <c r="T1539" s="66"/>
      <c r="U1539" s="66"/>
      <c r="V1539" s="66"/>
      <c r="W1539" s="66"/>
      <c r="X1539" s="67"/>
      <c r="Y1539" s="67"/>
      <c r="Z1539" s="67"/>
      <c r="AA1539" s="67"/>
      <c r="AB1539" s="67"/>
      <c r="AC1539" s="67"/>
      <c r="AD1539" s="32"/>
      <c r="AE1539" s="32"/>
      <c r="AF1539" s="32"/>
      <c r="AG1539" s="32"/>
      <c r="AH1539" s="32"/>
      <c r="AI1539" s="32"/>
      <c r="AJ1539" s="32"/>
      <c r="AK1539" s="32"/>
      <c r="AL1539" s="32"/>
    </row>
    <row r="1540" customFormat="false" ht="16.85" hidden="false" customHeight="false" outlineLevel="0" collapsed="false">
      <c r="A1540" s="69"/>
      <c r="B1540" s="70" t="s">
        <v>67</v>
      </c>
      <c r="C1540" s="62" t="s">
        <v>63</v>
      </c>
      <c r="D1540" s="70" t="s">
        <v>1597</v>
      </c>
      <c r="E1540" s="43" t="n">
        <v>0.875</v>
      </c>
      <c r="F1540" s="54" t="n">
        <v>20</v>
      </c>
      <c r="G1540" s="45" t="n">
        <v>1.1</v>
      </c>
      <c r="H1540" s="46" t="s">
        <v>5</v>
      </c>
      <c r="I1540" s="47" t="n">
        <f aca="false">IF(H1540="W",F1540*G1540-F1540,(IF(H1540="L",-F1540)))</f>
        <v>2</v>
      </c>
      <c r="J1540" s="62"/>
      <c r="K1540" s="23"/>
      <c r="L1540" s="48"/>
      <c r="M1540" s="48"/>
      <c r="N1540" s="49"/>
      <c r="O1540" s="62"/>
      <c r="P1540" s="64"/>
      <c r="Q1540" s="66"/>
      <c r="R1540" s="74"/>
      <c r="S1540" s="66"/>
      <c r="T1540" s="66"/>
      <c r="U1540" s="66"/>
      <c r="V1540" s="66"/>
      <c r="W1540" s="66"/>
      <c r="X1540" s="67"/>
      <c r="Y1540" s="67"/>
      <c r="Z1540" s="67"/>
      <c r="AA1540" s="67"/>
      <c r="AB1540" s="67"/>
      <c r="AC1540" s="67"/>
      <c r="AD1540" s="32"/>
      <c r="AE1540" s="32"/>
      <c r="AF1540" s="32"/>
      <c r="AG1540" s="32"/>
      <c r="AH1540" s="32"/>
      <c r="AI1540" s="32"/>
      <c r="AJ1540" s="32"/>
      <c r="AK1540" s="32"/>
      <c r="AL1540" s="32"/>
    </row>
    <row r="1541" customFormat="false" ht="16.85" hidden="false" customHeight="false" outlineLevel="0" collapsed="false">
      <c r="A1541" s="69" t="s">
        <v>1598</v>
      </c>
      <c r="B1541" s="70" t="s">
        <v>67</v>
      </c>
      <c r="C1541" s="62" t="s">
        <v>1141</v>
      </c>
      <c r="D1541" s="70" t="s">
        <v>688</v>
      </c>
      <c r="E1541" s="43" t="n">
        <v>0.833333333333333</v>
      </c>
      <c r="F1541" s="54" t="n">
        <v>83.36</v>
      </c>
      <c r="G1541" s="45" t="n">
        <v>2.45</v>
      </c>
      <c r="H1541" s="46" t="s">
        <v>5</v>
      </c>
      <c r="I1541" s="47" t="n">
        <f aca="false">IF(H1541="W",F1541*G1541-F1541,(IF(H1541="L",-F1541)))</f>
        <v>120.872</v>
      </c>
      <c r="J1541" s="62"/>
      <c r="K1541" s="23"/>
      <c r="L1541" s="48"/>
      <c r="M1541" s="48"/>
      <c r="N1541" s="49"/>
      <c r="O1541" s="62"/>
      <c r="P1541" s="64"/>
      <c r="Q1541" s="66"/>
      <c r="R1541" s="74"/>
      <c r="S1541" s="66"/>
      <c r="T1541" s="66"/>
      <c r="U1541" s="66"/>
      <c r="V1541" s="66"/>
      <c r="W1541" s="66"/>
      <c r="X1541" s="67"/>
      <c r="Y1541" s="67"/>
      <c r="Z1541" s="67"/>
      <c r="AA1541" s="67"/>
      <c r="AB1541" s="67"/>
      <c r="AC1541" s="67"/>
      <c r="AD1541" s="32"/>
      <c r="AE1541" s="32"/>
      <c r="AF1541" s="32"/>
      <c r="AG1541" s="32"/>
      <c r="AH1541" s="32"/>
      <c r="AI1541" s="32"/>
      <c r="AJ1541" s="32"/>
      <c r="AK1541" s="32"/>
      <c r="AL1541" s="32"/>
    </row>
    <row r="1542" customFormat="false" ht="16.85" hidden="false" customHeight="false" outlineLevel="0" collapsed="false">
      <c r="A1542" s="69"/>
      <c r="B1542" s="70" t="s">
        <v>67</v>
      </c>
      <c r="C1542" s="62" t="s">
        <v>28</v>
      </c>
      <c r="D1542" s="70" t="s">
        <v>1599</v>
      </c>
      <c r="E1542" s="43" t="n">
        <v>0.833333333333333</v>
      </c>
      <c r="F1542" s="54" t="n">
        <v>66.56</v>
      </c>
      <c r="G1542" s="45" t="n">
        <v>3.07</v>
      </c>
      <c r="H1542" s="46" t="s">
        <v>7</v>
      </c>
      <c r="I1542" s="47" t="n">
        <f aca="false">IF(H1542="W",F1542*G1542-F1542,(IF(H1542="L",-F1542)))</f>
        <v>-66.56</v>
      </c>
      <c r="J1542" s="62"/>
      <c r="K1542" s="23"/>
      <c r="L1542" s="48"/>
      <c r="M1542" s="48"/>
      <c r="N1542" s="49"/>
      <c r="O1542" s="62"/>
      <c r="P1542" s="64"/>
      <c r="Q1542" s="66"/>
      <c r="R1542" s="74"/>
      <c r="S1542" s="66"/>
      <c r="T1542" s="66"/>
      <c r="U1542" s="66"/>
      <c r="V1542" s="66"/>
      <c r="W1542" s="66"/>
      <c r="X1542" s="67"/>
      <c r="Y1542" s="67"/>
      <c r="Z1542" s="67"/>
      <c r="AA1542" s="67"/>
      <c r="AB1542" s="67"/>
      <c r="AC1542" s="67"/>
      <c r="AD1542" s="32"/>
      <c r="AE1542" s="32"/>
      <c r="AF1542" s="32"/>
      <c r="AG1542" s="32"/>
      <c r="AH1542" s="32"/>
      <c r="AI1542" s="32"/>
      <c r="AJ1542" s="32"/>
      <c r="AK1542" s="32"/>
      <c r="AL1542" s="32"/>
    </row>
    <row r="1543" customFormat="false" ht="16.85" hidden="false" customHeight="false" outlineLevel="0" collapsed="false">
      <c r="A1543" s="69"/>
      <c r="B1543" s="70" t="s">
        <v>67</v>
      </c>
      <c r="C1543" s="62" t="s">
        <v>170</v>
      </c>
      <c r="D1543" s="70" t="s">
        <v>1600</v>
      </c>
      <c r="E1543" s="43" t="n">
        <v>0.833333333333333</v>
      </c>
      <c r="F1543" s="54" t="s">
        <v>83</v>
      </c>
      <c r="G1543" s="45" t="s">
        <v>83</v>
      </c>
      <c r="H1543" s="46" t="s">
        <v>6</v>
      </c>
      <c r="I1543" s="47" t="n">
        <f aca="false">IF(H1543="W",F1543*G1543-F1543,(IF(H1543="L",-F1543)))</f>
        <v>0</v>
      </c>
      <c r="J1543" s="62"/>
      <c r="K1543" s="23"/>
      <c r="L1543" s="48"/>
      <c r="M1543" s="48"/>
      <c r="N1543" s="49"/>
      <c r="O1543" s="62"/>
      <c r="P1543" s="64"/>
      <c r="Q1543" s="66"/>
      <c r="R1543" s="74"/>
      <c r="S1543" s="66"/>
      <c r="T1543" s="66"/>
      <c r="U1543" s="66"/>
      <c r="V1543" s="66"/>
      <c r="W1543" s="66"/>
      <c r="X1543" s="67"/>
      <c r="Y1543" s="67"/>
      <c r="Z1543" s="67"/>
      <c r="AA1543" s="67"/>
      <c r="AB1543" s="67"/>
      <c r="AC1543" s="67"/>
      <c r="AD1543" s="32"/>
      <c r="AE1543" s="32"/>
      <c r="AF1543" s="32"/>
      <c r="AG1543" s="32"/>
      <c r="AH1543" s="32"/>
      <c r="AI1543" s="32"/>
      <c r="AJ1543" s="32"/>
      <c r="AK1543" s="32"/>
      <c r="AL1543" s="32"/>
    </row>
    <row r="1544" customFormat="false" ht="16.85" hidden="false" customHeight="false" outlineLevel="0" collapsed="false">
      <c r="A1544" s="69" t="n">
        <v>43685</v>
      </c>
      <c r="B1544" s="70" t="s">
        <v>49</v>
      </c>
      <c r="C1544" s="62" t="s">
        <v>216</v>
      </c>
      <c r="D1544" s="70" t="s">
        <v>1601</v>
      </c>
      <c r="E1544" s="43" t="n">
        <v>0.541666666666667</v>
      </c>
      <c r="F1544" s="54" t="n">
        <v>10.42</v>
      </c>
      <c r="G1544" s="45" t="n">
        <v>2.2</v>
      </c>
      <c r="H1544" s="46" t="s">
        <v>5</v>
      </c>
      <c r="I1544" s="47" t="n">
        <f aca="false">IF(H1544="W",F1544*G1544-F1544,(IF(H1544="L",-F1544)))</f>
        <v>12.504</v>
      </c>
      <c r="J1544" s="62"/>
      <c r="K1544" s="23"/>
      <c r="L1544" s="48"/>
      <c r="M1544" s="48"/>
      <c r="N1544" s="49"/>
      <c r="O1544" s="62"/>
      <c r="P1544" s="64"/>
      <c r="Q1544" s="66"/>
      <c r="R1544" s="74"/>
      <c r="S1544" s="66"/>
      <c r="T1544" s="66"/>
      <c r="U1544" s="66"/>
      <c r="V1544" s="66"/>
      <c r="W1544" s="66"/>
      <c r="X1544" s="67"/>
      <c r="Y1544" s="67"/>
      <c r="Z1544" s="67"/>
      <c r="AA1544" s="67"/>
      <c r="AB1544" s="67"/>
      <c r="AC1544" s="67"/>
      <c r="AD1544" s="32"/>
      <c r="AE1544" s="32"/>
      <c r="AF1544" s="32"/>
      <c r="AG1544" s="32"/>
      <c r="AH1544" s="32"/>
      <c r="AI1544" s="32"/>
      <c r="AJ1544" s="32"/>
      <c r="AK1544" s="32"/>
      <c r="AL1544" s="32"/>
    </row>
    <row r="1545" customFormat="false" ht="16.85" hidden="false" customHeight="false" outlineLevel="0" collapsed="false">
      <c r="A1545" s="69" t="s">
        <v>1602</v>
      </c>
      <c r="B1545" s="70" t="s">
        <v>49</v>
      </c>
      <c r="C1545" s="62" t="s">
        <v>1141</v>
      </c>
      <c r="D1545" s="70" t="s">
        <v>1603</v>
      </c>
      <c r="E1545" s="43" t="n">
        <v>0.541666666666667</v>
      </c>
      <c r="F1545" s="54" t="n">
        <v>12.26</v>
      </c>
      <c r="G1545" s="45" t="n">
        <v>1.87</v>
      </c>
      <c r="H1545" s="46" t="s">
        <v>7</v>
      </c>
      <c r="I1545" s="47" t="n">
        <f aca="false">IF(H1545="W",F1545*G1545-F1545,(IF(H1545="L",-F1545)))</f>
        <v>-12.26</v>
      </c>
      <c r="J1545" s="62"/>
      <c r="K1545" s="23"/>
      <c r="L1545" s="48"/>
      <c r="M1545" s="48"/>
      <c r="N1545" s="49"/>
      <c r="O1545" s="62"/>
      <c r="P1545" s="64"/>
      <c r="Q1545" s="66"/>
      <c r="R1545" s="74"/>
      <c r="S1545" s="66"/>
      <c r="T1545" s="66"/>
      <c r="U1545" s="66"/>
      <c r="V1545" s="66"/>
      <c r="W1545" s="66"/>
      <c r="X1545" s="67"/>
      <c r="Y1545" s="67"/>
      <c r="Z1545" s="67"/>
      <c r="AA1545" s="67"/>
      <c r="AB1545" s="67"/>
      <c r="AC1545" s="67"/>
      <c r="AD1545" s="32"/>
      <c r="AE1545" s="32"/>
      <c r="AF1545" s="32"/>
      <c r="AG1545" s="32"/>
      <c r="AH1545" s="32"/>
      <c r="AI1545" s="32"/>
      <c r="AJ1545" s="32"/>
      <c r="AK1545" s="32"/>
      <c r="AL1545" s="32"/>
    </row>
    <row r="1546" customFormat="false" ht="16.85" hidden="false" customHeight="false" outlineLevel="0" collapsed="false">
      <c r="A1546" s="69" t="s">
        <v>1604</v>
      </c>
      <c r="B1546" s="70" t="s">
        <v>49</v>
      </c>
      <c r="C1546" s="62" t="s">
        <v>1141</v>
      </c>
      <c r="D1546" s="70" t="s">
        <v>1603</v>
      </c>
      <c r="E1546" s="43" t="n">
        <v>0.541666666666667</v>
      </c>
      <c r="F1546" s="54" t="n">
        <v>20</v>
      </c>
      <c r="G1546" s="45" t="n">
        <v>1.87</v>
      </c>
      <c r="H1546" s="46" t="s">
        <v>7</v>
      </c>
      <c r="I1546" s="47" t="n">
        <f aca="false">IF(H1546="W",F1546*G1546-F1546,(IF(H1546="L",-F1546)))</f>
        <v>-20</v>
      </c>
      <c r="J1546" s="62"/>
      <c r="K1546" s="23"/>
      <c r="L1546" s="48"/>
      <c r="M1546" s="48"/>
      <c r="N1546" s="49"/>
      <c r="O1546" s="62"/>
      <c r="P1546" s="64"/>
      <c r="Q1546" s="66"/>
      <c r="R1546" s="74"/>
      <c r="S1546" s="66"/>
      <c r="T1546" s="66"/>
      <c r="U1546" s="66"/>
      <c r="V1546" s="66"/>
      <c r="W1546" s="66"/>
      <c r="X1546" s="67"/>
      <c r="Y1546" s="67"/>
      <c r="Z1546" s="67"/>
      <c r="AA1546" s="67"/>
      <c r="AB1546" s="67"/>
      <c r="AC1546" s="67"/>
      <c r="AD1546" s="32"/>
      <c r="AE1546" s="32"/>
      <c r="AF1546" s="32"/>
      <c r="AG1546" s="32"/>
      <c r="AH1546" s="32"/>
      <c r="AI1546" s="32"/>
      <c r="AJ1546" s="32"/>
      <c r="AK1546" s="32"/>
      <c r="AL1546" s="32"/>
    </row>
    <row r="1547" customFormat="false" ht="16.85" hidden="false" customHeight="false" outlineLevel="0" collapsed="false">
      <c r="A1547" s="69"/>
      <c r="B1547" s="70" t="s">
        <v>49</v>
      </c>
      <c r="C1547" s="62" t="s">
        <v>170</v>
      </c>
      <c r="D1547" s="70" t="s">
        <v>1601</v>
      </c>
      <c r="E1547" s="43" t="n">
        <v>0.541666666666667</v>
      </c>
      <c r="F1547" s="54" t="n">
        <v>16.62</v>
      </c>
      <c r="G1547" s="45" t="n">
        <v>2.25</v>
      </c>
      <c r="H1547" s="46" t="s">
        <v>5</v>
      </c>
      <c r="I1547" s="47" t="n">
        <f aca="false">IF(H1547="W",F1547*G1547-F1547,(IF(H1547="L",-F1547)))</f>
        <v>20.775</v>
      </c>
      <c r="J1547" s="62"/>
      <c r="K1547" s="23" t="s">
        <v>1605</v>
      </c>
      <c r="L1547" s="48"/>
      <c r="M1547" s="48"/>
      <c r="N1547" s="49"/>
      <c r="O1547" s="62"/>
      <c r="P1547" s="64"/>
      <c r="Q1547" s="66"/>
      <c r="R1547" s="74"/>
      <c r="S1547" s="66"/>
      <c r="T1547" s="66"/>
      <c r="U1547" s="66"/>
      <c r="V1547" s="66"/>
      <c r="W1547" s="66"/>
      <c r="X1547" s="67"/>
      <c r="Y1547" s="67"/>
      <c r="Z1547" s="67"/>
      <c r="AA1547" s="67"/>
      <c r="AB1547" s="67"/>
      <c r="AC1547" s="67"/>
      <c r="AD1547" s="32"/>
      <c r="AE1547" s="32"/>
      <c r="AF1547" s="32"/>
      <c r="AG1547" s="32"/>
      <c r="AH1547" s="32"/>
      <c r="AI1547" s="32"/>
      <c r="AJ1547" s="32"/>
      <c r="AK1547" s="32"/>
      <c r="AL1547" s="32"/>
    </row>
    <row r="1548" customFormat="false" ht="16.85" hidden="false" customHeight="false" outlineLevel="0" collapsed="false">
      <c r="A1548" s="69" t="s">
        <v>1606</v>
      </c>
      <c r="B1548" s="70" t="s">
        <v>49</v>
      </c>
      <c r="C1548" s="62" t="s">
        <v>1141</v>
      </c>
      <c r="D1548" s="70" t="s">
        <v>1603</v>
      </c>
      <c r="E1548" s="43" t="n">
        <v>0.541666666666667</v>
      </c>
      <c r="F1548" s="54" t="n">
        <v>20</v>
      </c>
      <c r="G1548" s="45" t="n">
        <v>1.87</v>
      </c>
      <c r="H1548" s="46" t="s">
        <v>7</v>
      </c>
      <c r="I1548" s="47" t="n">
        <f aca="false">IF(H1548="W",F1548*G1548-F1548,(IF(H1548="L",-F1548)))</f>
        <v>-20</v>
      </c>
      <c r="J1548" s="62"/>
      <c r="K1548" s="23"/>
      <c r="L1548" s="48"/>
      <c r="M1548" s="48"/>
      <c r="N1548" s="49"/>
      <c r="O1548" s="62"/>
      <c r="P1548" s="64"/>
      <c r="Q1548" s="66"/>
      <c r="R1548" s="74"/>
      <c r="S1548" s="66"/>
      <c r="T1548" s="66"/>
      <c r="U1548" s="66"/>
      <c r="V1548" s="66"/>
      <c r="W1548" s="66"/>
      <c r="X1548" s="67"/>
      <c r="Y1548" s="67"/>
      <c r="Z1548" s="67"/>
      <c r="AA1548" s="67"/>
      <c r="AB1548" s="67"/>
      <c r="AC1548" s="67"/>
      <c r="AD1548" s="32"/>
      <c r="AE1548" s="32"/>
      <c r="AF1548" s="32"/>
      <c r="AG1548" s="32"/>
      <c r="AH1548" s="32"/>
      <c r="AI1548" s="32"/>
      <c r="AJ1548" s="32"/>
      <c r="AK1548" s="32"/>
      <c r="AL1548" s="32"/>
    </row>
    <row r="1549" customFormat="false" ht="16.85" hidden="false" customHeight="false" outlineLevel="0" collapsed="false">
      <c r="A1549" s="69"/>
      <c r="B1549" s="70" t="s">
        <v>67</v>
      </c>
      <c r="C1549" s="62" t="s">
        <v>28</v>
      </c>
      <c r="D1549" s="70" t="s">
        <v>1607</v>
      </c>
      <c r="E1549" s="43" t="n">
        <v>0.916666666666667</v>
      </c>
      <c r="F1549" s="54" t="n">
        <v>20</v>
      </c>
      <c r="G1549" s="45" t="n">
        <v>1.79</v>
      </c>
      <c r="H1549" s="46" t="s">
        <v>5</v>
      </c>
      <c r="I1549" s="47" t="n">
        <f aca="false">IF(H1549="W",F1549*G1549-F1549,(IF(H1549="L",-F1549)))</f>
        <v>15.8</v>
      </c>
      <c r="J1549" s="62"/>
      <c r="K1549" s="23"/>
      <c r="L1549" s="48"/>
      <c r="M1549" s="48"/>
      <c r="N1549" s="49"/>
      <c r="O1549" s="62"/>
      <c r="P1549" s="64"/>
      <c r="Q1549" s="66"/>
      <c r="R1549" s="74"/>
      <c r="S1549" s="66"/>
      <c r="T1549" s="66"/>
      <c r="U1549" s="66"/>
      <c r="V1549" s="66"/>
      <c r="W1549" s="66"/>
      <c r="X1549" s="67"/>
      <c r="Y1549" s="67"/>
      <c r="Z1549" s="67"/>
      <c r="AA1549" s="67"/>
      <c r="AB1549" s="67"/>
      <c r="AC1549" s="67"/>
      <c r="AD1549" s="32"/>
      <c r="AE1549" s="32"/>
      <c r="AF1549" s="32"/>
      <c r="AG1549" s="32"/>
      <c r="AH1549" s="32"/>
      <c r="AI1549" s="32"/>
      <c r="AJ1549" s="32"/>
      <c r="AK1549" s="32"/>
      <c r="AL1549" s="32"/>
    </row>
    <row r="1550" customFormat="false" ht="16.85" hidden="false" customHeight="false" outlineLevel="0" collapsed="false">
      <c r="A1550" s="69" t="s">
        <v>1608</v>
      </c>
      <c r="B1550" s="70" t="s">
        <v>67</v>
      </c>
      <c r="C1550" s="62" t="s">
        <v>1141</v>
      </c>
      <c r="D1550" s="70" t="s">
        <v>1609</v>
      </c>
      <c r="E1550" s="43" t="n">
        <v>0.916666666666667</v>
      </c>
      <c r="F1550" s="54" t="n">
        <v>10.85</v>
      </c>
      <c r="G1550" s="45" t="n">
        <v>3.3</v>
      </c>
      <c r="H1550" s="46" t="s">
        <v>7</v>
      </c>
      <c r="I1550" s="47" t="n">
        <f aca="false">IF(H1550="W",F1550*G1550-F1550,(IF(H1550="L",-F1550)))</f>
        <v>-10.85</v>
      </c>
      <c r="J1550" s="62"/>
      <c r="K1550" s="23"/>
      <c r="L1550" s="48"/>
      <c r="M1550" s="48"/>
      <c r="N1550" s="49"/>
      <c r="O1550" s="62"/>
      <c r="P1550" s="64"/>
      <c r="Q1550" s="66"/>
      <c r="R1550" s="74"/>
      <c r="S1550" s="66"/>
      <c r="T1550" s="66"/>
      <c r="U1550" s="66"/>
      <c r="V1550" s="66"/>
      <c r="W1550" s="66"/>
      <c r="X1550" s="67"/>
      <c r="Y1550" s="67"/>
      <c r="Z1550" s="67"/>
      <c r="AA1550" s="67"/>
      <c r="AB1550" s="67"/>
      <c r="AC1550" s="67"/>
      <c r="AD1550" s="32"/>
      <c r="AE1550" s="32"/>
      <c r="AF1550" s="32"/>
      <c r="AG1550" s="32"/>
      <c r="AH1550" s="32"/>
      <c r="AI1550" s="32"/>
      <c r="AJ1550" s="32"/>
      <c r="AK1550" s="32"/>
      <c r="AL1550" s="32"/>
    </row>
    <row r="1551" customFormat="false" ht="16.85" hidden="false" customHeight="false" outlineLevel="0" collapsed="false">
      <c r="A1551" s="69"/>
      <c r="B1551" s="70" t="s">
        <v>67</v>
      </c>
      <c r="C1551" s="62" t="s">
        <v>63</v>
      </c>
      <c r="D1551" s="70" t="s">
        <v>1610</v>
      </c>
      <c r="E1551" s="43" t="n">
        <v>0.916666666666667</v>
      </c>
      <c r="F1551" s="54" t="n">
        <v>6.63</v>
      </c>
      <c r="G1551" s="45" t="n">
        <v>5.4</v>
      </c>
      <c r="H1551" s="46" t="s">
        <v>7</v>
      </c>
      <c r="I1551" s="47" t="n">
        <f aca="false">IF(H1551="W",F1551*G1551-F1551,(IF(H1551="L",-F1551)))</f>
        <v>-6.63</v>
      </c>
      <c r="J1551" s="62"/>
      <c r="K1551" s="23"/>
      <c r="L1551" s="48"/>
      <c r="M1551" s="48"/>
      <c r="N1551" s="49"/>
      <c r="O1551" s="62"/>
      <c r="P1551" s="64"/>
      <c r="Q1551" s="66"/>
      <c r="R1551" s="74"/>
      <c r="S1551" s="66"/>
      <c r="T1551" s="66"/>
      <c r="U1551" s="66"/>
      <c r="V1551" s="66"/>
      <c r="W1551" s="66"/>
      <c r="X1551" s="67"/>
      <c r="Y1551" s="67"/>
      <c r="Z1551" s="67"/>
      <c r="AA1551" s="67"/>
      <c r="AB1551" s="67"/>
      <c r="AC1551" s="67"/>
      <c r="AD1551" s="32"/>
      <c r="AE1551" s="32"/>
      <c r="AF1551" s="32"/>
      <c r="AG1551" s="32"/>
      <c r="AH1551" s="32"/>
      <c r="AI1551" s="32"/>
      <c r="AJ1551" s="32"/>
      <c r="AK1551" s="32"/>
      <c r="AL1551" s="32"/>
    </row>
    <row r="1552" customFormat="false" ht="16.85" hidden="false" customHeight="false" outlineLevel="0" collapsed="false">
      <c r="A1552" s="69"/>
      <c r="B1552" s="70" t="s">
        <v>67</v>
      </c>
      <c r="C1552" s="62" t="s">
        <v>63</v>
      </c>
      <c r="D1552" s="70" t="s">
        <v>1611</v>
      </c>
      <c r="E1552" s="43" t="n">
        <v>0.916666666666667</v>
      </c>
      <c r="F1552" s="54" t="n">
        <v>20</v>
      </c>
      <c r="G1552" s="45" t="n">
        <v>1.1</v>
      </c>
      <c r="H1552" s="46" t="s">
        <v>5</v>
      </c>
      <c r="I1552" s="47" t="n">
        <f aca="false">IF(H1552="W",F1552*G1552-F1552,(IF(H1552="L",-F1552)))</f>
        <v>2</v>
      </c>
      <c r="J1552" s="62"/>
      <c r="K1552" s="23"/>
      <c r="L1552" s="48"/>
      <c r="M1552" s="48"/>
      <c r="N1552" s="49"/>
      <c r="O1552" s="62"/>
      <c r="P1552" s="64"/>
      <c r="Q1552" s="66"/>
      <c r="R1552" s="74"/>
      <c r="S1552" s="66"/>
      <c r="T1552" s="66"/>
      <c r="U1552" s="66"/>
      <c r="V1552" s="66"/>
      <c r="W1552" s="66"/>
      <c r="X1552" s="67"/>
      <c r="Y1552" s="67"/>
      <c r="Z1552" s="67"/>
      <c r="AA1552" s="67"/>
      <c r="AB1552" s="67"/>
      <c r="AC1552" s="67"/>
      <c r="AD1552" s="32"/>
      <c r="AE1552" s="32"/>
      <c r="AF1552" s="32"/>
      <c r="AG1552" s="32"/>
      <c r="AH1552" s="32"/>
      <c r="AI1552" s="32"/>
      <c r="AJ1552" s="32"/>
      <c r="AK1552" s="32"/>
      <c r="AL1552" s="32"/>
    </row>
    <row r="1553" customFormat="false" ht="16.85" hidden="false" customHeight="false" outlineLevel="0" collapsed="false">
      <c r="A1553" s="69"/>
      <c r="B1553" s="70" t="s">
        <v>67</v>
      </c>
      <c r="C1553" s="62" t="s">
        <v>28</v>
      </c>
      <c r="D1553" s="70" t="s">
        <v>1612</v>
      </c>
      <c r="E1553" s="43" t="n">
        <v>0.916666666666667</v>
      </c>
      <c r="F1553" s="54" t="n">
        <v>75</v>
      </c>
      <c r="G1553" s="45" t="n">
        <v>1.63</v>
      </c>
      <c r="H1553" s="46" t="s">
        <v>7</v>
      </c>
      <c r="I1553" s="47" t="n">
        <f aca="false">IF(H1553="W",F1553*G1553-F1553,(IF(H1553="L",-F1553)))</f>
        <v>-75</v>
      </c>
      <c r="J1553" s="62"/>
      <c r="K1553" s="23"/>
      <c r="L1553" s="48"/>
      <c r="M1553" s="48"/>
      <c r="N1553" s="49"/>
      <c r="O1553" s="62"/>
      <c r="P1553" s="64"/>
      <c r="Q1553" s="66"/>
      <c r="R1553" s="74"/>
      <c r="S1553" s="66"/>
      <c r="T1553" s="66"/>
      <c r="U1553" s="66"/>
      <c r="V1553" s="66"/>
      <c r="W1553" s="66"/>
      <c r="X1553" s="67"/>
      <c r="Y1553" s="67"/>
      <c r="Z1553" s="67"/>
      <c r="AA1553" s="67"/>
      <c r="AB1553" s="67"/>
      <c r="AC1553" s="67"/>
      <c r="AD1553" s="32"/>
      <c r="AE1553" s="32"/>
      <c r="AF1553" s="32"/>
      <c r="AG1553" s="32"/>
      <c r="AH1553" s="32"/>
      <c r="AI1553" s="32"/>
      <c r="AJ1553" s="32"/>
      <c r="AK1553" s="32"/>
      <c r="AL1553" s="32"/>
    </row>
    <row r="1554" customFormat="false" ht="16.85" hidden="false" customHeight="false" outlineLevel="0" collapsed="false">
      <c r="A1554" s="69" t="s">
        <v>1613</v>
      </c>
      <c r="B1554" s="70" t="s">
        <v>67</v>
      </c>
      <c r="C1554" s="62" t="s">
        <v>1141</v>
      </c>
      <c r="D1554" s="70" t="s">
        <v>1614</v>
      </c>
      <c r="E1554" s="43" t="n">
        <v>0.916666666666667</v>
      </c>
      <c r="F1554" s="54" t="n">
        <v>22</v>
      </c>
      <c r="G1554" s="45" t="n">
        <v>5.5</v>
      </c>
      <c r="H1554" s="46" t="s">
        <v>7</v>
      </c>
      <c r="I1554" s="47" t="n">
        <f aca="false">IF(H1554="W",F1554*G1554-F1554,(IF(H1554="L",-F1554)))</f>
        <v>-22</v>
      </c>
      <c r="J1554" s="62"/>
      <c r="K1554" s="23"/>
      <c r="L1554" s="48"/>
      <c r="M1554" s="48"/>
      <c r="N1554" s="49"/>
      <c r="O1554" s="62"/>
      <c r="P1554" s="64"/>
      <c r="Q1554" s="66"/>
      <c r="R1554" s="74"/>
      <c r="S1554" s="66"/>
      <c r="T1554" s="66"/>
      <c r="U1554" s="66"/>
      <c r="V1554" s="66"/>
      <c r="W1554" s="66"/>
      <c r="X1554" s="67"/>
      <c r="Y1554" s="67"/>
      <c r="Z1554" s="67"/>
      <c r="AA1554" s="67"/>
      <c r="AB1554" s="67"/>
      <c r="AC1554" s="67"/>
      <c r="AD1554" s="32"/>
      <c r="AE1554" s="32"/>
      <c r="AF1554" s="32"/>
      <c r="AG1554" s="32"/>
      <c r="AH1554" s="32"/>
      <c r="AI1554" s="32"/>
      <c r="AJ1554" s="32"/>
      <c r="AK1554" s="32"/>
      <c r="AL1554" s="32"/>
    </row>
    <row r="1555" customFormat="false" ht="16.85" hidden="false" customHeight="false" outlineLevel="0" collapsed="false">
      <c r="A1555" s="69"/>
      <c r="B1555" s="70" t="s">
        <v>67</v>
      </c>
      <c r="C1555" s="62" t="s">
        <v>170</v>
      </c>
      <c r="D1555" s="70" t="s">
        <v>1615</v>
      </c>
      <c r="E1555" s="43" t="n">
        <v>0.916666666666667</v>
      </c>
      <c r="F1555" s="54" t="n">
        <v>25</v>
      </c>
      <c r="G1555" s="45" t="n">
        <v>1.77</v>
      </c>
      <c r="H1555" s="46" t="s">
        <v>5</v>
      </c>
      <c r="I1555" s="47" t="n">
        <f aca="false">IF(H1555="W",F1555*G1555-F1555,(IF(H1555="L",-F1555)))</f>
        <v>19.25</v>
      </c>
      <c r="J1555" s="62"/>
      <c r="K1555" s="23" t="s">
        <v>1616</v>
      </c>
      <c r="L1555" s="48"/>
      <c r="M1555" s="48"/>
      <c r="N1555" s="49"/>
      <c r="O1555" s="62"/>
      <c r="P1555" s="64"/>
      <c r="Q1555" s="66"/>
      <c r="R1555" s="74"/>
      <c r="S1555" s="66"/>
      <c r="T1555" s="66"/>
      <c r="U1555" s="66"/>
      <c r="V1555" s="66"/>
      <c r="W1555" s="66"/>
      <c r="X1555" s="67"/>
      <c r="Y1555" s="67"/>
      <c r="Z1555" s="67"/>
      <c r="AA1555" s="67"/>
      <c r="AB1555" s="67"/>
      <c r="AC1555" s="67"/>
      <c r="AD1555" s="32"/>
      <c r="AE1555" s="32"/>
      <c r="AF1555" s="32"/>
      <c r="AG1555" s="32"/>
      <c r="AH1555" s="32"/>
      <c r="AI1555" s="32"/>
      <c r="AJ1555" s="32"/>
      <c r="AK1555" s="32"/>
      <c r="AL1555" s="32"/>
    </row>
    <row r="1556" customFormat="false" ht="16.85" hidden="false" customHeight="false" outlineLevel="0" collapsed="false">
      <c r="A1556" s="69"/>
      <c r="B1556" s="70" t="s">
        <v>67</v>
      </c>
      <c r="C1556" s="62" t="s">
        <v>1141</v>
      </c>
      <c r="D1556" s="70" t="s">
        <v>1617</v>
      </c>
      <c r="E1556" s="43" t="n">
        <v>0.916666666666667</v>
      </c>
      <c r="F1556" s="54" t="n">
        <v>30</v>
      </c>
      <c r="G1556" s="45" t="n">
        <v>3.35</v>
      </c>
      <c r="H1556" s="46" t="s">
        <v>5</v>
      </c>
      <c r="I1556" s="47" t="n">
        <f aca="false">IF(H1556="W",F1556*G1556-F1556,(IF(H1556="L",-F1556)))</f>
        <v>70.5</v>
      </c>
      <c r="J1556" s="62"/>
      <c r="K1556" s="23"/>
      <c r="L1556" s="48"/>
      <c r="M1556" s="48"/>
      <c r="N1556" s="49"/>
      <c r="O1556" s="62"/>
      <c r="P1556" s="64"/>
      <c r="Q1556" s="66"/>
      <c r="R1556" s="74"/>
      <c r="S1556" s="66"/>
      <c r="T1556" s="66"/>
      <c r="U1556" s="66"/>
      <c r="V1556" s="66"/>
      <c r="W1556" s="66"/>
      <c r="X1556" s="67"/>
      <c r="Y1556" s="67"/>
      <c r="Z1556" s="67"/>
      <c r="AA1556" s="67"/>
      <c r="AB1556" s="67"/>
      <c r="AC1556" s="67"/>
      <c r="AD1556" s="32"/>
      <c r="AE1556" s="32"/>
      <c r="AF1556" s="32"/>
      <c r="AG1556" s="32"/>
      <c r="AH1556" s="32"/>
      <c r="AI1556" s="32"/>
      <c r="AJ1556" s="32"/>
      <c r="AK1556" s="32"/>
      <c r="AL1556" s="32"/>
    </row>
    <row r="1557" customFormat="false" ht="16.85" hidden="false" customHeight="false" outlineLevel="0" collapsed="false">
      <c r="A1557" s="69" t="s">
        <v>1618</v>
      </c>
      <c r="B1557" s="70" t="s">
        <v>67</v>
      </c>
      <c r="C1557" s="62" t="s">
        <v>1141</v>
      </c>
      <c r="D1557" s="70" t="s">
        <v>1619</v>
      </c>
      <c r="E1557" s="43" t="n">
        <v>0.916666666666667</v>
      </c>
      <c r="F1557" s="54" t="n">
        <v>31</v>
      </c>
      <c r="G1557" s="45" t="n">
        <v>3.2</v>
      </c>
      <c r="H1557" s="46" t="s">
        <v>7</v>
      </c>
      <c r="I1557" s="47" t="n">
        <f aca="false">IF(H1557="W",F1557*G1557-F1557,(IF(H1557="L",-F1557)))</f>
        <v>-31</v>
      </c>
      <c r="J1557" s="62"/>
      <c r="K1557" s="23"/>
      <c r="L1557" s="48"/>
      <c r="M1557" s="48"/>
      <c r="N1557" s="49"/>
      <c r="O1557" s="62"/>
      <c r="P1557" s="64"/>
      <c r="Q1557" s="66"/>
      <c r="R1557" s="74"/>
      <c r="S1557" s="66"/>
      <c r="T1557" s="66"/>
      <c r="U1557" s="66"/>
      <c r="V1557" s="66"/>
      <c r="W1557" s="66"/>
      <c r="X1557" s="67"/>
      <c r="Y1557" s="67"/>
      <c r="Z1557" s="67"/>
      <c r="AA1557" s="67"/>
      <c r="AB1557" s="67"/>
      <c r="AC1557" s="67"/>
      <c r="AD1557" s="32"/>
      <c r="AE1557" s="32"/>
      <c r="AF1557" s="32"/>
      <c r="AG1557" s="32"/>
      <c r="AH1557" s="32"/>
      <c r="AI1557" s="32"/>
      <c r="AJ1557" s="32"/>
      <c r="AK1557" s="32"/>
      <c r="AL1557" s="32"/>
    </row>
    <row r="1558" customFormat="false" ht="16.85" hidden="false" customHeight="false" outlineLevel="0" collapsed="false">
      <c r="A1558" s="69"/>
      <c r="B1558" s="70" t="s">
        <v>67</v>
      </c>
      <c r="C1558" s="62" t="s">
        <v>170</v>
      </c>
      <c r="D1558" s="70" t="s">
        <v>80</v>
      </c>
      <c r="E1558" s="43" t="s">
        <v>80</v>
      </c>
      <c r="F1558" s="54" t="s">
        <v>80</v>
      </c>
      <c r="G1558" s="45" t="s">
        <v>80</v>
      </c>
      <c r="H1558" s="46"/>
      <c r="I1558" s="47" t="n">
        <f aca="false">IF(H1558="W",F1558*G1558-F1558,(IF(H1558="L",-F1558)))</f>
        <v>0</v>
      </c>
      <c r="J1558" s="62"/>
      <c r="K1558" s="23"/>
      <c r="L1558" s="48"/>
      <c r="M1558" s="48"/>
      <c r="N1558" s="49"/>
      <c r="O1558" s="62"/>
      <c r="P1558" s="64"/>
      <c r="Q1558" s="66"/>
      <c r="R1558" s="74"/>
      <c r="S1558" s="66"/>
      <c r="T1558" s="66"/>
      <c r="U1558" s="66"/>
      <c r="V1558" s="66"/>
      <c r="W1558" s="66"/>
      <c r="X1558" s="67"/>
      <c r="Y1558" s="67"/>
      <c r="Z1558" s="67"/>
      <c r="AA1558" s="67"/>
      <c r="AB1558" s="67"/>
      <c r="AC1558" s="67"/>
      <c r="AD1558" s="32"/>
      <c r="AE1558" s="32"/>
      <c r="AF1558" s="32"/>
      <c r="AG1558" s="32"/>
      <c r="AH1558" s="32"/>
      <c r="AI1558" s="32"/>
      <c r="AJ1558" s="32"/>
      <c r="AK1558" s="32"/>
      <c r="AL1558" s="32"/>
    </row>
    <row r="1559" customFormat="false" ht="16.85" hidden="false" customHeight="false" outlineLevel="0" collapsed="false">
      <c r="A1559" s="69" t="n">
        <v>43686</v>
      </c>
      <c r="B1559" s="70" t="s">
        <v>67</v>
      </c>
      <c r="C1559" s="62" t="s">
        <v>87</v>
      </c>
      <c r="D1559" s="70" t="s">
        <v>1620</v>
      </c>
      <c r="E1559" s="43" t="n">
        <v>0.520833333333333</v>
      </c>
      <c r="F1559" s="54" t="n">
        <v>3.23</v>
      </c>
      <c r="G1559" s="45" t="n">
        <v>11</v>
      </c>
      <c r="H1559" s="46" t="s">
        <v>7</v>
      </c>
      <c r="I1559" s="47" t="n">
        <f aca="false">IF(H1559="W",F1559*G1559-F1559,(IF(H1559="L",-F1559)))</f>
        <v>-3.23</v>
      </c>
      <c r="J1559" s="62"/>
      <c r="K1559" s="23"/>
      <c r="L1559" s="48"/>
      <c r="M1559" s="48"/>
      <c r="N1559" s="49"/>
      <c r="O1559" s="62"/>
      <c r="P1559" s="64"/>
      <c r="Q1559" s="66"/>
      <c r="R1559" s="74"/>
      <c r="S1559" s="66"/>
      <c r="T1559" s="66"/>
      <c r="U1559" s="66"/>
      <c r="V1559" s="66"/>
      <c r="W1559" s="66"/>
      <c r="X1559" s="67"/>
      <c r="Y1559" s="67"/>
      <c r="Z1559" s="67"/>
      <c r="AA1559" s="67"/>
      <c r="AB1559" s="67"/>
      <c r="AC1559" s="67"/>
      <c r="AD1559" s="32"/>
      <c r="AE1559" s="32"/>
      <c r="AF1559" s="32"/>
      <c r="AG1559" s="32"/>
      <c r="AH1559" s="32"/>
      <c r="AI1559" s="32"/>
      <c r="AJ1559" s="32"/>
      <c r="AK1559" s="32"/>
      <c r="AL1559" s="32"/>
    </row>
    <row r="1560" customFormat="false" ht="16.85" hidden="false" customHeight="false" outlineLevel="0" collapsed="false">
      <c r="A1560" s="69" t="s">
        <v>1621</v>
      </c>
      <c r="B1560" s="70" t="s">
        <v>67</v>
      </c>
      <c r="C1560" s="62" t="s">
        <v>1141</v>
      </c>
      <c r="D1560" s="70" t="s">
        <v>1622</v>
      </c>
      <c r="E1560" s="43" t="n">
        <v>0.520833333333333</v>
      </c>
      <c r="F1560" s="54" t="n">
        <v>10</v>
      </c>
      <c r="G1560" s="45" t="n">
        <v>3.55</v>
      </c>
      <c r="H1560" s="46" t="s">
        <v>5</v>
      </c>
      <c r="I1560" s="47" t="n">
        <f aca="false">IF(H1560="W",F1560*G1560-F1560,(IF(H1560="L",-F1560)))</f>
        <v>25.5</v>
      </c>
      <c r="J1560" s="62"/>
      <c r="K1560" s="23"/>
      <c r="L1560" s="48"/>
      <c r="M1560" s="48"/>
      <c r="N1560" s="49"/>
      <c r="O1560" s="62"/>
      <c r="P1560" s="64"/>
      <c r="Q1560" s="66"/>
      <c r="R1560" s="74"/>
      <c r="S1560" s="66"/>
      <c r="T1560" s="66"/>
      <c r="U1560" s="66"/>
      <c r="V1560" s="66"/>
      <c r="W1560" s="66"/>
      <c r="X1560" s="67"/>
      <c r="Y1560" s="67"/>
      <c r="Z1560" s="67"/>
      <c r="AA1560" s="67"/>
      <c r="AB1560" s="67"/>
      <c r="AC1560" s="67"/>
      <c r="AD1560" s="32"/>
      <c r="AE1560" s="32"/>
      <c r="AF1560" s="32"/>
      <c r="AG1560" s="32"/>
      <c r="AH1560" s="32"/>
      <c r="AI1560" s="32"/>
      <c r="AJ1560" s="32"/>
      <c r="AK1560" s="32"/>
      <c r="AL1560" s="32"/>
    </row>
    <row r="1561" customFormat="false" ht="16.85" hidden="false" customHeight="false" outlineLevel="0" collapsed="false">
      <c r="A1561" s="69"/>
      <c r="B1561" s="70" t="s">
        <v>67</v>
      </c>
      <c r="C1561" s="62" t="s">
        <v>170</v>
      </c>
      <c r="D1561" s="70" t="s">
        <v>1623</v>
      </c>
      <c r="E1561" s="43" t="n">
        <v>0.520833333333333</v>
      </c>
      <c r="F1561" s="54" t="n">
        <v>8.88</v>
      </c>
      <c r="G1561" s="45" t="n">
        <v>4</v>
      </c>
      <c r="H1561" s="46" t="s">
        <v>7</v>
      </c>
      <c r="I1561" s="47" t="n">
        <f aca="false">IF(H1561="W",F1561*G1561-F1561,(IF(H1561="L",-F1561)))</f>
        <v>-8.88</v>
      </c>
      <c r="J1561" s="62"/>
      <c r="K1561" s="23" t="s">
        <v>1624</v>
      </c>
      <c r="L1561" s="48"/>
      <c r="M1561" s="48"/>
      <c r="N1561" s="49"/>
      <c r="O1561" s="62"/>
      <c r="P1561" s="64"/>
      <c r="Q1561" s="66"/>
      <c r="R1561" s="74"/>
      <c r="S1561" s="66"/>
      <c r="T1561" s="66"/>
      <c r="U1561" s="66"/>
      <c r="V1561" s="66"/>
      <c r="W1561" s="66"/>
      <c r="X1561" s="67"/>
      <c r="Y1561" s="67"/>
      <c r="Z1561" s="67"/>
      <c r="AA1561" s="67"/>
      <c r="AB1561" s="67"/>
      <c r="AC1561" s="67"/>
      <c r="AD1561" s="32"/>
      <c r="AE1561" s="32"/>
      <c r="AF1561" s="32"/>
      <c r="AG1561" s="32"/>
      <c r="AH1561" s="32"/>
      <c r="AI1561" s="32"/>
      <c r="AJ1561" s="32"/>
      <c r="AK1561" s="32"/>
      <c r="AL1561" s="32"/>
    </row>
    <row r="1562" customFormat="false" ht="16.85" hidden="false" customHeight="false" outlineLevel="0" collapsed="false">
      <c r="A1562" s="69"/>
      <c r="B1562" s="70" t="s">
        <v>67</v>
      </c>
      <c r="C1562" s="62" t="s">
        <v>28</v>
      </c>
      <c r="D1562" s="70" t="s">
        <v>1625</v>
      </c>
      <c r="E1562" s="43" t="n">
        <v>0.607638888888889</v>
      </c>
      <c r="F1562" s="54" t="n">
        <v>10</v>
      </c>
      <c r="G1562" s="45" t="n">
        <v>3.45</v>
      </c>
      <c r="H1562" s="46" t="s">
        <v>7</v>
      </c>
      <c r="I1562" s="47" t="n">
        <f aca="false">IF(H1562="W",F1562*G1562-F1562,(IF(H1562="L",-F1562)))</f>
        <v>-10</v>
      </c>
      <c r="J1562" s="62"/>
      <c r="K1562" s="23"/>
      <c r="L1562" s="48"/>
      <c r="M1562" s="48"/>
      <c r="N1562" s="49"/>
      <c r="O1562" s="62"/>
      <c r="P1562" s="64"/>
      <c r="Q1562" s="66"/>
      <c r="R1562" s="74"/>
      <c r="S1562" s="66"/>
      <c r="T1562" s="66"/>
      <c r="U1562" s="66"/>
      <c r="V1562" s="66"/>
      <c r="W1562" s="66"/>
      <c r="X1562" s="67"/>
      <c r="Y1562" s="67"/>
      <c r="Z1562" s="67"/>
      <c r="AA1562" s="67"/>
      <c r="AB1562" s="67"/>
      <c r="AC1562" s="67"/>
      <c r="AD1562" s="32"/>
      <c r="AE1562" s="32"/>
      <c r="AF1562" s="32"/>
      <c r="AG1562" s="32"/>
      <c r="AH1562" s="32"/>
      <c r="AI1562" s="32"/>
      <c r="AJ1562" s="32"/>
      <c r="AK1562" s="32"/>
      <c r="AL1562" s="32"/>
    </row>
    <row r="1563" customFormat="false" ht="16.85" hidden="false" customHeight="false" outlineLevel="0" collapsed="false">
      <c r="A1563" s="69"/>
      <c r="B1563" s="70" t="s">
        <v>49</v>
      </c>
      <c r="C1563" s="62" t="s">
        <v>1141</v>
      </c>
      <c r="D1563" s="70" t="s">
        <v>1626</v>
      </c>
      <c r="E1563" s="43" t="n">
        <v>0.607638888888889</v>
      </c>
      <c r="F1563" s="54" t="n">
        <v>5</v>
      </c>
      <c r="G1563" s="45" t="n">
        <v>3.95</v>
      </c>
      <c r="H1563" s="46" t="s">
        <v>5</v>
      </c>
      <c r="I1563" s="47" t="n">
        <f aca="false">IF(H1563="W",F1563*G1563-F1563,(IF(H1563="L",-F1563)))</f>
        <v>14.75</v>
      </c>
      <c r="J1563" s="62"/>
      <c r="K1563" s="23"/>
      <c r="L1563" s="48"/>
      <c r="M1563" s="48"/>
      <c r="N1563" s="49"/>
      <c r="O1563" s="62"/>
      <c r="P1563" s="64"/>
      <c r="Q1563" s="66"/>
      <c r="R1563" s="74"/>
      <c r="S1563" s="66"/>
      <c r="T1563" s="66"/>
      <c r="U1563" s="66"/>
      <c r="V1563" s="66"/>
      <c r="W1563" s="66"/>
      <c r="X1563" s="67"/>
      <c r="Y1563" s="67"/>
      <c r="Z1563" s="67"/>
      <c r="AA1563" s="67"/>
      <c r="AB1563" s="67"/>
      <c r="AC1563" s="67"/>
      <c r="AD1563" s="32"/>
      <c r="AE1563" s="32"/>
      <c r="AF1563" s="32"/>
      <c r="AG1563" s="32"/>
      <c r="AH1563" s="32"/>
      <c r="AI1563" s="32"/>
      <c r="AJ1563" s="32"/>
      <c r="AK1563" s="32"/>
      <c r="AL1563" s="32"/>
    </row>
    <row r="1564" customFormat="false" ht="16.85" hidden="false" customHeight="false" outlineLevel="0" collapsed="false">
      <c r="A1564" s="69" t="s">
        <v>1627</v>
      </c>
      <c r="B1564" s="70" t="s">
        <v>67</v>
      </c>
      <c r="C1564" s="62" t="s">
        <v>1141</v>
      </c>
      <c r="D1564" s="70" t="s">
        <v>1628</v>
      </c>
      <c r="E1564" s="43" t="n">
        <v>0.607638888888889</v>
      </c>
      <c r="F1564" s="54" t="n">
        <v>25</v>
      </c>
      <c r="G1564" s="45" t="n">
        <v>1.9</v>
      </c>
      <c r="H1564" s="46" t="s">
        <v>7</v>
      </c>
      <c r="I1564" s="47" t="n">
        <f aca="false">IF(H1564="W",F1564*G1564-F1564,(IF(H1564="L",-F1564)))</f>
        <v>-25</v>
      </c>
      <c r="J1564" s="62"/>
      <c r="K1564" s="23"/>
      <c r="L1564" s="48"/>
      <c r="M1564" s="48"/>
      <c r="N1564" s="49"/>
      <c r="O1564" s="62"/>
      <c r="P1564" s="64"/>
      <c r="Q1564" s="66"/>
      <c r="R1564" s="74"/>
      <c r="S1564" s="66"/>
      <c r="T1564" s="66"/>
      <c r="U1564" s="66"/>
      <c r="V1564" s="66"/>
      <c r="W1564" s="66"/>
      <c r="X1564" s="67"/>
      <c r="Y1564" s="67"/>
      <c r="Z1564" s="67"/>
      <c r="AA1564" s="67"/>
      <c r="AB1564" s="67"/>
      <c r="AC1564" s="67"/>
      <c r="AD1564" s="32"/>
      <c r="AE1564" s="32"/>
      <c r="AF1564" s="32"/>
      <c r="AG1564" s="32"/>
      <c r="AH1564" s="32"/>
      <c r="AI1564" s="32"/>
      <c r="AJ1564" s="32"/>
      <c r="AK1564" s="32"/>
      <c r="AL1564" s="32"/>
    </row>
    <row r="1565" customFormat="false" ht="16.85" hidden="false" customHeight="false" outlineLevel="0" collapsed="false">
      <c r="A1565" s="69"/>
      <c r="B1565" s="70" t="s">
        <v>49</v>
      </c>
      <c r="C1565" s="62" t="s">
        <v>216</v>
      </c>
      <c r="D1565" s="70" t="s">
        <v>1629</v>
      </c>
      <c r="E1565" s="43" t="n">
        <v>0.607638888888889</v>
      </c>
      <c r="F1565" s="54" t="n">
        <v>9.63</v>
      </c>
      <c r="G1565" s="45" t="n">
        <v>2.05</v>
      </c>
      <c r="H1565" s="46" t="s">
        <v>7</v>
      </c>
      <c r="I1565" s="47" t="n">
        <f aca="false">IF(H1565="W",F1565*G1565-F1565,(IF(H1565="L",-F1565)))</f>
        <v>-9.63</v>
      </c>
      <c r="J1565" s="62"/>
      <c r="K1565" s="23"/>
      <c r="L1565" s="48"/>
      <c r="M1565" s="48"/>
      <c r="N1565" s="49"/>
      <c r="O1565" s="62"/>
      <c r="P1565" s="64"/>
      <c r="Q1565" s="66"/>
      <c r="R1565" s="74"/>
      <c r="S1565" s="66"/>
      <c r="T1565" s="66"/>
      <c r="U1565" s="66"/>
      <c r="V1565" s="66"/>
      <c r="W1565" s="66"/>
      <c r="X1565" s="67"/>
      <c r="Y1565" s="67"/>
      <c r="Z1565" s="67"/>
      <c r="AA1565" s="67"/>
      <c r="AB1565" s="67"/>
      <c r="AC1565" s="67"/>
      <c r="AD1565" s="32"/>
      <c r="AE1565" s="32"/>
      <c r="AF1565" s="32"/>
      <c r="AG1565" s="32"/>
      <c r="AH1565" s="32"/>
      <c r="AI1565" s="32"/>
      <c r="AJ1565" s="32"/>
      <c r="AK1565" s="32"/>
      <c r="AL1565" s="32"/>
    </row>
    <row r="1566" customFormat="false" ht="16.85" hidden="false" customHeight="false" outlineLevel="0" collapsed="false">
      <c r="A1566" s="69"/>
      <c r="B1566" s="70" t="s">
        <v>67</v>
      </c>
      <c r="C1566" s="62" t="s">
        <v>151</v>
      </c>
      <c r="D1566" s="70" t="s">
        <v>1630</v>
      </c>
      <c r="E1566" s="43" t="n">
        <v>0.916666666666667</v>
      </c>
      <c r="F1566" s="54" t="n">
        <v>5</v>
      </c>
      <c r="G1566" s="45" t="n">
        <v>1.43</v>
      </c>
      <c r="H1566" s="46" t="s">
        <v>5</v>
      </c>
      <c r="I1566" s="47" t="n">
        <f aca="false">IF(H1566="W",F1566*G1566-F1566,(IF(H1566="L",-F1566)))</f>
        <v>2.15</v>
      </c>
      <c r="J1566" s="62"/>
      <c r="K1566" s="23"/>
      <c r="L1566" s="48"/>
      <c r="M1566" s="48"/>
      <c r="N1566" s="49"/>
      <c r="O1566" s="62"/>
      <c r="P1566" s="64"/>
      <c r="Q1566" s="66"/>
      <c r="R1566" s="74"/>
      <c r="S1566" s="66"/>
      <c r="T1566" s="66"/>
      <c r="U1566" s="66"/>
      <c r="V1566" s="66"/>
      <c r="W1566" s="66"/>
      <c r="X1566" s="67"/>
      <c r="Y1566" s="67"/>
      <c r="Z1566" s="67"/>
      <c r="AA1566" s="67"/>
      <c r="AB1566" s="67"/>
      <c r="AC1566" s="67"/>
      <c r="AD1566" s="32"/>
      <c r="AE1566" s="32"/>
      <c r="AF1566" s="32"/>
      <c r="AG1566" s="32"/>
      <c r="AH1566" s="32"/>
      <c r="AI1566" s="32"/>
      <c r="AJ1566" s="32"/>
      <c r="AK1566" s="32"/>
      <c r="AL1566" s="32"/>
    </row>
    <row r="1567" customFormat="false" ht="16.85" hidden="false" customHeight="false" outlineLevel="0" collapsed="false">
      <c r="A1567" s="69"/>
      <c r="B1567" s="70" t="s">
        <v>67</v>
      </c>
      <c r="C1567" s="62" t="s">
        <v>151</v>
      </c>
      <c r="D1567" s="70" t="s">
        <v>1631</v>
      </c>
      <c r="E1567" s="43" t="n">
        <v>0.916666666666667</v>
      </c>
      <c r="F1567" s="54" t="n">
        <v>5</v>
      </c>
      <c r="G1567" s="45" t="n">
        <v>2.15</v>
      </c>
      <c r="H1567" s="46" t="s">
        <v>7</v>
      </c>
      <c r="I1567" s="47" t="n">
        <f aca="false">IF(H1567="W",F1567*G1567-F1567,(IF(H1567="L",-F1567)))</f>
        <v>-5</v>
      </c>
      <c r="J1567" s="62"/>
      <c r="K1567" s="23"/>
      <c r="L1567" s="48"/>
      <c r="M1567" s="48"/>
      <c r="N1567" s="49"/>
      <c r="O1567" s="62"/>
      <c r="P1567" s="64"/>
      <c r="Q1567" s="66"/>
      <c r="R1567" s="74"/>
      <c r="S1567" s="66"/>
      <c r="T1567" s="66"/>
      <c r="U1567" s="66"/>
      <c r="V1567" s="66"/>
      <c r="W1567" s="66"/>
      <c r="X1567" s="67"/>
      <c r="Y1567" s="67"/>
      <c r="Z1567" s="67"/>
      <c r="AA1567" s="67"/>
      <c r="AB1567" s="67"/>
      <c r="AC1567" s="67"/>
      <c r="AD1567" s="32"/>
      <c r="AE1567" s="32"/>
      <c r="AF1567" s="32"/>
      <c r="AG1567" s="32"/>
      <c r="AH1567" s="32"/>
      <c r="AI1567" s="32"/>
      <c r="AJ1567" s="32"/>
      <c r="AK1567" s="32"/>
      <c r="AL1567" s="32"/>
    </row>
    <row r="1568" customFormat="false" ht="16.85" hidden="false" customHeight="false" outlineLevel="0" collapsed="false">
      <c r="A1568" s="69"/>
      <c r="B1568" s="70" t="s">
        <v>67</v>
      </c>
      <c r="C1568" s="62" t="s">
        <v>151</v>
      </c>
      <c r="D1568" s="70" t="s">
        <v>1632</v>
      </c>
      <c r="E1568" s="43" t="n">
        <v>0.916666666666667</v>
      </c>
      <c r="F1568" s="54" t="n">
        <v>10</v>
      </c>
      <c r="G1568" s="45" t="n">
        <v>1.53</v>
      </c>
      <c r="H1568" s="46" t="s">
        <v>7</v>
      </c>
      <c r="I1568" s="47" t="n">
        <f aca="false">IF(H1568="W",F1568*G1568-F1568,(IF(H1568="L",-F1568)))</f>
        <v>-10</v>
      </c>
      <c r="J1568" s="62"/>
      <c r="K1568" s="23"/>
      <c r="L1568" s="48"/>
      <c r="M1568" s="48"/>
      <c r="N1568" s="49"/>
      <c r="O1568" s="62"/>
      <c r="P1568" s="64"/>
      <c r="Q1568" s="66"/>
      <c r="R1568" s="74"/>
      <c r="S1568" s="66"/>
      <c r="T1568" s="66"/>
      <c r="U1568" s="66"/>
      <c r="V1568" s="66"/>
      <c r="W1568" s="66"/>
      <c r="X1568" s="67"/>
      <c r="Y1568" s="67"/>
      <c r="Z1568" s="67"/>
      <c r="AA1568" s="67"/>
      <c r="AB1568" s="67"/>
      <c r="AC1568" s="67"/>
      <c r="AD1568" s="32"/>
      <c r="AE1568" s="32"/>
      <c r="AF1568" s="32"/>
      <c r="AG1568" s="32"/>
      <c r="AH1568" s="32"/>
      <c r="AI1568" s="32"/>
      <c r="AJ1568" s="32"/>
      <c r="AK1568" s="32"/>
      <c r="AL1568" s="32"/>
    </row>
    <row r="1569" customFormat="false" ht="16.85" hidden="false" customHeight="false" outlineLevel="0" collapsed="false">
      <c r="A1569" s="69"/>
      <c r="B1569" s="70" t="s">
        <v>439</v>
      </c>
      <c r="C1569" s="62" t="s">
        <v>1141</v>
      </c>
      <c r="D1569" s="70" t="s">
        <v>1633</v>
      </c>
      <c r="E1569" s="43" t="s">
        <v>80</v>
      </c>
      <c r="F1569" s="54" t="n">
        <v>118</v>
      </c>
      <c r="G1569" s="45" t="n">
        <v>2</v>
      </c>
      <c r="H1569" s="46" t="s">
        <v>5</v>
      </c>
      <c r="I1569" s="47" t="n">
        <f aca="false">IF(H1569="W",F1569*G1569-F1569,(IF(H1569="L",-F1569)))</f>
        <v>118</v>
      </c>
      <c r="J1569" s="62"/>
      <c r="K1569" s="23"/>
      <c r="L1569" s="48"/>
      <c r="M1569" s="48"/>
      <c r="N1569" s="49"/>
      <c r="O1569" s="62"/>
      <c r="P1569" s="64"/>
      <c r="Q1569" s="66"/>
      <c r="R1569" s="74"/>
      <c r="S1569" s="66"/>
      <c r="T1569" s="66"/>
      <c r="U1569" s="66"/>
      <c r="V1569" s="66"/>
      <c r="W1569" s="66"/>
      <c r="X1569" s="67"/>
      <c r="Y1569" s="67"/>
      <c r="Z1569" s="67"/>
      <c r="AA1569" s="67"/>
      <c r="AB1569" s="67"/>
      <c r="AC1569" s="67"/>
      <c r="AD1569" s="32"/>
      <c r="AE1569" s="32"/>
      <c r="AF1569" s="32"/>
      <c r="AG1569" s="32"/>
      <c r="AH1569" s="32"/>
      <c r="AI1569" s="32"/>
      <c r="AJ1569" s="32"/>
      <c r="AK1569" s="32"/>
      <c r="AL1569" s="32"/>
    </row>
    <row r="1570" customFormat="false" ht="16.85" hidden="false" customHeight="false" outlineLevel="0" collapsed="false">
      <c r="A1570" s="69" t="n">
        <v>43688</v>
      </c>
      <c r="B1570" s="70" t="s">
        <v>67</v>
      </c>
      <c r="C1570" s="62" t="s">
        <v>28</v>
      </c>
      <c r="D1570" s="70" t="s">
        <v>719</v>
      </c>
      <c r="E1570" s="43" t="n">
        <v>0.770833333333333</v>
      </c>
      <c r="F1570" s="54" t="n">
        <v>35</v>
      </c>
      <c r="G1570" s="45" t="n">
        <v>2.25</v>
      </c>
      <c r="H1570" s="46" t="s">
        <v>5</v>
      </c>
      <c r="I1570" s="47" t="n">
        <f aca="false">IF(H1570="W",F1570*G1570-F1570,(IF(H1570="L",-F1570)))</f>
        <v>43.75</v>
      </c>
      <c r="J1570" s="62"/>
      <c r="K1570" s="23"/>
      <c r="L1570" s="48"/>
      <c r="M1570" s="48"/>
      <c r="N1570" s="49"/>
      <c r="O1570" s="62"/>
      <c r="P1570" s="64"/>
      <c r="Q1570" s="66"/>
      <c r="R1570" s="74"/>
      <c r="S1570" s="66"/>
      <c r="T1570" s="66"/>
      <c r="U1570" s="66"/>
      <c r="V1570" s="66"/>
      <c r="W1570" s="66"/>
      <c r="X1570" s="67"/>
      <c r="Y1570" s="67"/>
      <c r="Z1570" s="67"/>
      <c r="AA1570" s="67"/>
      <c r="AB1570" s="67"/>
      <c r="AC1570" s="67"/>
      <c r="AD1570" s="32"/>
      <c r="AE1570" s="32"/>
      <c r="AF1570" s="32"/>
      <c r="AG1570" s="32"/>
      <c r="AH1570" s="32"/>
      <c r="AI1570" s="32"/>
      <c r="AJ1570" s="32"/>
      <c r="AK1570" s="32"/>
      <c r="AL1570" s="32"/>
    </row>
    <row r="1571" customFormat="false" ht="16.85" hidden="false" customHeight="false" outlineLevel="0" collapsed="false">
      <c r="A1571" s="69"/>
      <c r="B1571" s="70" t="s">
        <v>67</v>
      </c>
      <c r="C1571" s="62" t="s">
        <v>170</v>
      </c>
      <c r="D1571" s="70" t="s">
        <v>750</v>
      </c>
      <c r="E1571" s="43" t="n">
        <v>0.770833333333333</v>
      </c>
      <c r="F1571" s="54" t="n">
        <v>20</v>
      </c>
      <c r="G1571" s="45" t="n">
        <v>4.5</v>
      </c>
      <c r="H1571" s="46" t="s">
        <v>7</v>
      </c>
      <c r="I1571" s="47" t="n">
        <f aca="false">IF(H1571="W",F1571*G1571-F1571,(IF(H1571="L",-F1571)))</f>
        <v>-20</v>
      </c>
      <c r="J1571" s="62"/>
      <c r="K1571" s="23" t="s">
        <v>1634</v>
      </c>
      <c r="L1571" s="48"/>
      <c r="M1571" s="48"/>
      <c r="N1571" s="49"/>
      <c r="O1571" s="62"/>
      <c r="P1571" s="64"/>
      <c r="Q1571" s="66"/>
      <c r="R1571" s="74"/>
      <c r="S1571" s="66"/>
      <c r="T1571" s="66"/>
      <c r="U1571" s="66"/>
      <c r="V1571" s="66"/>
      <c r="W1571" s="66"/>
      <c r="X1571" s="67"/>
      <c r="Y1571" s="67"/>
      <c r="Z1571" s="67"/>
      <c r="AA1571" s="67"/>
      <c r="AB1571" s="67"/>
      <c r="AC1571" s="67"/>
      <c r="AD1571" s="32"/>
      <c r="AE1571" s="32"/>
      <c r="AF1571" s="32"/>
      <c r="AG1571" s="32"/>
      <c r="AH1571" s="32"/>
      <c r="AI1571" s="32"/>
      <c r="AJ1571" s="32"/>
      <c r="AK1571" s="32"/>
      <c r="AL1571" s="32"/>
    </row>
    <row r="1572" customFormat="false" ht="16.85" hidden="false" customHeight="false" outlineLevel="0" collapsed="false">
      <c r="A1572" s="69"/>
      <c r="B1572" s="70" t="s">
        <v>67</v>
      </c>
      <c r="C1572" s="62"/>
      <c r="D1572" s="70" t="s">
        <v>753</v>
      </c>
      <c r="E1572" s="43" t="n">
        <v>0.770833333333333</v>
      </c>
      <c r="F1572" s="54" t="s">
        <v>83</v>
      </c>
      <c r="G1572" s="45" t="s">
        <v>83</v>
      </c>
      <c r="H1572" s="46" t="s">
        <v>83</v>
      </c>
      <c r="I1572" s="47" t="n">
        <f aca="false">IF(H1572="W",F1572*G1572-F1572,(IF(H1572="L",-F1572)))</f>
        <v>0</v>
      </c>
      <c r="J1572" s="62"/>
      <c r="K1572" s="23"/>
      <c r="L1572" s="48"/>
      <c r="M1572" s="48"/>
      <c r="N1572" s="49"/>
      <c r="O1572" s="62"/>
      <c r="P1572" s="64"/>
      <c r="Q1572" s="66"/>
      <c r="R1572" s="74"/>
      <c r="S1572" s="66"/>
      <c r="T1572" s="66"/>
      <c r="U1572" s="66"/>
      <c r="V1572" s="66"/>
      <c r="W1572" s="66"/>
      <c r="X1572" s="67"/>
      <c r="Y1572" s="67"/>
      <c r="Z1572" s="67"/>
      <c r="AA1572" s="67"/>
      <c r="AB1572" s="67"/>
      <c r="AC1572" s="67"/>
      <c r="AD1572" s="32"/>
      <c r="AE1572" s="32"/>
      <c r="AF1572" s="32"/>
      <c r="AG1572" s="32"/>
      <c r="AH1572" s="32"/>
      <c r="AI1572" s="32"/>
      <c r="AJ1572" s="32"/>
      <c r="AK1572" s="32"/>
      <c r="AL1572" s="32"/>
    </row>
    <row r="1573" customFormat="false" ht="16.85" hidden="false" customHeight="false" outlineLevel="0" collapsed="false">
      <c r="A1573" s="69"/>
      <c r="B1573" s="70" t="s">
        <v>67</v>
      </c>
      <c r="C1573" s="62" t="s">
        <v>95</v>
      </c>
      <c r="D1573" s="70" t="s">
        <v>719</v>
      </c>
      <c r="E1573" s="43" t="n">
        <v>0.770833333333333</v>
      </c>
      <c r="F1573" s="54" t="n">
        <v>5</v>
      </c>
      <c r="G1573" s="45" t="n">
        <v>2.25</v>
      </c>
      <c r="H1573" s="46" t="s">
        <v>5</v>
      </c>
      <c r="I1573" s="47" t="n">
        <f aca="false">IF(H1573="W",F1573*G1573-F1573,(IF(H1573="L",-F1573)))</f>
        <v>6.25</v>
      </c>
      <c r="J1573" s="62"/>
      <c r="K1573" s="23"/>
      <c r="L1573" s="48"/>
      <c r="M1573" s="48"/>
      <c r="N1573" s="49"/>
      <c r="O1573" s="62"/>
      <c r="P1573" s="64"/>
      <c r="Q1573" s="66"/>
      <c r="R1573" s="74"/>
      <c r="S1573" s="66"/>
      <c r="T1573" s="66"/>
      <c r="U1573" s="66"/>
      <c r="V1573" s="66"/>
      <c r="W1573" s="66"/>
      <c r="X1573" s="67"/>
      <c r="Y1573" s="67"/>
      <c r="Z1573" s="67"/>
      <c r="AA1573" s="67"/>
      <c r="AB1573" s="67"/>
      <c r="AC1573" s="67"/>
      <c r="AD1573" s="32"/>
      <c r="AE1573" s="32"/>
      <c r="AF1573" s="32"/>
      <c r="AG1573" s="32"/>
      <c r="AH1573" s="32"/>
      <c r="AI1573" s="32"/>
      <c r="AJ1573" s="32"/>
      <c r="AK1573" s="32"/>
      <c r="AL1573" s="32"/>
    </row>
    <row r="1574" customFormat="false" ht="16.85" hidden="false" customHeight="false" outlineLevel="0" collapsed="false">
      <c r="A1574" s="69" t="n">
        <v>43696</v>
      </c>
      <c r="B1574" s="70" t="s">
        <v>67</v>
      </c>
      <c r="C1574" s="62" t="s">
        <v>28</v>
      </c>
      <c r="D1574" s="70" t="s">
        <v>1635</v>
      </c>
      <c r="E1574" s="43" t="n">
        <v>0.833333333333333</v>
      </c>
      <c r="F1574" s="54" t="n">
        <v>20</v>
      </c>
      <c r="G1574" s="45" t="n">
        <v>3.15</v>
      </c>
      <c r="H1574" s="46" t="s">
        <v>7</v>
      </c>
      <c r="I1574" s="47" t="n">
        <f aca="false">IF(H1574="W",F1574*G1574-F1574,(IF(H1574="L",-F1574)))</f>
        <v>-20</v>
      </c>
      <c r="J1574" s="62"/>
      <c r="K1574" s="23" t="s">
        <v>663</v>
      </c>
      <c r="L1574" s="48" t="s">
        <v>1636</v>
      </c>
      <c r="M1574" s="48" t="s">
        <v>9</v>
      </c>
      <c r="N1574" s="49" t="n">
        <f aca="false">SUM(I1574:I1621)</f>
        <v>51.186</v>
      </c>
      <c r="O1574" s="62"/>
      <c r="P1574" s="64"/>
      <c r="Q1574" s="66"/>
      <c r="R1574" s="74"/>
      <c r="S1574" s="66"/>
      <c r="T1574" s="66"/>
      <c r="U1574" s="66"/>
      <c r="V1574" s="66"/>
      <c r="W1574" s="66"/>
      <c r="X1574" s="67"/>
      <c r="Y1574" s="67"/>
      <c r="Z1574" s="67"/>
      <c r="AA1574" s="67"/>
      <c r="AB1574" s="67"/>
      <c r="AC1574" s="67"/>
      <c r="AD1574" s="32"/>
      <c r="AE1574" s="32"/>
      <c r="AF1574" s="32"/>
      <c r="AG1574" s="32"/>
      <c r="AH1574" s="32"/>
      <c r="AI1574" s="32"/>
      <c r="AJ1574" s="32"/>
      <c r="AK1574" s="32"/>
      <c r="AL1574" s="32"/>
    </row>
    <row r="1575" customFormat="false" ht="16.85" hidden="false" customHeight="false" outlineLevel="0" collapsed="false">
      <c r="A1575" s="69"/>
      <c r="B1575" s="70" t="s">
        <v>67</v>
      </c>
      <c r="C1575" s="62" t="s">
        <v>170</v>
      </c>
      <c r="D1575" s="70" t="s">
        <v>1637</v>
      </c>
      <c r="E1575" s="43" t="n">
        <v>0.833333333333333</v>
      </c>
      <c r="F1575" s="54" t="n">
        <v>20</v>
      </c>
      <c r="G1575" s="45" t="n">
        <v>2.6</v>
      </c>
      <c r="H1575" s="46" t="s">
        <v>5</v>
      </c>
      <c r="I1575" s="47" t="n">
        <f aca="false">IF(H1575="W",F1575*G1575-F1575,(IF(H1575="L",-F1575)))</f>
        <v>32</v>
      </c>
      <c r="J1575" s="62"/>
      <c r="K1575" s="23" t="s">
        <v>1638</v>
      </c>
      <c r="L1575" s="48"/>
      <c r="M1575" s="48"/>
      <c r="N1575" s="49"/>
      <c r="O1575" s="62"/>
      <c r="P1575" s="64"/>
      <c r="Q1575" s="66"/>
      <c r="R1575" s="74"/>
      <c r="S1575" s="66"/>
      <c r="T1575" s="66"/>
      <c r="U1575" s="66"/>
      <c r="V1575" s="66"/>
      <c r="W1575" s="66"/>
      <c r="X1575" s="67"/>
      <c r="Y1575" s="67"/>
      <c r="Z1575" s="67"/>
      <c r="AA1575" s="67"/>
      <c r="AB1575" s="67"/>
      <c r="AC1575" s="67"/>
      <c r="AD1575" s="32"/>
      <c r="AE1575" s="32"/>
      <c r="AF1575" s="32"/>
      <c r="AG1575" s="32"/>
      <c r="AH1575" s="32"/>
      <c r="AI1575" s="32"/>
      <c r="AJ1575" s="32"/>
      <c r="AK1575" s="32"/>
      <c r="AL1575" s="32"/>
    </row>
    <row r="1576" customFormat="false" ht="16.85" hidden="false" customHeight="false" outlineLevel="0" collapsed="false">
      <c r="A1576" s="69"/>
      <c r="B1576" s="70" t="s">
        <v>67</v>
      </c>
      <c r="C1576" s="62" t="s">
        <v>87</v>
      </c>
      <c r="D1576" s="70" t="s">
        <v>1637</v>
      </c>
      <c r="E1576" s="43" t="n">
        <v>0.833333333333333</v>
      </c>
      <c r="F1576" s="54" t="n">
        <v>4.23</v>
      </c>
      <c r="G1576" s="45" t="n">
        <v>2.6</v>
      </c>
      <c r="H1576" s="46" t="s">
        <v>5</v>
      </c>
      <c r="I1576" s="47" t="n">
        <f aca="false">IF(H1576="W",F1576*G1576-F1576,(IF(H1576="L",-F1576)))</f>
        <v>6.768</v>
      </c>
      <c r="J1576" s="62"/>
      <c r="K1576" s="23" t="s">
        <v>1639</v>
      </c>
      <c r="L1576" s="48"/>
      <c r="M1576" s="48"/>
      <c r="N1576" s="49"/>
      <c r="O1576" s="62"/>
      <c r="P1576" s="64"/>
      <c r="Q1576" s="66"/>
      <c r="R1576" s="74"/>
      <c r="S1576" s="66"/>
      <c r="T1576" s="66"/>
      <c r="U1576" s="66"/>
      <c r="V1576" s="66"/>
      <c r="W1576" s="66"/>
      <c r="X1576" s="67"/>
      <c r="Y1576" s="67"/>
      <c r="Z1576" s="67"/>
      <c r="AA1576" s="67"/>
      <c r="AB1576" s="67"/>
      <c r="AC1576" s="67"/>
      <c r="AD1576" s="32"/>
      <c r="AE1576" s="32"/>
      <c r="AF1576" s="32"/>
      <c r="AG1576" s="32"/>
      <c r="AH1576" s="32"/>
      <c r="AI1576" s="32"/>
      <c r="AJ1576" s="32"/>
      <c r="AK1576" s="32"/>
      <c r="AL1576" s="32"/>
    </row>
    <row r="1577" customFormat="false" ht="16.85" hidden="false" customHeight="false" outlineLevel="0" collapsed="false">
      <c r="A1577" s="69"/>
      <c r="B1577" s="70" t="s">
        <v>67</v>
      </c>
      <c r="C1577" s="62" t="s">
        <v>216</v>
      </c>
      <c r="D1577" s="70" t="s">
        <v>1640</v>
      </c>
      <c r="E1577" s="43" t="n">
        <v>0.833333333333333</v>
      </c>
      <c r="F1577" s="54" t="n">
        <v>14.88</v>
      </c>
      <c r="G1577" s="45" t="n">
        <v>3.1</v>
      </c>
      <c r="H1577" s="46" t="s">
        <v>7</v>
      </c>
      <c r="I1577" s="47" t="n">
        <f aca="false">IF(H1577="W",F1577*G1577-F1577,(IF(H1577="L",-F1577)))</f>
        <v>-14.88</v>
      </c>
      <c r="J1577" s="62"/>
      <c r="K1577" s="23" t="s">
        <v>1561</v>
      </c>
      <c r="L1577" s="48"/>
      <c r="M1577" s="48"/>
      <c r="N1577" s="49"/>
      <c r="O1577" s="62"/>
      <c r="P1577" s="64"/>
      <c r="Q1577" s="66"/>
      <c r="R1577" s="74"/>
      <c r="S1577" s="66"/>
      <c r="T1577" s="66"/>
      <c r="U1577" s="66"/>
      <c r="V1577" s="66"/>
      <c r="W1577" s="66"/>
      <c r="X1577" s="67"/>
      <c r="Y1577" s="67"/>
      <c r="Z1577" s="67"/>
      <c r="AA1577" s="67"/>
      <c r="AB1577" s="67"/>
      <c r="AC1577" s="67"/>
      <c r="AD1577" s="32"/>
      <c r="AE1577" s="32"/>
      <c r="AF1577" s="32"/>
      <c r="AG1577" s="32"/>
      <c r="AH1577" s="32"/>
      <c r="AI1577" s="32"/>
      <c r="AJ1577" s="32"/>
      <c r="AK1577" s="32"/>
      <c r="AL1577" s="32"/>
    </row>
    <row r="1578" customFormat="false" ht="16.85" hidden="false" customHeight="false" outlineLevel="0" collapsed="false">
      <c r="A1578" s="69"/>
      <c r="B1578" s="70" t="s">
        <v>67</v>
      </c>
      <c r="C1578" s="62" t="s">
        <v>63</v>
      </c>
      <c r="D1578" s="70" t="s">
        <v>1640</v>
      </c>
      <c r="E1578" s="43" t="n">
        <v>0.833333333333333</v>
      </c>
      <c r="F1578" s="54" t="n">
        <v>5.2</v>
      </c>
      <c r="G1578" s="45" t="n">
        <v>3.13</v>
      </c>
      <c r="H1578" s="46" t="s">
        <v>7</v>
      </c>
      <c r="I1578" s="47" t="n">
        <f aca="false">IF(H1578="W",F1578*G1578-F1578,(IF(H1578="L",-F1578)))</f>
        <v>-5.2</v>
      </c>
      <c r="J1578" s="62"/>
      <c r="K1578" s="23"/>
      <c r="L1578" s="48"/>
      <c r="M1578" s="48"/>
      <c r="N1578" s="49"/>
      <c r="O1578" s="62"/>
      <c r="P1578" s="64"/>
      <c r="Q1578" s="66"/>
      <c r="R1578" s="74"/>
      <c r="S1578" s="66"/>
      <c r="T1578" s="66"/>
      <c r="U1578" s="66"/>
      <c r="V1578" s="66"/>
      <c r="W1578" s="66"/>
      <c r="X1578" s="67"/>
      <c r="Y1578" s="67"/>
      <c r="Z1578" s="67"/>
      <c r="AA1578" s="67"/>
      <c r="AB1578" s="67"/>
      <c r="AC1578" s="67"/>
      <c r="AD1578" s="32"/>
      <c r="AE1578" s="32"/>
      <c r="AF1578" s="32"/>
      <c r="AG1578" s="32"/>
      <c r="AH1578" s="32"/>
      <c r="AI1578" s="32"/>
      <c r="AJ1578" s="32"/>
      <c r="AK1578" s="32"/>
      <c r="AL1578" s="32"/>
    </row>
    <row r="1579" customFormat="false" ht="16.85" hidden="false" customHeight="false" outlineLevel="0" collapsed="false">
      <c r="A1579" s="69"/>
      <c r="B1579" s="70" t="s">
        <v>67</v>
      </c>
      <c r="C1579" s="62" t="s">
        <v>63</v>
      </c>
      <c r="D1579" s="70" t="s">
        <v>1641</v>
      </c>
      <c r="E1579" s="43" t="n">
        <v>0.833333333333333</v>
      </c>
      <c r="F1579" s="54" t="n">
        <v>20</v>
      </c>
      <c r="G1579" s="45" t="n">
        <v>1.09</v>
      </c>
      <c r="H1579" s="46" t="s">
        <v>5</v>
      </c>
      <c r="I1579" s="47" t="n">
        <f aca="false">IF(H1579="W",F1579*G1579-F1579,(IF(H1579="L",-F1579)))</f>
        <v>1.8</v>
      </c>
      <c r="J1579" s="62"/>
      <c r="K1579" s="23"/>
      <c r="L1579" s="48"/>
      <c r="M1579" s="48"/>
      <c r="N1579" s="49"/>
      <c r="O1579" s="62"/>
      <c r="P1579" s="64"/>
      <c r="Q1579" s="66"/>
      <c r="R1579" s="74"/>
      <c r="S1579" s="66"/>
      <c r="T1579" s="66"/>
      <c r="U1579" s="66"/>
      <c r="V1579" s="66"/>
      <c r="W1579" s="66"/>
      <c r="X1579" s="67"/>
      <c r="Y1579" s="67"/>
      <c r="Z1579" s="67"/>
      <c r="AA1579" s="67"/>
      <c r="AB1579" s="67"/>
      <c r="AC1579" s="67"/>
      <c r="AD1579" s="32"/>
      <c r="AE1579" s="32"/>
      <c r="AF1579" s="32"/>
      <c r="AG1579" s="32"/>
      <c r="AH1579" s="32"/>
      <c r="AI1579" s="32"/>
      <c r="AJ1579" s="32"/>
      <c r="AK1579" s="32"/>
      <c r="AL1579" s="32"/>
    </row>
    <row r="1580" customFormat="false" ht="16.85" hidden="false" customHeight="false" outlineLevel="0" collapsed="false">
      <c r="A1580" s="69" t="n">
        <v>43698</v>
      </c>
      <c r="B1580" s="70" t="s">
        <v>67</v>
      </c>
      <c r="C1580" s="62" t="s">
        <v>28</v>
      </c>
      <c r="D1580" s="70" t="s">
        <v>1642</v>
      </c>
      <c r="E1580" s="43" t="n">
        <v>0.90625</v>
      </c>
      <c r="F1580" s="54" t="n">
        <v>20</v>
      </c>
      <c r="G1580" s="45" t="n">
        <v>2.58</v>
      </c>
      <c r="H1580" s="46" t="s">
        <v>7</v>
      </c>
      <c r="I1580" s="47" t="n">
        <f aca="false">IF(H1580="W",F1580*G1580-F1580,(IF(H1580="L",-F1580)))</f>
        <v>-20</v>
      </c>
      <c r="J1580" s="62"/>
      <c r="K1580" s="23"/>
      <c r="L1580" s="48"/>
      <c r="M1580" s="48"/>
      <c r="N1580" s="49"/>
      <c r="O1580" s="62"/>
      <c r="P1580" s="64"/>
      <c r="Q1580" s="66"/>
      <c r="R1580" s="74"/>
      <c r="S1580" s="66"/>
      <c r="T1580" s="66"/>
      <c r="U1580" s="66"/>
      <c r="V1580" s="66"/>
      <c r="W1580" s="66"/>
      <c r="X1580" s="67"/>
      <c r="Y1580" s="67"/>
      <c r="Z1580" s="67"/>
      <c r="AA1580" s="67"/>
      <c r="AB1580" s="67"/>
      <c r="AC1580" s="67"/>
      <c r="AD1580" s="32"/>
      <c r="AE1580" s="32"/>
      <c r="AF1580" s="32"/>
      <c r="AG1580" s="32"/>
      <c r="AH1580" s="32"/>
      <c r="AI1580" s="32"/>
      <c r="AJ1580" s="32"/>
      <c r="AK1580" s="32"/>
      <c r="AL1580" s="32"/>
    </row>
    <row r="1581" customFormat="false" ht="16.85" hidden="false" customHeight="false" outlineLevel="0" collapsed="false">
      <c r="A1581" s="69"/>
      <c r="B1581" s="70" t="s">
        <v>67</v>
      </c>
      <c r="C1581" s="62" t="s">
        <v>87</v>
      </c>
      <c r="D1581" s="70" t="s">
        <v>1643</v>
      </c>
      <c r="E1581" s="43" t="n">
        <v>0.90625</v>
      </c>
      <c r="F1581" s="54" t="n">
        <v>15.85</v>
      </c>
      <c r="G1581" s="45" t="n">
        <v>3.25</v>
      </c>
      <c r="H1581" s="46" t="s">
        <v>5</v>
      </c>
      <c r="I1581" s="47" t="n">
        <f aca="false">IF(H1581="W",F1581*G1581-F1581,(IF(H1581="L",-F1581)))</f>
        <v>35.6625</v>
      </c>
      <c r="J1581" s="62"/>
      <c r="K1581" s="23"/>
      <c r="L1581" s="48"/>
      <c r="M1581" s="48"/>
      <c r="N1581" s="49"/>
      <c r="O1581" s="62"/>
      <c r="P1581" s="64"/>
      <c r="Q1581" s="66"/>
      <c r="R1581" s="74"/>
      <c r="S1581" s="66"/>
      <c r="T1581" s="66"/>
      <c r="U1581" s="66"/>
      <c r="V1581" s="66"/>
      <c r="W1581" s="66"/>
      <c r="X1581" s="67"/>
      <c r="Y1581" s="67"/>
      <c r="Z1581" s="67"/>
      <c r="AA1581" s="67"/>
      <c r="AB1581" s="67"/>
      <c r="AC1581" s="67"/>
      <c r="AD1581" s="32"/>
      <c r="AE1581" s="32"/>
      <c r="AF1581" s="32"/>
      <c r="AG1581" s="32"/>
      <c r="AH1581" s="32"/>
      <c r="AI1581" s="32"/>
      <c r="AJ1581" s="32"/>
      <c r="AK1581" s="32"/>
      <c r="AL1581" s="32"/>
    </row>
    <row r="1582" customFormat="false" ht="16.85" hidden="false" customHeight="false" outlineLevel="0" collapsed="false">
      <c r="A1582" s="69"/>
      <c r="B1582" s="70" t="s">
        <v>67</v>
      </c>
      <c r="C1582" s="62" t="s">
        <v>95</v>
      </c>
      <c r="D1582" s="70" t="s">
        <v>1644</v>
      </c>
      <c r="E1582" s="43" t="n">
        <v>0.90625</v>
      </c>
      <c r="F1582" s="54" t="n">
        <v>16.65</v>
      </c>
      <c r="G1582" s="45" t="n">
        <v>3.1</v>
      </c>
      <c r="H1582" s="46" t="s">
        <v>7</v>
      </c>
      <c r="I1582" s="47" t="n">
        <f aca="false">IF(H1582="W",F1582*G1582-F1582,(IF(H1582="L",-F1582)))</f>
        <v>-16.65</v>
      </c>
      <c r="J1582" s="62"/>
      <c r="K1582" s="23"/>
      <c r="L1582" s="48"/>
      <c r="M1582" s="48"/>
      <c r="N1582" s="49"/>
      <c r="O1582" s="62"/>
      <c r="P1582" s="64"/>
      <c r="Q1582" s="66"/>
      <c r="R1582" s="74"/>
      <c r="S1582" s="66"/>
      <c r="T1582" s="66"/>
      <c r="U1582" s="66"/>
      <c r="V1582" s="66"/>
      <c r="W1582" s="66"/>
      <c r="X1582" s="67"/>
      <c r="Y1582" s="67"/>
      <c r="Z1582" s="67"/>
      <c r="AA1582" s="67"/>
      <c r="AB1582" s="67"/>
      <c r="AC1582" s="67"/>
      <c r="AD1582" s="32"/>
      <c r="AE1582" s="32"/>
      <c r="AF1582" s="32"/>
      <c r="AG1582" s="32"/>
      <c r="AH1582" s="32"/>
      <c r="AI1582" s="32"/>
      <c r="AJ1582" s="32"/>
      <c r="AK1582" s="32"/>
      <c r="AL1582" s="32"/>
    </row>
    <row r="1583" customFormat="false" ht="16.85" hidden="false" customHeight="false" outlineLevel="0" collapsed="false">
      <c r="A1583" s="69"/>
      <c r="B1583" s="70" t="s">
        <v>67</v>
      </c>
      <c r="C1583" s="62" t="s">
        <v>63</v>
      </c>
      <c r="D1583" s="70" t="s">
        <v>1645</v>
      </c>
      <c r="E1583" s="43" t="n">
        <v>0.90625</v>
      </c>
      <c r="F1583" s="54" t="n">
        <v>20</v>
      </c>
      <c r="G1583" s="45" t="n">
        <v>1.07</v>
      </c>
      <c r="H1583" s="46" t="s">
        <v>5</v>
      </c>
      <c r="I1583" s="47" t="n">
        <f aca="false">IF(H1583="W",F1583*G1583-F1583,(IF(H1583="L",-F1583)))</f>
        <v>1.4</v>
      </c>
      <c r="J1583" s="62"/>
      <c r="K1583" s="23"/>
      <c r="L1583" s="48"/>
      <c r="M1583" s="48"/>
      <c r="N1583" s="49"/>
      <c r="O1583" s="62"/>
      <c r="P1583" s="64"/>
      <c r="Q1583" s="66"/>
      <c r="R1583" s="74"/>
      <c r="S1583" s="66"/>
      <c r="T1583" s="66"/>
      <c r="U1583" s="66"/>
      <c r="V1583" s="66"/>
      <c r="W1583" s="66"/>
      <c r="X1583" s="67"/>
      <c r="Y1583" s="67"/>
      <c r="Z1583" s="67"/>
      <c r="AA1583" s="67"/>
      <c r="AB1583" s="67"/>
      <c r="AC1583" s="67"/>
      <c r="AD1583" s="32"/>
      <c r="AE1583" s="32"/>
      <c r="AF1583" s="32"/>
      <c r="AG1583" s="32"/>
      <c r="AH1583" s="32"/>
      <c r="AI1583" s="32"/>
      <c r="AJ1583" s="32"/>
      <c r="AK1583" s="32"/>
      <c r="AL1583" s="32"/>
    </row>
    <row r="1584" customFormat="false" ht="16.85" hidden="false" customHeight="false" outlineLevel="0" collapsed="false">
      <c r="A1584" s="69" t="n">
        <v>43699</v>
      </c>
      <c r="B1584" s="70" t="s">
        <v>67</v>
      </c>
      <c r="C1584" s="62" t="s">
        <v>28</v>
      </c>
      <c r="D1584" s="70" t="s">
        <v>1646</v>
      </c>
      <c r="E1584" s="43" t="n">
        <v>0.916666666666667</v>
      </c>
      <c r="F1584" s="54" t="n">
        <v>20</v>
      </c>
      <c r="G1584" s="45" t="n">
        <v>2.68</v>
      </c>
      <c r="H1584" s="46" t="s">
        <v>7</v>
      </c>
      <c r="I1584" s="47" t="n">
        <f aca="false">IF(H1584="W",F1584*G1584-F1584,(IF(H1584="L",-F1584)))</f>
        <v>-20</v>
      </c>
      <c r="J1584" s="62"/>
      <c r="K1584" s="23"/>
      <c r="L1584" s="48"/>
      <c r="M1584" s="48"/>
      <c r="N1584" s="49"/>
      <c r="O1584" s="62"/>
      <c r="P1584" s="64"/>
      <c r="Q1584" s="66"/>
      <c r="R1584" s="74"/>
      <c r="S1584" s="66"/>
      <c r="T1584" s="66"/>
      <c r="U1584" s="66"/>
      <c r="V1584" s="66"/>
      <c r="W1584" s="66"/>
      <c r="X1584" s="67"/>
      <c r="Y1584" s="67"/>
      <c r="Z1584" s="67"/>
      <c r="AA1584" s="67"/>
      <c r="AB1584" s="67"/>
      <c r="AC1584" s="67"/>
      <c r="AD1584" s="32"/>
      <c r="AE1584" s="32"/>
      <c r="AF1584" s="32"/>
      <c r="AG1584" s="32"/>
      <c r="AH1584" s="32"/>
      <c r="AI1584" s="32"/>
      <c r="AJ1584" s="32"/>
      <c r="AK1584" s="32"/>
      <c r="AL1584" s="32"/>
    </row>
    <row r="1585" customFormat="false" ht="16.85" hidden="false" customHeight="false" outlineLevel="0" collapsed="false">
      <c r="A1585" s="69"/>
      <c r="B1585" s="70" t="s">
        <v>67</v>
      </c>
      <c r="C1585" s="62" t="s">
        <v>87</v>
      </c>
      <c r="D1585" s="70" t="s">
        <v>1647</v>
      </c>
      <c r="E1585" s="43" t="n">
        <v>0.916666666666667</v>
      </c>
      <c r="F1585" s="54" t="n">
        <v>17.29</v>
      </c>
      <c r="G1585" s="45" t="n">
        <v>3.1</v>
      </c>
      <c r="H1585" s="46" t="s">
        <v>7</v>
      </c>
      <c r="I1585" s="47" t="n">
        <f aca="false">IF(H1585="W",F1585*G1585-F1585,(IF(H1585="L",-F1585)))</f>
        <v>-17.29</v>
      </c>
      <c r="J1585" s="62"/>
      <c r="K1585" s="23"/>
      <c r="L1585" s="48"/>
      <c r="M1585" s="48"/>
      <c r="N1585" s="49"/>
      <c r="O1585" s="62"/>
      <c r="P1585" s="64"/>
      <c r="Q1585" s="66"/>
      <c r="R1585" s="74"/>
      <c r="S1585" s="66"/>
      <c r="T1585" s="66"/>
      <c r="U1585" s="66"/>
      <c r="V1585" s="66"/>
      <c r="W1585" s="66"/>
      <c r="X1585" s="67"/>
      <c r="Y1585" s="67"/>
      <c r="Z1585" s="67"/>
      <c r="AA1585" s="67"/>
      <c r="AB1585" s="67"/>
      <c r="AC1585" s="67"/>
      <c r="AD1585" s="32"/>
      <c r="AE1585" s="32"/>
      <c r="AF1585" s="32"/>
      <c r="AG1585" s="32"/>
      <c r="AH1585" s="32"/>
      <c r="AI1585" s="32"/>
      <c r="AJ1585" s="32"/>
      <c r="AK1585" s="32"/>
      <c r="AL1585" s="32"/>
    </row>
    <row r="1586" customFormat="false" ht="16.85" hidden="false" customHeight="false" outlineLevel="0" collapsed="false">
      <c r="A1586" s="69"/>
      <c r="B1586" s="70" t="s">
        <v>67</v>
      </c>
      <c r="C1586" s="62" t="s">
        <v>170</v>
      </c>
      <c r="D1586" s="70" t="s">
        <v>470</v>
      </c>
      <c r="E1586" s="43" t="n">
        <v>0.916666666666667</v>
      </c>
      <c r="F1586" s="54" t="n">
        <v>17.57</v>
      </c>
      <c r="G1586" s="45" t="n">
        <v>3.05</v>
      </c>
      <c r="H1586" s="46" t="s">
        <v>5</v>
      </c>
      <c r="I1586" s="47" t="n">
        <f aca="false">IF(H1586="W",F1586*G1586-F1586,(IF(H1586="L",-F1586)))</f>
        <v>36.0185</v>
      </c>
      <c r="J1586" s="62"/>
      <c r="K1586" s="23"/>
      <c r="L1586" s="48"/>
      <c r="M1586" s="48"/>
      <c r="N1586" s="49"/>
      <c r="O1586" s="62"/>
      <c r="P1586" s="64"/>
      <c r="Q1586" s="66"/>
      <c r="R1586" s="74"/>
      <c r="S1586" s="66"/>
      <c r="T1586" s="66"/>
      <c r="U1586" s="66"/>
      <c r="V1586" s="66"/>
      <c r="W1586" s="66"/>
      <c r="X1586" s="67"/>
      <c r="Y1586" s="67"/>
      <c r="Z1586" s="67"/>
      <c r="AA1586" s="67"/>
      <c r="AB1586" s="67"/>
      <c r="AC1586" s="67"/>
      <c r="AD1586" s="32"/>
      <c r="AE1586" s="32"/>
      <c r="AF1586" s="32"/>
      <c r="AG1586" s="32"/>
      <c r="AH1586" s="32"/>
      <c r="AI1586" s="32"/>
      <c r="AJ1586" s="32"/>
      <c r="AK1586" s="32"/>
      <c r="AL1586" s="32"/>
    </row>
    <row r="1587" customFormat="false" ht="16.85" hidden="false" customHeight="false" outlineLevel="0" collapsed="false">
      <c r="A1587" s="69"/>
      <c r="B1587" s="70" t="s">
        <v>67</v>
      </c>
      <c r="C1587" s="62" t="s">
        <v>63</v>
      </c>
      <c r="D1587" s="70" t="s">
        <v>1648</v>
      </c>
      <c r="E1587" s="43" t="n">
        <v>0.916666666666667</v>
      </c>
      <c r="F1587" s="54" t="n">
        <v>20</v>
      </c>
      <c r="G1587" s="45" t="n">
        <v>1.1</v>
      </c>
      <c r="H1587" s="46" t="s">
        <v>5</v>
      </c>
      <c r="I1587" s="47" t="n">
        <f aca="false">IF(H1587="W",F1587*G1587-F1587,(IF(H1587="L",-F1587)))</f>
        <v>2</v>
      </c>
      <c r="J1587" s="62"/>
      <c r="K1587" s="23"/>
      <c r="L1587" s="48"/>
      <c r="M1587" s="48"/>
      <c r="N1587" s="49"/>
      <c r="O1587" s="62"/>
      <c r="P1587" s="64"/>
      <c r="Q1587" s="66"/>
      <c r="R1587" s="74"/>
      <c r="S1587" s="66"/>
      <c r="T1587" s="66"/>
      <c r="U1587" s="66"/>
      <c r="V1587" s="66"/>
      <c r="W1587" s="66"/>
      <c r="X1587" s="67"/>
      <c r="Y1587" s="67"/>
      <c r="Z1587" s="67"/>
      <c r="AA1587" s="67"/>
      <c r="AB1587" s="67"/>
      <c r="AC1587" s="67"/>
      <c r="AD1587" s="32"/>
      <c r="AE1587" s="32"/>
      <c r="AF1587" s="32"/>
      <c r="AG1587" s="32"/>
      <c r="AH1587" s="32"/>
      <c r="AI1587" s="32"/>
      <c r="AJ1587" s="32"/>
      <c r="AK1587" s="32"/>
      <c r="AL1587" s="32"/>
    </row>
    <row r="1588" customFormat="false" ht="16.85" hidden="false" customHeight="false" outlineLevel="0" collapsed="false">
      <c r="A1588" s="69" t="n">
        <v>43731</v>
      </c>
      <c r="B1588" s="70" t="s">
        <v>23</v>
      </c>
      <c r="C1588" s="62" t="s">
        <v>95</v>
      </c>
      <c r="D1588" s="70" t="s">
        <v>1649</v>
      </c>
      <c r="E1588" s="43" t="n">
        <v>0.583333333333333</v>
      </c>
      <c r="F1588" s="54" t="n">
        <v>5</v>
      </c>
      <c r="G1588" s="45" t="n">
        <v>1.85</v>
      </c>
      <c r="H1588" s="46" t="s">
        <v>5</v>
      </c>
      <c r="I1588" s="47" t="n">
        <f aca="false">IF(H1588="W",F1588*G1588-F1588,(IF(H1588="L",-F1588)))</f>
        <v>4.25</v>
      </c>
      <c r="J1588" s="62"/>
      <c r="K1588" s="23"/>
      <c r="L1588" s="48"/>
      <c r="M1588" s="48"/>
      <c r="N1588" s="49"/>
      <c r="O1588" s="62"/>
      <c r="P1588" s="64"/>
      <c r="Q1588" s="66"/>
      <c r="R1588" s="74"/>
      <c r="S1588" s="66"/>
      <c r="T1588" s="66"/>
      <c r="U1588" s="66"/>
      <c r="V1588" s="66"/>
      <c r="W1588" s="66"/>
      <c r="X1588" s="67"/>
      <c r="Y1588" s="67"/>
      <c r="Z1588" s="67"/>
      <c r="AA1588" s="67"/>
      <c r="AB1588" s="67"/>
      <c r="AC1588" s="67"/>
      <c r="AD1588" s="32"/>
      <c r="AE1588" s="32"/>
      <c r="AF1588" s="32"/>
      <c r="AG1588" s="32"/>
      <c r="AH1588" s="32"/>
      <c r="AI1588" s="32"/>
      <c r="AJ1588" s="32"/>
      <c r="AK1588" s="32"/>
      <c r="AL1588" s="32"/>
    </row>
    <row r="1589" customFormat="false" ht="16.85" hidden="false" customHeight="false" outlineLevel="0" collapsed="false">
      <c r="A1589" s="69"/>
      <c r="B1589" s="70" t="s">
        <v>23</v>
      </c>
      <c r="C1589" s="62" t="s">
        <v>95</v>
      </c>
      <c r="D1589" s="70" t="s">
        <v>1650</v>
      </c>
      <c r="E1589" s="43" t="n">
        <v>0.583333333333333</v>
      </c>
      <c r="F1589" s="54" t="n">
        <v>10</v>
      </c>
      <c r="G1589" s="45" t="n">
        <v>3.238</v>
      </c>
      <c r="H1589" s="46" t="s">
        <v>5</v>
      </c>
      <c r="I1589" s="47" t="n">
        <f aca="false">IF(H1589="W",F1589*G1589-F1589,(IF(H1589="L",-F1589)))</f>
        <v>22.38</v>
      </c>
      <c r="J1589" s="62"/>
      <c r="K1589" s="23"/>
      <c r="L1589" s="48"/>
      <c r="M1589" s="48"/>
      <c r="N1589" s="49"/>
      <c r="O1589" s="62"/>
      <c r="P1589" s="64"/>
      <c r="Q1589" s="66"/>
      <c r="R1589" s="74"/>
      <c r="S1589" s="66"/>
      <c r="T1589" s="66"/>
      <c r="U1589" s="66"/>
      <c r="V1589" s="66"/>
      <c r="W1589" s="66"/>
      <c r="X1589" s="67"/>
      <c r="Y1589" s="67"/>
      <c r="Z1589" s="67"/>
      <c r="AA1589" s="67"/>
      <c r="AB1589" s="67"/>
      <c r="AC1589" s="67"/>
      <c r="AD1589" s="32"/>
      <c r="AE1589" s="32"/>
      <c r="AF1589" s="32"/>
      <c r="AG1589" s="32"/>
      <c r="AH1589" s="32"/>
      <c r="AI1589" s="32"/>
      <c r="AJ1589" s="32"/>
      <c r="AK1589" s="32"/>
      <c r="AL1589" s="32"/>
    </row>
    <row r="1590" customFormat="false" ht="16.85" hidden="false" customHeight="false" outlineLevel="0" collapsed="false">
      <c r="A1590" s="69"/>
      <c r="B1590" s="70" t="s">
        <v>23</v>
      </c>
      <c r="C1590" s="62" t="s">
        <v>1651</v>
      </c>
      <c r="D1590" s="70" t="s">
        <v>1652</v>
      </c>
      <c r="E1590" s="43" t="n">
        <v>0.583333333333333</v>
      </c>
      <c r="F1590" s="54" t="n">
        <v>10</v>
      </c>
      <c r="G1590" s="45" t="n">
        <v>2.12</v>
      </c>
      <c r="H1590" s="46" t="s">
        <v>7</v>
      </c>
      <c r="I1590" s="47" t="n">
        <f aca="false">IF(H1590="W",F1590*G1590-F1590,(IF(H1590="L",-F1590)))</f>
        <v>-10</v>
      </c>
      <c r="J1590" s="62"/>
      <c r="K1590" s="23"/>
      <c r="L1590" s="48"/>
      <c r="M1590" s="48"/>
      <c r="N1590" s="49"/>
      <c r="O1590" s="62"/>
      <c r="P1590" s="64"/>
      <c r="Q1590" s="66"/>
      <c r="R1590" s="74"/>
      <c r="S1590" s="66"/>
      <c r="T1590" s="66"/>
      <c r="U1590" s="66"/>
      <c r="V1590" s="66"/>
      <c r="W1590" s="66"/>
      <c r="X1590" s="67"/>
      <c r="Y1590" s="67"/>
      <c r="Z1590" s="67"/>
      <c r="AA1590" s="67"/>
      <c r="AB1590" s="67"/>
      <c r="AC1590" s="67"/>
      <c r="AD1590" s="32"/>
      <c r="AE1590" s="32"/>
      <c r="AF1590" s="32"/>
      <c r="AG1590" s="32"/>
      <c r="AH1590" s="32"/>
      <c r="AI1590" s="32"/>
      <c r="AJ1590" s="32"/>
      <c r="AK1590" s="32"/>
      <c r="AL1590" s="32"/>
    </row>
    <row r="1591" customFormat="false" ht="16.85" hidden="false" customHeight="false" outlineLevel="0" collapsed="false">
      <c r="A1591" s="69"/>
      <c r="B1591" s="70" t="s">
        <v>67</v>
      </c>
      <c r="C1591" s="62" t="s">
        <v>28</v>
      </c>
      <c r="D1591" s="70" t="s">
        <v>1653</v>
      </c>
      <c r="E1591" s="43" t="n">
        <v>0.958333333333333</v>
      </c>
      <c r="F1591" s="54" t="n">
        <v>20</v>
      </c>
      <c r="G1591" s="45" t="n">
        <v>2.75</v>
      </c>
      <c r="H1591" s="46" t="s">
        <v>5</v>
      </c>
      <c r="I1591" s="47" t="n">
        <f aca="false">IF(H1591="W",F1591*G1591-F1591,(IF(H1591="L",-F1591)))</f>
        <v>35</v>
      </c>
      <c r="J1591" s="62"/>
      <c r="K1591" s="23"/>
      <c r="L1591" s="48"/>
      <c r="M1591" s="48"/>
      <c r="N1591" s="49"/>
      <c r="O1591" s="62"/>
      <c r="P1591" s="64"/>
      <c r="Q1591" s="66"/>
      <c r="R1591" s="74"/>
      <c r="S1591" s="66"/>
      <c r="T1591" s="66"/>
      <c r="U1591" s="66"/>
      <c r="V1591" s="66"/>
      <c r="W1591" s="66"/>
      <c r="X1591" s="67"/>
      <c r="Y1591" s="67"/>
      <c r="Z1591" s="67"/>
      <c r="AA1591" s="67"/>
      <c r="AB1591" s="67"/>
      <c r="AC1591" s="67"/>
      <c r="AD1591" s="32"/>
      <c r="AE1591" s="32"/>
      <c r="AF1591" s="32"/>
      <c r="AG1591" s="32"/>
      <c r="AH1591" s="32"/>
      <c r="AI1591" s="32"/>
      <c r="AJ1591" s="32"/>
      <c r="AK1591" s="32"/>
      <c r="AL1591" s="32"/>
    </row>
    <row r="1592" customFormat="false" ht="16.85" hidden="false" customHeight="false" outlineLevel="0" collapsed="false">
      <c r="A1592" s="69"/>
      <c r="B1592" s="70" t="s">
        <v>67</v>
      </c>
      <c r="C1592" s="62" t="s">
        <v>170</v>
      </c>
      <c r="D1592" s="70" t="s">
        <v>1654</v>
      </c>
      <c r="E1592" s="43" t="n">
        <v>0.958333333333333</v>
      </c>
      <c r="F1592" s="54" t="n">
        <v>20.75</v>
      </c>
      <c r="G1592" s="45" t="n">
        <v>2.65</v>
      </c>
      <c r="H1592" s="46" t="s">
        <v>7</v>
      </c>
      <c r="I1592" s="47" t="n">
        <f aca="false">IF(H1592="W",F1592*G1592-F1592,(IF(H1592="L",-F1592)))</f>
        <v>-20.75</v>
      </c>
      <c r="J1592" s="62"/>
      <c r="K1592" s="23"/>
      <c r="L1592" s="48"/>
      <c r="M1592" s="48"/>
      <c r="N1592" s="49"/>
      <c r="O1592" s="62"/>
      <c r="P1592" s="64"/>
      <c r="Q1592" s="66"/>
      <c r="R1592" s="74"/>
      <c r="S1592" s="66"/>
      <c r="T1592" s="66"/>
      <c r="U1592" s="66"/>
      <c r="V1592" s="66"/>
      <c r="W1592" s="66"/>
      <c r="X1592" s="67"/>
      <c r="Y1592" s="67"/>
      <c r="Z1592" s="67"/>
      <c r="AA1592" s="67"/>
      <c r="AB1592" s="67"/>
      <c r="AC1592" s="67"/>
      <c r="AD1592" s="32"/>
      <c r="AE1592" s="32"/>
      <c r="AF1592" s="32"/>
      <c r="AG1592" s="32"/>
      <c r="AH1592" s="32"/>
      <c r="AI1592" s="32"/>
      <c r="AJ1592" s="32"/>
      <c r="AK1592" s="32"/>
      <c r="AL1592" s="32"/>
    </row>
    <row r="1593" customFormat="false" ht="16.85" hidden="false" customHeight="false" outlineLevel="0" collapsed="false">
      <c r="A1593" s="69"/>
      <c r="B1593" s="70" t="s">
        <v>67</v>
      </c>
      <c r="C1593" s="62" t="s">
        <v>170</v>
      </c>
      <c r="D1593" s="70" t="s">
        <v>1655</v>
      </c>
      <c r="E1593" s="43" t="n">
        <v>0.958333333333333</v>
      </c>
      <c r="F1593" s="54" t="n">
        <v>10.27</v>
      </c>
      <c r="G1593" s="45" t="n">
        <v>4.65</v>
      </c>
      <c r="H1593" s="46" t="s">
        <v>7</v>
      </c>
      <c r="I1593" s="47" t="n">
        <f aca="false">IF(H1593="W",F1593*G1593-F1593,(IF(H1593="L",-F1593)))</f>
        <v>-10.27</v>
      </c>
      <c r="J1593" s="62"/>
      <c r="K1593" s="23"/>
      <c r="L1593" s="48"/>
      <c r="M1593" s="48"/>
      <c r="N1593" s="49"/>
      <c r="O1593" s="62"/>
      <c r="P1593" s="64"/>
      <c r="Q1593" s="66"/>
      <c r="R1593" s="74"/>
      <c r="S1593" s="66"/>
      <c r="T1593" s="66"/>
      <c r="U1593" s="66"/>
      <c r="V1593" s="66"/>
      <c r="W1593" s="66"/>
      <c r="X1593" s="67"/>
      <c r="Y1593" s="67"/>
      <c r="Z1593" s="67"/>
      <c r="AA1593" s="67"/>
      <c r="AB1593" s="67"/>
      <c r="AC1593" s="67"/>
      <c r="AD1593" s="32"/>
      <c r="AE1593" s="32"/>
      <c r="AF1593" s="32"/>
      <c r="AG1593" s="32"/>
      <c r="AH1593" s="32"/>
      <c r="AI1593" s="32"/>
      <c r="AJ1593" s="32"/>
      <c r="AK1593" s="32"/>
      <c r="AL1593" s="32"/>
    </row>
    <row r="1594" customFormat="false" ht="16.85" hidden="false" customHeight="false" outlineLevel="0" collapsed="false">
      <c r="A1594" s="69"/>
      <c r="B1594" s="70" t="s">
        <v>67</v>
      </c>
      <c r="C1594" s="62" t="s">
        <v>63</v>
      </c>
      <c r="D1594" s="70" t="s">
        <v>1656</v>
      </c>
      <c r="E1594" s="43" t="n">
        <v>0.958333333333333</v>
      </c>
      <c r="F1594" s="54" t="n">
        <v>20</v>
      </c>
      <c r="G1594" s="45" t="n">
        <v>1.04</v>
      </c>
      <c r="H1594" s="46" t="s">
        <v>5</v>
      </c>
      <c r="I1594" s="47" t="n">
        <f aca="false">IF(H1594="W",F1594*G1594-F1594,(IF(H1594="L",-F1594)))</f>
        <v>0.800000000000001</v>
      </c>
      <c r="J1594" s="62"/>
      <c r="K1594" s="23"/>
      <c r="L1594" s="48"/>
      <c r="M1594" s="48"/>
      <c r="N1594" s="49"/>
      <c r="O1594" s="62"/>
      <c r="P1594" s="64"/>
      <c r="Q1594" s="66"/>
      <c r="R1594" s="74"/>
      <c r="S1594" s="66"/>
      <c r="T1594" s="66"/>
      <c r="U1594" s="66"/>
      <c r="V1594" s="66"/>
      <c r="W1594" s="66"/>
      <c r="X1594" s="67"/>
      <c r="Y1594" s="67"/>
      <c r="Z1594" s="67"/>
      <c r="AA1594" s="67"/>
      <c r="AB1594" s="67"/>
      <c r="AC1594" s="67"/>
      <c r="AD1594" s="32"/>
      <c r="AE1594" s="32"/>
      <c r="AF1594" s="32"/>
      <c r="AG1594" s="32"/>
      <c r="AH1594" s="32"/>
      <c r="AI1594" s="32"/>
      <c r="AJ1594" s="32"/>
      <c r="AK1594" s="32"/>
      <c r="AL1594" s="32"/>
    </row>
    <row r="1595" customFormat="false" ht="16.85" hidden="false" customHeight="false" outlineLevel="0" collapsed="false">
      <c r="A1595" s="69" t="n">
        <v>43701</v>
      </c>
      <c r="B1595" s="70" t="s">
        <v>67</v>
      </c>
      <c r="C1595" s="62" t="s">
        <v>28</v>
      </c>
      <c r="D1595" s="70" t="s">
        <v>1657</v>
      </c>
      <c r="E1595" s="43" t="n">
        <v>0.875</v>
      </c>
      <c r="F1595" s="54" t="n">
        <v>20</v>
      </c>
      <c r="G1595" s="45" t="n">
        <v>2.91</v>
      </c>
      <c r="H1595" s="46" t="s">
        <v>5</v>
      </c>
      <c r="I1595" s="47" t="n">
        <f aca="false">IF(H1595="W",F1595*G1595-F1595,(IF(H1595="L",-F1595)))</f>
        <v>38.2</v>
      </c>
      <c r="J1595" s="62"/>
      <c r="K1595" s="23"/>
      <c r="L1595" s="48"/>
      <c r="M1595" s="48"/>
      <c r="N1595" s="49"/>
      <c r="O1595" s="62"/>
      <c r="P1595" s="64"/>
      <c r="Q1595" s="66"/>
      <c r="R1595" s="74"/>
      <c r="S1595" s="66"/>
      <c r="T1595" s="66"/>
      <c r="U1595" s="66"/>
      <c r="V1595" s="66"/>
      <c r="W1595" s="66"/>
      <c r="X1595" s="67"/>
      <c r="Y1595" s="67"/>
      <c r="Z1595" s="67"/>
      <c r="AA1595" s="67"/>
      <c r="AB1595" s="67"/>
      <c r="AC1595" s="67"/>
      <c r="AD1595" s="32"/>
      <c r="AE1595" s="32"/>
      <c r="AF1595" s="32"/>
      <c r="AG1595" s="32"/>
      <c r="AH1595" s="32"/>
      <c r="AI1595" s="32"/>
      <c r="AJ1595" s="32"/>
      <c r="AK1595" s="32"/>
      <c r="AL1595" s="32"/>
    </row>
    <row r="1596" customFormat="false" ht="16.85" hidden="false" customHeight="false" outlineLevel="0" collapsed="false">
      <c r="A1596" s="69"/>
      <c r="B1596" s="70" t="s">
        <v>67</v>
      </c>
      <c r="C1596" s="62" t="s">
        <v>170</v>
      </c>
      <c r="D1596" s="70" t="s">
        <v>1658</v>
      </c>
      <c r="E1596" s="43" t="n">
        <v>0.875</v>
      </c>
      <c r="F1596" s="54" t="n">
        <v>19.61</v>
      </c>
      <c r="G1596" s="45" t="n">
        <v>3.05</v>
      </c>
      <c r="H1596" s="46" t="s">
        <v>7</v>
      </c>
      <c r="I1596" s="47" t="n">
        <f aca="false">IF(H1596="W",F1596*G1596-F1596,(IF(H1596="L",-F1596)))</f>
        <v>-19.61</v>
      </c>
      <c r="J1596" s="62"/>
      <c r="K1596" s="23"/>
      <c r="L1596" s="48"/>
      <c r="M1596" s="48"/>
      <c r="N1596" s="49"/>
      <c r="O1596" s="62"/>
      <c r="P1596" s="64"/>
      <c r="Q1596" s="66"/>
      <c r="R1596" s="74"/>
      <c r="S1596" s="66"/>
      <c r="T1596" s="66"/>
      <c r="U1596" s="66"/>
      <c r="V1596" s="66"/>
      <c r="W1596" s="66"/>
      <c r="X1596" s="67"/>
      <c r="Y1596" s="67"/>
      <c r="Z1596" s="67"/>
      <c r="AA1596" s="67"/>
      <c r="AB1596" s="67"/>
      <c r="AC1596" s="67"/>
      <c r="AD1596" s="32"/>
      <c r="AE1596" s="32"/>
      <c r="AF1596" s="32"/>
      <c r="AG1596" s="32"/>
      <c r="AH1596" s="32"/>
      <c r="AI1596" s="32"/>
      <c r="AJ1596" s="32"/>
      <c r="AK1596" s="32"/>
      <c r="AL1596" s="32"/>
    </row>
    <row r="1597" customFormat="false" ht="16.85" hidden="false" customHeight="false" outlineLevel="0" collapsed="false">
      <c r="A1597" s="69"/>
      <c r="B1597" s="70" t="s">
        <v>67</v>
      </c>
      <c r="C1597" s="62" t="s">
        <v>24</v>
      </c>
      <c r="D1597" s="70" t="s">
        <v>1659</v>
      </c>
      <c r="E1597" s="43" t="n">
        <v>0.875</v>
      </c>
      <c r="F1597" s="54" t="n">
        <v>20.35</v>
      </c>
      <c r="G1597" s="45" t="n">
        <v>2.86</v>
      </c>
      <c r="H1597" s="46" t="s">
        <v>7</v>
      </c>
      <c r="I1597" s="47" t="n">
        <f aca="false">IF(H1597="W",F1597*G1597-F1597,(IF(H1597="L",-F1597)))</f>
        <v>-20.35</v>
      </c>
      <c r="J1597" s="62"/>
      <c r="K1597" s="23"/>
      <c r="L1597" s="48"/>
      <c r="M1597" s="48"/>
      <c r="N1597" s="49"/>
      <c r="O1597" s="62"/>
      <c r="P1597" s="64"/>
      <c r="Q1597" s="66"/>
      <c r="R1597" s="74"/>
      <c r="S1597" s="66"/>
      <c r="T1597" s="66"/>
      <c r="U1597" s="66"/>
      <c r="V1597" s="66"/>
      <c r="W1597" s="66"/>
      <c r="X1597" s="67"/>
      <c r="Y1597" s="67"/>
      <c r="Z1597" s="67"/>
      <c r="AA1597" s="67"/>
      <c r="AB1597" s="67"/>
      <c r="AC1597" s="67"/>
      <c r="AD1597" s="32"/>
      <c r="AE1597" s="32"/>
      <c r="AF1597" s="32"/>
      <c r="AG1597" s="32"/>
      <c r="AH1597" s="32"/>
      <c r="AI1597" s="32"/>
      <c r="AJ1597" s="32"/>
      <c r="AK1597" s="32"/>
      <c r="AL1597" s="32"/>
    </row>
    <row r="1598" customFormat="false" ht="16.85" hidden="false" customHeight="false" outlineLevel="0" collapsed="false">
      <c r="A1598" s="69"/>
      <c r="B1598" s="70" t="s">
        <v>67</v>
      </c>
      <c r="C1598" s="62" t="s">
        <v>63</v>
      </c>
      <c r="D1598" s="70" t="s">
        <v>1660</v>
      </c>
      <c r="E1598" s="43" t="n">
        <v>0.875</v>
      </c>
      <c r="F1598" s="54" t="n">
        <v>20</v>
      </c>
      <c r="G1598" s="45" t="n">
        <v>1.12</v>
      </c>
      <c r="H1598" s="46" t="s">
        <v>5</v>
      </c>
      <c r="I1598" s="47" t="n">
        <f aca="false">IF(H1598="W",F1598*G1598-F1598,(IF(H1598="L",-F1598)))</f>
        <v>2.4</v>
      </c>
      <c r="J1598" s="62"/>
      <c r="K1598" s="23"/>
      <c r="L1598" s="48"/>
      <c r="M1598" s="48"/>
      <c r="N1598" s="49"/>
      <c r="O1598" s="62"/>
      <c r="P1598" s="64"/>
      <c r="Q1598" s="66"/>
      <c r="R1598" s="74"/>
      <c r="S1598" s="66"/>
      <c r="T1598" s="66"/>
      <c r="U1598" s="66"/>
      <c r="V1598" s="66"/>
      <c r="W1598" s="66"/>
      <c r="X1598" s="67"/>
      <c r="Y1598" s="67"/>
      <c r="Z1598" s="67"/>
      <c r="AA1598" s="67"/>
      <c r="AB1598" s="67"/>
      <c r="AC1598" s="67"/>
      <c r="AD1598" s="32"/>
      <c r="AE1598" s="32"/>
      <c r="AF1598" s="32"/>
      <c r="AG1598" s="32"/>
      <c r="AH1598" s="32"/>
      <c r="AI1598" s="32"/>
      <c r="AJ1598" s="32"/>
      <c r="AK1598" s="32"/>
      <c r="AL1598" s="32"/>
    </row>
    <row r="1599" customFormat="false" ht="16.85" hidden="false" customHeight="false" outlineLevel="0" collapsed="false">
      <c r="A1599" s="69"/>
      <c r="B1599" s="70" t="s">
        <v>67</v>
      </c>
      <c r="C1599" s="62" t="s">
        <v>28</v>
      </c>
      <c r="D1599" s="70" t="s">
        <v>1661</v>
      </c>
      <c r="E1599" s="43" t="n">
        <v>0.791666666666667</v>
      </c>
      <c r="F1599" s="54" t="n">
        <v>25</v>
      </c>
      <c r="G1599" s="45" t="n">
        <v>1.36</v>
      </c>
      <c r="H1599" s="46" t="s">
        <v>5</v>
      </c>
      <c r="I1599" s="47" t="n">
        <f aca="false">IF(H1599="W",F1599*G1599-F1599,(IF(H1599="L",-F1599)))</f>
        <v>9</v>
      </c>
      <c r="J1599" s="62"/>
      <c r="K1599" s="23"/>
      <c r="L1599" s="48"/>
      <c r="M1599" s="48"/>
      <c r="N1599" s="49"/>
      <c r="O1599" s="62"/>
      <c r="P1599" s="64"/>
      <c r="Q1599" s="66"/>
      <c r="R1599" s="74"/>
      <c r="S1599" s="66"/>
      <c r="T1599" s="66"/>
      <c r="U1599" s="66"/>
      <c r="V1599" s="66"/>
      <c r="W1599" s="66"/>
      <c r="X1599" s="67"/>
      <c r="Y1599" s="67"/>
      <c r="Z1599" s="67"/>
      <c r="AA1599" s="67"/>
      <c r="AB1599" s="67"/>
      <c r="AC1599" s="67"/>
      <c r="AD1599" s="32"/>
      <c r="AE1599" s="32"/>
      <c r="AF1599" s="32"/>
      <c r="AG1599" s="32"/>
      <c r="AH1599" s="32"/>
      <c r="AI1599" s="32"/>
      <c r="AJ1599" s="32"/>
      <c r="AK1599" s="32"/>
      <c r="AL1599" s="32"/>
    </row>
    <row r="1600" customFormat="false" ht="16.85" hidden="false" customHeight="false" outlineLevel="0" collapsed="false">
      <c r="A1600" s="69"/>
      <c r="B1600" s="70" t="s">
        <v>67</v>
      </c>
      <c r="C1600" s="62" t="s">
        <v>95</v>
      </c>
      <c r="D1600" s="70" t="s">
        <v>1662</v>
      </c>
      <c r="E1600" s="43" t="n">
        <v>0.791666666666667</v>
      </c>
      <c r="F1600" s="54" t="n">
        <v>5</v>
      </c>
      <c r="G1600" s="45" t="n">
        <v>5.25</v>
      </c>
      <c r="H1600" s="46" t="s">
        <v>6</v>
      </c>
      <c r="I1600" s="47" t="n">
        <f aca="false">IF(H1600="W",F1600*G1600-F1600,(IF(H1600="L",-F1600)))</f>
        <v>0</v>
      </c>
      <c r="J1600" s="62"/>
      <c r="K1600" s="23"/>
      <c r="L1600" s="48"/>
      <c r="M1600" s="48"/>
      <c r="N1600" s="49"/>
      <c r="O1600" s="62"/>
      <c r="P1600" s="64"/>
      <c r="Q1600" s="66"/>
      <c r="R1600" s="74"/>
      <c r="S1600" s="66"/>
      <c r="T1600" s="66"/>
      <c r="U1600" s="66"/>
      <c r="V1600" s="66"/>
      <c r="W1600" s="66"/>
      <c r="X1600" s="67"/>
      <c r="Y1600" s="67"/>
      <c r="Z1600" s="67"/>
      <c r="AA1600" s="67"/>
      <c r="AB1600" s="67"/>
      <c r="AC1600" s="67"/>
      <c r="AD1600" s="32"/>
      <c r="AE1600" s="32"/>
      <c r="AF1600" s="32"/>
      <c r="AG1600" s="32"/>
      <c r="AH1600" s="32"/>
      <c r="AI1600" s="32"/>
      <c r="AJ1600" s="32"/>
      <c r="AK1600" s="32"/>
      <c r="AL1600" s="32"/>
    </row>
    <row r="1601" customFormat="false" ht="16.85" hidden="false" customHeight="false" outlineLevel="0" collapsed="false">
      <c r="A1601" s="69"/>
      <c r="B1601" s="70" t="s">
        <v>67</v>
      </c>
      <c r="C1601" s="62" t="s">
        <v>24</v>
      </c>
      <c r="D1601" s="70" t="s">
        <v>1663</v>
      </c>
      <c r="E1601" s="43" t="n">
        <v>0.791666666666667</v>
      </c>
      <c r="F1601" s="54" t="n">
        <v>1.24</v>
      </c>
      <c r="G1601" s="45" t="n">
        <v>10.48</v>
      </c>
      <c r="H1601" s="46" t="s">
        <v>7</v>
      </c>
      <c r="I1601" s="47" t="n">
        <f aca="false">IF(H1601="W",F1601*G1601-F1601,(IF(H1601="L",-F1601)))</f>
        <v>-1.24</v>
      </c>
      <c r="J1601" s="62"/>
      <c r="K1601" s="23"/>
      <c r="L1601" s="48"/>
      <c r="M1601" s="48"/>
      <c r="N1601" s="49"/>
      <c r="O1601" s="62"/>
      <c r="P1601" s="64"/>
      <c r="Q1601" s="66"/>
      <c r="R1601" s="74"/>
      <c r="S1601" s="66"/>
      <c r="T1601" s="66"/>
      <c r="U1601" s="66"/>
      <c r="V1601" s="66"/>
      <c r="W1601" s="66"/>
      <c r="X1601" s="67"/>
      <c r="Y1601" s="67"/>
      <c r="Z1601" s="67"/>
      <c r="AA1601" s="67"/>
      <c r="AB1601" s="67"/>
      <c r="AC1601" s="67"/>
      <c r="AD1601" s="32"/>
      <c r="AE1601" s="32"/>
      <c r="AF1601" s="32"/>
      <c r="AG1601" s="32"/>
      <c r="AH1601" s="32"/>
      <c r="AI1601" s="32"/>
      <c r="AJ1601" s="32"/>
      <c r="AK1601" s="32"/>
      <c r="AL1601" s="32"/>
    </row>
    <row r="1602" customFormat="false" ht="16.85" hidden="false" customHeight="false" outlineLevel="0" collapsed="false">
      <c r="A1602" s="69"/>
      <c r="B1602" s="70" t="s">
        <v>67</v>
      </c>
      <c r="C1602" s="62" t="s">
        <v>87</v>
      </c>
      <c r="D1602" s="70" t="s">
        <v>1663</v>
      </c>
      <c r="E1602" s="43" t="n">
        <v>0.791666666666667</v>
      </c>
      <c r="F1602" s="54" t="n">
        <v>2</v>
      </c>
      <c r="G1602" s="45" t="n">
        <v>9.95</v>
      </c>
      <c r="H1602" s="46" t="s">
        <v>7</v>
      </c>
      <c r="I1602" s="47" t="n">
        <f aca="false">IF(H1602="W",F1602*G1602-F1602,(IF(H1602="L",-F1602)))</f>
        <v>-2</v>
      </c>
      <c r="J1602" s="62"/>
      <c r="K1602" s="23"/>
      <c r="L1602" s="48"/>
      <c r="M1602" s="48"/>
      <c r="N1602" s="49"/>
      <c r="O1602" s="62"/>
      <c r="P1602" s="64"/>
      <c r="Q1602" s="66"/>
      <c r="R1602" s="74"/>
      <c r="S1602" s="66"/>
      <c r="T1602" s="66"/>
      <c r="U1602" s="66"/>
      <c r="V1602" s="66"/>
      <c r="W1602" s="66"/>
      <c r="X1602" s="67"/>
      <c r="Y1602" s="67"/>
      <c r="Z1602" s="67"/>
      <c r="AA1602" s="67"/>
      <c r="AB1602" s="67"/>
      <c r="AC1602" s="67"/>
      <c r="AD1602" s="32"/>
      <c r="AE1602" s="32"/>
      <c r="AF1602" s="32"/>
      <c r="AG1602" s="32"/>
      <c r="AH1602" s="32"/>
      <c r="AI1602" s="32"/>
      <c r="AJ1602" s="32"/>
      <c r="AK1602" s="32"/>
      <c r="AL1602" s="32"/>
    </row>
    <row r="1603" customFormat="false" ht="16.85" hidden="false" customHeight="false" outlineLevel="0" collapsed="false">
      <c r="A1603" s="69"/>
      <c r="B1603" s="70" t="s">
        <v>67</v>
      </c>
      <c r="C1603" s="62" t="s">
        <v>331</v>
      </c>
      <c r="D1603" s="70" t="s">
        <v>1664</v>
      </c>
      <c r="E1603" s="43" t="n">
        <v>0.8125</v>
      </c>
      <c r="F1603" s="54" t="n">
        <v>30</v>
      </c>
      <c r="G1603" s="45" t="n">
        <v>3.79</v>
      </c>
      <c r="H1603" s="46" t="s">
        <v>5</v>
      </c>
      <c r="I1603" s="47" t="n">
        <f aca="false">IF(H1603="W",F1603*G1603-F1603,(IF(H1603="L",-F1603)))</f>
        <v>83.7</v>
      </c>
      <c r="J1603" s="62"/>
      <c r="K1603" s="23"/>
      <c r="L1603" s="48"/>
      <c r="M1603" s="48"/>
      <c r="N1603" s="49"/>
      <c r="O1603" s="62"/>
      <c r="P1603" s="64"/>
      <c r="Q1603" s="66"/>
      <c r="R1603" s="74"/>
      <c r="S1603" s="66"/>
      <c r="T1603" s="66"/>
      <c r="U1603" s="66"/>
      <c r="V1603" s="66"/>
      <c r="W1603" s="66"/>
      <c r="X1603" s="67"/>
      <c r="Y1603" s="67"/>
      <c r="Z1603" s="67"/>
      <c r="AA1603" s="67"/>
      <c r="AB1603" s="67"/>
      <c r="AC1603" s="67"/>
      <c r="AD1603" s="32"/>
      <c r="AE1603" s="32"/>
      <c r="AF1603" s="32"/>
      <c r="AG1603" s="32"/>
      <c r="AH1603" s="32"/>
      <c r="AI1603" s="32"/>
      <c r="AJ1603" s="32"/>
      <c r="AK1603" s="32"/>
      <c r="AL1603" s="32"/>
    </row>
    <row r="1604" customFormat="false" ht="16.85" hidden="false" customHeight="false" outlineLevel="0" collapsed="false">
      <c r="A1604" s="69"/>
      <c r="B1604" s="70" t="s">
        <v>23</v>
      </c>
      <c r="C1604" s="62" t="s">
        <v>95</v>
      </c>
      <c r="D1604" s="70" t="s">
        <v>1665</v>
      </c>
      <c r="E1604" s="43" t="n">
        <v>0.6875</v>
      </c>
      <c r="F1604" s="54" t="n">
        <v>37</v>
      </c>
      <c r="G1604" s="45" t="n">
        <v>3</v>
      </c>
      <c r="H1604" s="46" t="s">
        <v>7</v>
      </c>
      <c r="I1604" s="47" t="n">
        <f aca="false">IF(H1604="W",F1604*G1604-F1604,(IF(H1604="L",-F1604)))</f>
        <v>-37</v>
      </c>
      <c r="J1604" s="62"/>
      <c r="K1604" s="23"/>
      <c r="L1604" s="48"/>
      <c r="M1604" s="48"/>
      <c r="N1604" s="49"/>
      <c r="O1604" s="62"/>
      <c r="P1604" s="64"/>
      <c r="Q1604" s="66"/>
      <c r="R1604" s="74"/>
      <c r="S1604" s="66"/>
      <c r="T1604" s="66"/>
      <c r="U1604" s="66"/>
      <c r="V1604" s="66"/>
      <c r="W1604" s="66"/>
      <c r="X1604" s="67"/>
      <c r="Y1604" s="67"/>
      <c r="Z1604" s="67"/>
      <c r="AA1604" s="67"/>
      <c r="AB1604" s="67"/>
      <c r="AC1604" s="67"/>
      <c r="AD1604" s="32"/>
      <c r="AE1604" s="32"/>
      <c r="AF1604" s="32"/>
      <c r="AG1604" s="32"/>
      <c r="AH1604" s="32"/>
      <c r="AI1604" s="32"/>
      <c r="AJ1604" s="32"/>
      <c r="AK1604" s="32"/>
      <c r="AL1604" s="32"/>
    </row>
    <row r="1605" customFormat="false" ht="16.85" hidden="false" customHeight="false" outlineLevel="0" collapsed="false">
      <c r="A1605" s="69"/>
      <c r="B1605" s="70" t="s">
        <v>67</v>
      </c>
      <c r="C1605" s="62" t="s">
        <v>95</v>
      </c>
      <c r="D1605" s="70" t="s">
        <v>1666</v>
      </c>
      <c r="E1605" s="43" t="n">
        <v>0.8125</v>
      </c>
      <c r="F1605" s="54" t="n">
        <v>10</v>
      </c>
      <c r="G1605" s="45" t="n">
        <v>5.75</v>
      </c>
      <c r="H1605" s="46" t="s">
        <v>7</v>
      </c>
      <c r="I1605" s="47" t="n">
        <f aca="false">IF(H1605="W",F1605*G1605-F1605,(IF(H1605="L",-F1605)))</f>
        <v>-10</v>
      </c>
      <c r="J1605" s="62"/>
      <c r="K1605" s="23" t="s">
        <v>916</v>
      </c>
      <c r="L1605" s="48"/>
      <c r="M1605" s="48"/>
      <c r="N1605" s="49"/>
      <c r="O1605" s="62"/>
      <c r="P1605" s="64"/>
      <c r="Q1605" s="66"/>
      <c r="R1605" s="74"/>
      <c r="S1605" s="66"/>
      <c r="T1605" s="66"/>
      <c r="U1605" s="66"/>
      <c r="V1605" s="66"/>
      <c r="W1605" s="66"/>
      <c r="X1605" s="67"/>
      <c r="Y1605" s="67"/>
      <c r="Z1605" s="67"/>
      <c r="AA1605" s="67"/>
      <c r="AB1605" s="67"/>
      <c r="AC1605" s="67"/>
      <c r="AD1605" s="32"/>
      <c r="AE1605" s="32"/>
      <c r="AF1605" s="32"/>
      <c r="AG1605" s="32"/>
      <c r="AH1605" s="32"/>
      <c r="AI1605" s="32"/>
      <c r="AJ1605" s="32"/>
      <c r="AK1605" s="32"/>
      <c r="AL1605" s="32"/>
    </row>
    <row r="1606" customFormat="false" ht="16.85" hidden="false" customHeight="false" outlineLevel="0" collapsed="false">
      <c r="A1606" s="69"/>
      <c r="B1606" s="70" t="s">
        <v>67</v>
      </c>
      <c r="C1606" s="62" t="s">
        <v>87</v>
      </c>
      <c r="D1606" s="70" t="s">
        <v>1666</v>
      </c>
      <c r="E1606" s="43" t="n">
        <v>0.8125</v>
      </c>
      <c r="F1606" s="54" t="n">
        <v>7.72</v>
      </c>
      <c r="G1606" s="45" t="n">
        <v>6.6</v>
      </c>
      <c r="H1606" s="46" t="s">
        <v>7</v>
      </c>
      <c r="I1606" s="47" t="n">
        <f aca="false">IF(H1606="W",F1606*G1606-F1606,(IF(H1606="L",-F1606)))</f>
        <v>-7.72</v>
      </c>
      <c r="J1606" s="62"/>
      <c r="K1606" s="23"/>
      <c r="L1606" s="48"/>
      <c r="M1606" s="48"/>
      <c r="N1606" s="49"/>
      <c r="O1606" s="62"/>
      <c r="P1606" s="64"/>
      <c r="Q1606" s="66"/>
      <c r="R1606" s="74"/>
      <c r="S1606" s="66"/>
      <c r="T1606" s="66"/>
      <c r="U1606" s="66"/>
      <c r="V1606" s="66"/>
      <c r="W1606" s="66"/>
      <c r="X1606" s="67"/>
      <c r="Y1606" s="67"/>
      <c r="Z1606" s="67"/>
      <c r="AA1606" s="67"/>
      <c r="AB1606" s="67"/>
      <c r="AC1606" s="67"/>
      <c r="AD1606" s="32"/>
      <c r="AE1606" s="32"/>
      <c r="AF1606" s="32"/>
      <c r="AG1606" s="32"/>
      <c r="AH1606" s="32"/>
      <c r="AI1606" s="32"/>
      <c r="AJ1606" s="32"/>
      <c r="AK1606" s="32"/>
      <c r="AL1606" s="32"/>
    </row>
    <row r="1607" customFormat="false" ht="16.85" hidden="false" customHeight="false" outlineLevel="0" collapsed="false">
      <c r="A1607" s="69"/>
      <c r="B1607" s="70" t="s">
        <v>67</v>
      </c>
      <c r="C1607" s="62" t="s">
        <v>68</v>
      </c>
      <c r="D1607" s="70" t="s">
        <v>1005</v>
      </c>
      <c r="E1607" s="43" t="n">
        <v>0.8125</v>
      </c>
      <c r="F1607" s="54" t="n">
        <v>5</v>
      </c>
      <c r="G1607" s="45" t="n">
        <v>19.75</v>
      </c>
      <c r="H1607" s="46" t="s">
        <v>6</v>
      </c>
      <c r="I1607" s="47" t="n">
        <f aca="false">IF(H1607="W",F1607*G1607-F1607,(IF(H1607="L",-F1607)))</f>
        <v>0</v>
      </c>
      <c r="J1607" s="62"/>
      <c r="K1607" s="23" t="s">
        <v>124</v>
      </c>
      <c r="L1607" s="48"/>
      <c r="M1607" s="48"/>
      <c r="N1607" s="49"/>
      <c r="O1607" s="62"/>
      <c r="P1607" s="64"/>
      <c r="Q1607" s="66"/>
      <c r="R1607" s="74"/>
      <c r="S1607" s="66"/>
      <c r="T1607" s="66"/>
      <c r="U1607" s="66"/>
      <c r="V1607" s="66"/>
      <c r="W1607" s="66"/>
      <c r="X1607" s="67"/>
      <c r="Y1607" s="67"/>
      <c r="Z1607" s="67"/>
      <c r="AA1607" s="67"/>
      <c r="AB1607" s="67"/>
      <c r="AC1607" s="67"/>
      <c r="AD1607" s="32"/>
      <c r="AE1607" s="32"/>
      <c r="AF1607" s="32"/>
      <c r="AG1607" s="32"/>
      <c r="AH1607" s="32"/>
      <c r="AI1607" s="32"/>
      <c r="AJ1607" s="32"/>
      <c r="AK1607" s="32"/>
      <c r="AL1607" s="32"/>
    </row>
    <row r="1608" customFormat="false" ht="16.85" hidden="false" customHeight="false" outlineLevel="0" collapsed="false">
      <c r="A1608" s="69" t="n">
        <v>43702</v>
      </c>
      <c r="B1608" s="70" t="s">
        <v>67</v>
      </c>
      <c r="C1608" s="62" t="s">
        <v>87</v>
      </c>
      <c r="D1608" s="70" t="s">
        <v>1667</v>
      </c>
      <c r="E1608" s="43" t="n">
        <v>0.666666666666667</v>
      </c>
      <c r="F1608" s="54" t="n">
        <v>10</v>
      </c>
      <c r="G1608" s="45" t="n">
        <v>8.2</v>
      </c>
      <c r="H1608" s="46" t="s">
        <v>6</v>
      </c>
      <c r="I1608" s="47" t="n">
        <f aca="false">IF(H1608="W",F1608*G1608-F1608,(IF(H1608="L",-F1608)))</f>
        <v>0</v>
      </c>
      <c r="J1608" s="62"/>
      <c r="K1608" s="23" t="s">
        <v>124</v>
      </c>
      <c r="L1608" s="48"/>
      <c r="M1608" s="48"/>
      <c r="N1608" s="49"/>
      <c r="O1608" s="62"/>
      <c r="P1608" s="64"/>
      <c r="Q1608" s="66"/>
      <c r="R1608" s="74"/>
      <c r="S1608" s="66"/>
      <c r="T1608" s="66"/>
      <c r="U1608" s="66"/>
      <c r="V1608" s="66"/>
      <c r="W1608" s="66"/>
      <c r="X1608" s="67"/>
      <c r="Y1608" s="67"/>
      <c r="Z1608" s="67"/>
      <c r="AA1608" s="67"/>
      <c r="AB1608" s="67"/>
      <c r="AC1608" s="67"/>
      <c r="AD1608" s="32"/>
      <c r="AE1608" s="32"/>
      <c r="AF1608" s="32"/>
      <c r="AG1608" s="32"/>
      <c r="AH1608" s="32"/>
      <c r="AI1608" s="32"/>
      <c r="AJ1608" s="32"/>
      <c r="AK1608" s="32"/>
      <c r="AL1608" s="32"/>
    </row>
    <row r="1609" customFormat="false" ht="16.85" hidden="false" customHeight="false" outlineLevel="0" collapsed="false">
      <c r="A1609" s="69"/>
      <c r="B1609" s="70" t="s">
        <v>67</v>
      </c>
      <c r="C1609" s="62" t="s">
        <v>216</v>
      </c>
      <c r="D1609" s="70" t="s">
        <v>1668</v>
      </c>
      <c r="E1609" s="43" t="n">
        <v>0.916666666666667</v>
      </c>
      <c r="F1609" s="54" t="n">
        <v>6</v>
      </c>
      <c r="G1609" s="45" t="n">
        <v>17</v>
      </c>
      <c r="H1609" s="46" t="s">
        <v>7</v>
      </c>
      <c r="I1609" s="47" t="n">
        <f aca="false">IF(H1609="W",F1609*G1609-F1609,(IF(H1609="L",-F1609)))</f>
        <v>-6</v>
      </c>
      <c r="J1609" s="62"/>
      <c r="K1609" s="23"/>
      <c r="L1609" s="48"/>
      <c r="M1609" s="48"/>
      <c r="N1609" s="49"/>
      <c r="O1609" s="62"/>
      <c r="P1609" s="64"/>
      <c r="Q1609" s="66"/>
      <c r="R1609" s="74"/>
      <c r="S1609" s="66"/>
      <c r="T1609" s="66"/>
      <c r="U1609" s="66"/>
      <c r="V1609" s="66"/>
      <c r="W1609" s="66"/>
      <c r="X1609" s="67"/>
      <c r="Y1609" s="67"/>
      <c r="Z1609" s="67"/>
      <c r="AA1609" s="67"/>
      <c r="AB1609" s="67"/>
      <c r="AC1609" s="67"/>
      <c r="AD1609" s="32"/>
      <c r="AE1609" s="32"/>
      <c r="AF1609" s="32"/>
      <c r="AG1609" s="32"/>
      <c r="AH1609" s="32"/>
      <c r="AI1609" s="32"/>
      <c r="AJ1609" s="32"/>
      <c r="AK1609" s="32"/>
      <c r="AL1609" s="32"/>
    </row>
    <row r="1610" customFormat="false" ht="16.85" hidden="false" customHeight="false" outlineLevel="0" collapsed="false">
      <c r="A1610" s="69"/>
      <c r="B1610" s="70" t="s">
        <v>67</v>
      </c>
      <c r="C1610" s="62" t="s">
        <v>63</v>
      </c>
      <c r="D1610" s="70" t="s">
        <v>1669</v>
      </c>
      <c r="E1610" s="43" t="n">
        <v>0.916666666666667</v>
      </c>
      <c r="F1610" s="54" t="n">
        <v>20</v>
      </c>
      <c r="G1610" s="45" t="n">
        <v>1.07</v>
      </c>
      <c r="H1610" s="46" t="s">
        <v>5</v>
      </c>
      <c r="I1610" s="47" t="n">
        <f aca="false">IF(H1610="W",F1610*G1610-F1610,(IF(H1610="L",-F1610)))</f>
        <v>1.4</v>
      </c>
      <c r="J1610" s="62"/>
      <c r="K1610" s="23"/>
      <c r="L1610" s="48"/>
      <c r="M1610" s="48"/>
      <c r="N1610" s="49"/>
      <c r="O1610" s="62"/>
      <c r="P1610" s="64"/>
      <c r="Q1610" s="66"/>
      <c r="R1610" s="74"/>
      <c r="S1610" s="66"/>
      <c r="T1610" s="66"/>
      <c r="U1610" s="66"/>
      <c r="V1610" s="66"/>
      <c r="W1610" s="66"/>
      <c r="X1610" s="67"/>
      <c r="Y1610" s="67"/>
      <c r="Z1610" s="67"/>
      <c r="AA1610" s="67"/>
      <c r="AB1610" s="67"/>
      <c r="AC1610" s="67"/>
      <c r="AD1610" s="32"/>
      <c r="AE1610" s="32"/>
      <c r="AF1610" s="32"/>
      <c r="AG1610" s="32"/>
      <c r="AH1610" s="32"/>
      <c r="AI1610" s="32"/>
      <c r="AJ1610" s="32"/>
      <c r="AK1610" s="32"/>
      <c r="AL1610" s="32"/>
    </row>
    <row r="1611" customFormat="false" ht="16.85" hidden="false" customHeight="false" outlineLevel="0" collapsed="false">
      <c r="A1611" s="69"/>
      <c r="B1611" s="70" t="s">
        <v>67</v>
      </c>
      <c r="C1611" s="62" t="s">
        <v>28</v>
      </c>
      <c r="D1611" s="70" t="s">
        <v>1670</v>
      </c>
      <c r="E1611" s="43" t="n">
        <v>0.916666666666667</v>
      </c>
      <c r="F1611" s="54" t="n">
        <v>20</v>
      </c>
      <c r="G1611" s="45" t="n">
        <v>3.7</v>
      </c>
      <c r="H1611" s="46" t="s">
        <v>7</v>
      </c>
      <c r="I1611" s="47" t="n">
        <f aca="false">IF(H1611="W",F1611*G1611-F1611,(IF(H1611="L",-F1611)))</f>
        <v>-20</v>
      </c>
      <c r="J1611" s="62"/>
      <c r="K1611" s="23"/>
      <c r="L1611" s="48"/>
      <c r="M1611" s="48"/>
      <c r="N1611" s="49"/>
      <c r="O1611" s="62"/>
      <c r="P1611" s="64"/>
      <c r="Q1611" s="66"/>
      <c r="R1611" s="74"/>
      <c r="S1611" s="66"/>
      <c r="T1611" s="66"/>
      <c r="U1611" s="66"/>
      <c r="V1611" s="66"/>
      <c r="W1611" s="66"/>
      <c r="X1611" s="67"/>
      <c r="Y1611" s="67"/>
      <c r="Z1611" s="67"/>
      <c r="AA1611" s="67"/>
      <c r="AB1611" s="67"/>
      <c r="AC1611" s="67"/>
      <c r="AD1611" s="32"/>
      <c r="AE1611" s="32"/>
      <c r="AF1611" s="32"/>
      <c r="AG1611" s="32"/>
      <c r="AH1611" s="32"/>
      <c r="AI1611" s="32"/>
      <c r="AJ1611" s="32"/>
      <c r="AK1611" s="32"/>
      <c r="AL1611" s="32"/>
    </row>
    <row r="1612" customFormat="false" ht="16.85" hidden="false" customHeight="false" outlineLevel="0" collapsed="false">
      <c r="A1612" s="69"/>
      <c r="B1612" s="70" t="s">
        <v>67</v>
      </c>
      <c r="C1612" s="62" t="s">
        <v>170</v>
      </c>
      <c r="D1612" s="70" t="s">
        <v>1671</v>
      </c>
      <c r="E1612" s="43" t="n">
        <v>0.916666666666667</v>
      </c>
      <c r="F1612" s="54" t="n">
        <v>22.39</v>
      </c>
      <c r="G1612" s="45" t="n">
        <v>3.3</v>
      </c>
      <c r="H1612" s="46" t="s">
        <v>5</v>
      </c>
      <c r="I1612" s="47" t="n">
        <f aca="false">IF(H1612="W",F1612*G1612-F1612,(IF(H1612="L",-F1612)))</f>
        <v>51.497</v>
      </c>
      <c r="J1612" s="62"/>
      <c r="K1612" s="23"/>
      <c r="L1612" s="48"/>
      <c r="M1612" s="48"/>
      <c r="N1612" s="49"/>
      <c r="O1612" s="62"/>
      <c r="P1612" s="64"/>
      <c r="Q1612" s="66"/>
      <c r="R1612" s="74"/>
      <c r="S1612" s="66"/>
      <c r="T1612" s="66"/>
      <c r="U1612" s="66"/>
      <c r="V1612" s="66"/>
      <c r="W1612" s="66"/>
      <c r="X1612" s="67"/>
      <c r="Y1612" s="67"/>
      <c r="Z1612" s="67"/>
      <c r="AA1612" s="67"/>
      <c r="AB1612" s="67"/>
      <c r="AC1612" s="67"/>
      <c r="AD1612" s="32"/>
      <c r="AE1612" s="32"/>
      <c r="AF1612" s="32"/>
      <c r="AG1612" s="32"/>
      <c r="AH1612" s="32"/>
      <c r="AI1612" s="32"/>
      <c r="AJ1612" s="32"/>
      <c r="AK1612" s="32"/>
      <c r="AL1612" s="32"/>
    </row>
    <row r="1613" customFormat="false" ht="16.85" hidden="false" customHeight="false" outlineLevel="0" collapsed="false">
      <c r="A1613" s="69"/>
      <c r="B1613" s="70" t="s">
        <v>67</v>
      </c>
      <c r="C1613" s="62" t="s">
        <v>608</v>
      </c>
      <c r="D1613" s="70" t="s">
        <v>1672</v>
      </c>
      <c r="E1613" s="43" t="n">
        <v>0.916666666666667</v>
      </c>
      <c r="F1613" s="54" t="n">
        <v>5</v>
      </c>
      <c r="G1613" s="45" t="n">
        <v>2.2</v>
      </c>
      <c r="H1613" s="46" t="s">
        <v>6</v>
      </c>
      <c r="I1613" s="47" t="n">
        <f aca="false">IF(H1613="W",F1613*G1613-F1613,(IF(H1613="L",-F1613)))</f>
        <v>0</v>
      </c>
      <c r="J1613" s="62"/>
      <c r="K1613" s="23" t="s">
        <v>124</v>
      </c>
      <c r="L1613" s="48"/>
      <c r="M1613" s="48"/>
      <c r="N1613" s="49"/>
      <c r="O1613" s="62"/>
      <c r="P1613" s="64"/>
      <c r="Q1613" s="66"/>
      <c r="R1613" s="74"/>
      <c r="S1613" s="66"/>
      <c r="T1613" s="66"/>
      <c r="U1613" s="66"/>
      <c r="V1613" s="66"/>
      <c r="W1613" s="66"/>
      <c r="X1613" s="67"/>
      <c r="Y1613" s="67"/>
      <c r="Z1613" s="67"/>
      <c r="AA1613" s="67"/>
      <c r="AB1613" s="67"/>
      <c r="AC1613" s="67"/>
      <c r="AD1613" s="32"/>
      <c r="AE1613" s="32"/>
      <c r="AF1613" s="32"/>
      <c r="AG1613" s="32"/>
      <c r="AH1613" s="32"/>
      <c r="AI1613" s="32"/>
      <c r="AJ1613" s="32"/>
      <c r="AK1613" s="32"/>
      <c r="AL1613" s="32"/>
    </row>
    <row r="1614" customFormat="false" ht="16.85" hidden="false" customHeight="false" outlineLevel="0" collapsed="false">
      <c r="A1614" s="69"/>
      <c r="B1614" s="70" t="s">
        <v>67</v>
      </c>
      <c r="C1614" s="62" t="s">
        <v>95</v>
      </c>
      <c r="D1614" s="70" t="s">
        <v>1673</v>
      </c>
      <c r="E1614" s="43" t="n">
        <v>0.916666666666667</v>
      </c>
      <c r="F1614" s="54" t="n">
        <v>10</v>
      </c>
      <c r="G1614" s="45" t="n">
        <v>2.25</v>
      </c>
      <c r="H1614" s="46" t="s">
        <v>6</v>
      </c>
      <c r="I1614" s="47" t="n">
        <f aca="false">IF(H1614="W",F1614*G1614-F1614,(IF(H1614="L",-F1614)))</f>
        <v>0</v>
      </c>
      <c r="J1614" s="62"/>
      <c r="K1614" s="23" t="s">
        <v>124</v>
      </c>
      <c r="L1614" s="48"/>
      <c r="M1614" s="48"/>
      <c r="N1614" s="49"/>
      <c r="O1614" s="62"/>
      <c r="P1614" s="64"/>
      <c r="Q1614" s="66"/>
      <c r="R1614" s="74"/>
      <c r="S1614" s="66"/>
      <c r="T1614" s="66"/>
      <c r="U1614" s="66"/>
      <c r="V1614" s="66"/>
      <c r="W1614" s="66"/>
      <c r="X1614" s="67"/>
      <c r="Y1614" s="67"/>
      <c r="Z1614" s="67"/>
      <c r="AA1614" s="67"/>
      <c r="AB1614" s="67"/>
      <c r="AC1614" s="67"/>
      <c r="AD1614" s="32"/>
      <c r="AE1614" s="32"/>
      <c r="AF1614" s="32"/>
      <c r="AG1614" s="32"/>
      <c r="AH1614" s="32"/>
      <c r="AI1614" s="32"/>
      <c r="AJ1614" s="32"/>
      <c r="AK1614" s="32"/>
      <c r="AL1614" s="32"/>
    </row>
    <row r="1615" customFormat="false" ht="16.85" hidden="false" customHeight="false" outlineLevel="0" collapsed="false">
      <c r="A1615" s="69"/>
      <c r="B1615" s="70" t="s">
        <v>23</v>
      </c>
      <c r="C1615" s="62" t="s">
        <v>95</v>
      </c>
      <c r="D1615" s="70" t="s">
        <v>1674</v>
      </c>
      <c r="E1615" s="43" t="n">
        <v>0.541666666666667</v>
      </c>
      <c r="F1615" s="54" t="n">
        <v>10</v>
      </c>
      <c r="G1615" s="45" t="n">
        <v>5.818</v>
      </c>
      <c r="H1615" s="46" t="s">
        <v>7</v>
      </c>
      <c r="I1615" s="47" t="n">
        <f aca="false">IF(H1615="W",F1615*G1615-F1615,(IF(H1615="L",-F1615)))</f>
        <v>-10</v>
      </c>
      <c r="J1615" s="62"/>
      <c r="K1615" s="23"/>
      <c r="L1615" s="48"/>
      <c r="M1615" s="48"/>
      <c r="N1615" s="49"/>
      <c r="O1615" s="62"/>
      <c r="P1615" s="64"/>
      <c r="Q1615" s="66"/>
      <c r="R1615" s="74"/>
      <c r="S1615" s="66"/>
      <c r="T1615" s="66"/>
      <c r="U1615" s="66"/>
      <c r="V1615" s="66"/>
      <c r="W1615" s="66"/>
      <c r="X1615" s="67"/>
      <c r="Y1615" s="67"/>
      <c r="Z1615" s="67"/>
      <c r="AA1615" s="67"/>
      <c r="AB1615" s="67"/>
      <c r="AC1615" s="67"/>
      <c r="AD1615" s="32"/>
      <c r="AE1615" s="32"/>
      <c r="AF1615" s="32"/>
      <c r="AG1615" s="32"/>
      <c r="AH1615" s="32"/>
      <c r="AI1615" s="32"/>
      <c r="AJ1615" s="32"/>
      <c r="AK1615" s="32"/>
      <c r="AL1615" s="32"/>
    </row>
    <row r="1616" customFormat="false" ht="16.85" hidden="false" customHeight="false" outlineLevel="0" collapsed="false">
      <c r="A1616" s="69"/>
      <c r="B1616" s="70" t="s">
        <v>23</v>
      </c>
      <c r="C1616" s="62" t="s">
        <v>28</v>
      </c>
      <c r="D1616" s="70" t="s">
        <v>1675</v>
      </c>
      <c r="E1616" s="43" t="n">
        <v>0.541666666666667</v>
      </c>
      <c r="F1616" s="54" t="n">
        <v>2.35</v>
      </c>
      <c r="G1616" s="45" t="n">
        <v>2.81</v>
      </c>
      <c r="H1616" s="46" t="s">
        <v>7</v>
      </c>
      <c r="I1616" s="47" t="n">
        <f aca="false">IF(H1616="W",F1616*G1616-F1616,(IF(H1616="L",-F1616)))</f>
        <v>-2.35</v>
      </c>
      <c r="J1616" s="62"/>
      <c r="K1616" s="23"/>
      <c r="L1616" s="48"/>
      <c r="M1616" s="48"/>
      <c r="N1616" s="49"/>
      <c r="O1616" s="62"/>
      <c r="P1616" s="64"/>
      <c r="Q1616" s="66"/>
      <c r="R1616" s="74"/>
      <c r="S1616" s="66"/>
      <c r="T1616" s="66"/>
      <c r="U1616" s="66"/>
      <c r="V1616" s="66"/>
      <c r="W1616" s="66"/>
      <c r="X1616" s="67"/>
      <c r="Y1616" s="67"/>
      <c r="Z1616" s="67"/>
      <c r="AA1616" s="67"/>
      <c r="AB1616" s="67"/>
      <c r="AC1616" s="67"/>
      <c r="AD1616" s="32"/>
      <c r="AE1616" s="32"/>
      <c r="AF1616" s="32"/>
      <c r="AG1616" s="32"/>
      <c r="AH1616" s="32"/>
      <c r="AI1616" s="32"/>
      <c r="AJ1616" s="32"/>
      <c r="AK1616" s="32"/>
      <c r="AL1616" s="32"/>
    </row>
    <row r="1617" customFormat="false" ht="16.85" hidden="false" customHeight="false" outlineLevel="0" collapsed="false">
      <c r="A1617" s="69"/>
      <c r="B1617" s="70" t="s">
        <v>23</v>
      </c>
      <c r="C1617" s="62" t="s">
        <v>28</v>
      </c>
      <c r="D1617" s="70" t="s">
        <v>1676</v>
      </c>
      <c r="E1617" s="43" t="n">
        <v>0.541666666666667</v>
      </c>
      <c r="F1617" s="54" t="n">
        <v>5</v>
      </c>
      <c r="G1617" s="45" t="n">
        <v>3.5</v>
      </c>
      <c r="H1617" s="46" t="s">
        <v>7</v>
      </c>
      <c r="I1617" s="47" t="n">
        <f aca="false">IF(H1617="W",F1617*G1617-F1617,(IF(H1617="L",-F1617)))</f>
        <v>-5</v>
      </c>
      <c r="J1617" s="62"/>
      <c r="K1617" s="23"/>
      <c r="L1617" s="48"/>
      <c r="M1617" s="48"/>
      <c r="N1617" s="49"/>
      <c r="O1617" s="62"/>
      <c r="P1617" s="64"/>
      <c r="Q1617" s="66"/>
      <c r="R1617" s="74"/>
      <c r="S1617" s="66"/>
      <c r="T1617" s="66"/>
      <c r="U1617" s="66"/>
      <c r="V1617" s="66"/>
      <c r="W1617" s="66"/>
      <c r="X1617" s="67"/>
      <c r="Y1617" s="67"/>
      <c r="Z1617" s="67"/>
      <c r="AA1617" s="67"/>
      <c r="AB1617" s="67"/>
      <c r="AC1617" s="67"/>
      <c r="AD1617" s="32"/>
      <c r="AE1617" s="32"/>
      <c r="AF1617" s="32"/>
      <c r="AG1617" s="32"/>
      <c r="AH1617" s="32"/>
      <c r="AI1617" s="32"/>
      <c r="AJ1617" s="32"/>
      <c r="AK1617" s="32"/>
      <c r="AL1617" s="32"/>
    </row>
    <row r="1618" customFormat="false" ht="16.85" hidden="false" customHeight="false" outlineLevel="0" collapsed="false">
      <c r="A1618" s="69"/>
      <c r="B1618" s="70" t="s">
        <v>67</v>
      </c>
      <c r="C1618" s="62" t="s">
        <v>87</v>
      </c>
      <c r="D1618" s="70" t="s">
        <v>1673</v>
      </c>
      <c r="E1618" s="43" t="n">
        <v>0.916666666666667</v>
      </c>
      <c r="F1618" s="54" t="n">
        <v>20.28</v>
      </c>
      <c r="G1618" s="45" t="n">
        <v>2.27</v>
      </c>
      <c r="H1618" s="46" t="s">
        <v>7</v>
      </c>
      <c r="I1618" s="47" t="n">
        <f aca="false">IF(H1618="W",F1618*G1618-F1618,(IF(H1618="L",-F1618)))</f>
        <v>-20.28</v>
      </c>
      <c r="J1618" s="62"/>
      <c r="K1618" s="23"/>
      <c r="L1618" s="48"/>
      <c r="M1618" s="48"/>
      <c r="N1618" s="49"/>
      <c r="O1618" s="62"/>
      <c r="P1618" s="64"/>
      <c r="Q1618" s="66"/>
      <c r="R1618" s="74"/>
      <c r="S1618" s="66"/>
      <c r="T1618" s="66"/>
      <c r="U1618" s="66"/>
      <c r="V1618" s="66"/>
      <c r="W1618" s="66"/>
      <c r="X1618" s="67"/>
      <c r="Y1618" s="67"/>
      <c r="Z1618" s="67"/>
      <c r="AA1618" s="67"/>
      <c r="AB1618" s="67"/>
      <c r="AC1618" s="67"/>
      <c r="AD1618" s="32"/>
      <c r="AE1618" s="32"/>
      <c r="AF1618" s="32"/>
      <c r="AG1618" s="32"/>
      <c r="AH1618" s="32"/>
      <c r="AI1618" s="32"/>
      <c r="AJ1618" s="32"/>
      <c r="AK1618" s="32"/>
      <c r="AL1618" s="32"/>
    </row>
    <row r="1619" customFormat="false" ht="16.85" hidden="false" customHeight="false" outlineLevel="0" collapsed="false">
      <c r="A1619" s="69"/>
      <c r="B1619" s="70" t="s">
        <v>23</v>
      </c>
      <c r="C1619" s="62" t="s">
        <v>95</v>
      </c>
      <c r="D1619" s="70" t="s">
        <v>1677</v>
      </c>
      <c r="E1619" s="43" t="n">
        <v>0.791666666666667</v>
      </c>
      <c r="F1619" s="54" t="n">
        <v>10</v>
      </c>
      <c r="G1619" s="45" t="n">
        <v>1.35</v>
      </c>
      <c r="H1619" s="46" t="s">
        <v>7</v>
      </c>
      <c r="I1619" s="47" t="n">
        <f aca="false">IF(H1619="W",F1619*G1619-F1619,(IF(H1619="L",-F1619)))</f>
        <v>-10</v>
      </c>
      <c r="J1619" s="62"/>
      <c r="K1619" s="23"/>
      <c r="L1619" s="48"/>
      <c r="M1619" s="48"/>
      <c r="N1619" s="49"/>
      <c r="O1619" s="62"/>
      <c r="P1619" s="64"/>
      <c r="Q1619" s="66"/>
      <c r="R1619" s="74"/>
      <c r="S1619" s="66"/>
      <c r="T1619" s="66"/>
      <c r="U1619" s="66"/>
      <c r="V1619" s="66"/>
      <c r="W1619" s="66"/>
      <c r="X1619" s="67"/>
      <c r="Y1619" s="67"/>
      <c r="Z1619" s="67"/>
      <c r="AA1619" s="67"/>
      <c r="AB1619" s="67"/>
      <c r="AC1619" s="67"/>
      <c r="AD1619" s="32"/>
      <c r="AE1619" s="32"/>
      <c r="AF1619" s="32"/>
      <c r="AG1619" s="32"/>
      <c r="AH1619" s="32"/>
      <c r="AI1619" s="32"/>
      <c r="AJ1619" s="32"/>
      <c r="AK1619" s="32"/>
      <c r="AL1619" s="32"/>
    </row>
    <row r="1620" customFormat="false" ht="16.85" hidden="false" customHeight="false" outlineLevel="0" collapsed="false">
      <c r="A1620" s="69"/>
      <c r="B1620" s="70" t="s">
        <v>23</v>
      </c>
      <c r="C1620" s="62" t="s">
        <v>1678</v>
      </c>
      <c r="D1620" s="70" t="s">
        <v>1679</v>
      </c>
      <c r="E1620" s="43" t="n">
        <v>0.791666666666667</v>
      </c>
      <c r="F1620" s="54" t="n">
        <v>10</v>
      </c>
      <c r="G1620" s="45" t="n">
        <v>1.6</v>
      </c>
      <c r="H1620" s="46" t="s">
        <v>5</v>
      </c>
      <c r="I1620" s="47" t="n">
        <f aca="false">IF(H1620="W",F1620*G1620-F1620,(IF(H1620="L",-F1620)))</f>
        <v>6</v>
      </c>
      <c r="J1620" s="62"/>
      <c r="K1620" s="23"/>
      <c r="L1620" s="48"/>
      <c r="M1620" s="48"/>
      <c r="N1620" s="49"/>
      <c r="O1620" s="62"/>
      <c r="P1620" s="64"/>
      <c r="Q1620" s="66"/>
      <c r="R1620" s="74"/>
      <c r="S1620" s="66"/>
      <c r="T1620" s="66"/>
      <c r="U1620" s="66"/>
      <c r="V1620" s="66"/>
      <c r="W1620" s="66"/>
      <c r="X1620" s="67"/>
      <c r="Y1620" s="67"/>
      <c r="Z1620" s="67"/>
      <c r="AA1620" s="67"/>
      <c r="AB1620" s="67"/>
      <c r="AC1620" s="67"/>
      <c r="AD1620" s="32"/>
      <c r="AE1620" s="32"/>
      <c r="AF1620" s="32"/>
      <c r="AG1620" s="32"/>
      <c r="AH1620" s="32"/>
      <c r="AI1620" s="32"/>
      <c r="AJ1620" s="32"/>
      <c r="AK1620" s="32"/>
      <c r="AL1620" s="32"/>
    </row>
    <row r="1621" customFormat="false" ht="16.85" hidden="false" customHeight="false" outlineLevel="0" collapsed="false">
      <c r="A1621" s="69"/>
      <c r="B1621" s="70" t="s">
        <v>23</v>
      </c>
      <c r="C1621" s="62" t="s">
        <v>28</v>
      </c>
      <c r="D1621" s="70" t="s">
        <v>1680</v>
      </c>
      <c r="E1621" s="43" t="n">
        <v>0.8125</v>
      </c>
      <c r="F1621" s="54" t="n">
        <v>15</v>
      </c>
      <c r="G1621" s="45" t="n">
        <v>1.5</v>
      </c>
      <c r="H1621" s="46" t="s">
        <v>5</v>
      </c>
      <c r="I1621" s="47" t="n">
        <f aca="false">IF(H1621="W",F1621*G1621-F1621,(IF(H1621="L",-F1621)))</f>
        <v>7.5</v>
      </c>
      <c r="J1621" s="62"/>
      <c r="K1621" s="23"/>
      <c r="L1621" s="48"/>
      <c r="M1621" s="48"/>
      <c r="N1621" s="49"/>
      <c r="O1621" s="62"/>
      <c r="P1621" s="64"/>
      <c r="Q1621" s="66"/>
      <c r="R1621" s="74"/>
      <c r="S1621" s="66"/>
      <c r="T1621" s="66"/>
      <c r="U1621" s="66"/>
      <c r="V1621" s="66"/>
      <c r="W1621" s="66"/>
      <c r="X1621" s="67"/>
      <c r="Y1621" s="67"/>
      <c r="Z1621" s="67"/>
      <c r="AA1621" s="67"/>
      <c r="AB1621" s="67"/>
      <c r="AC1621" s="67"/>
      <c r="AD1621" s="32"/>
      <c r="AE1621" s="32"/>
      <c r="AF1621" s="32"/>
      <c r="AG1621" s="32"/>
      <c r="AH1621" s="32"/>
      <c r="AI1621" s="32"/>
      <c r="AJ1621" s="32"/>
      <c r="AK1621" s="32"/>
      <c r="AL1621" s="32"/>
    </row>
    <row r="1622" customFormat="false" ht="16.85" hidden="false" customHeight="false" outlineLevel="0" collapsed="false">
      <c r="A1622" s="69" t="n">
        <v>43703</v>
      </c>
      <c r="B1622" s="70" t="s">
        <v>23</v>
      </c>
      <c r="C1622" s="62" t="s">
        <v>95</v>
      </c>
      <c r="D1622" s="70" t="s">
        <v>1681</v>
      </c>
      <c r="E1622" s="43" t="n">
        <v>0.541666666666667</v>
      </c>
      <c r="F1622" s="54" t="n">
        <v>5</v>
      </c>
      <c r="G1622" s="45" t="n">
        <v>2.17</v>
      </c>
      <c r="H1622" s="46" t="s">
        <v>7</v>
      </c>
      <c r="I1622" s="47" t="n">
        <f aca="false">IF(H1622="W",F1622*G1622-F1622,(IF(H1622="L",-F1622)))</f>
        <v>-5</v>
      </c>
      <c r="J1622" s="62"/>
      <c r="K1622" s="23" t="s">
        <v>663</v>
      </c>
      <c r="L1622" s="48" t="s">
        <v>1682</v>
      </c>
      <c r="M1622" s="48" t="s">
        <v>9</v>
      </c>
      <c r="N1622" s="49" t="n">
        <f aca="false">SUM(I1622:I1722)</f>
        <v>67.0835</v>
      </c>
      <c r="O1622" s="62"/>
      <c r="P1622" s="64"/>
      <c r="Q1622" s="66"/>
      <c r="R1622" s="74"/>
      <c r="S1622" s="66"/>
      <c r="T1622" s="66"/>
      <c r="U1622" s="66"/>
      <c r="V1622" s="66"/>
      <c r="W1622" s="66"/>
      <c r="X1622" s="67"/>
      <c r="Y1622" s="67"/>
      <c r="Z1622" s="67"/>
      <c r="AA1622" s="67"/>
      <c r="AB1622" s="67"/>
      <c r="AC1622" s="67"/>
      <c r="AD1622" s="32"/>
      <c r="AE1622" s="32"/>
      <c r="AF1622" s="32"/>
      <c r="AG1622" s="32"/>
      <c r="AH1622" s="32"/>
      <c r="AI1622" s="32"/>
      <c r="AJ1622" s="32"/>
      <c r="AK1622" s="32"/>
      <c r="AL1622" s="32"/>
    </row>
    <row r="1623" customFormat="false" ht="16.85" hidden="false" customHeight="false" outlineLevel="0" collapsed="false">
      <c r="A1623" s="69"/>
      <c r="B1623" s="70" t="s">
        <v>23</v>
      </c>
      <c r="C1623" s="62" t="s">
        <v>95</v>
      </c>
      <c r="D1623" s="70" t="s">
        <v>1683</v>
      </c>
      <c r="E1623" s="43" t="n">
        <v>0.541666666666667</v>
      </c>
      <c r="F1623" s="54" t="n">
        <v>10</v>
      </c>
      <c r="G1623" s="45" t="n">
        <v>3.255</v>
      </c>
      <c r="H1623" s="46" t="s">
        <v>7</v>
      </c>
      <c r="I1623" s="47" t="n">
        <f aca="false">IF(H1623="W",F1623*G1623-F1623,(IF(H1623="L",-F1623)))</f>
        <v>-10</v>
      </c>
      <c r="J1623" s="62"/>
      <c r="K1623" s="23" t="s">
        <v>1684</v>
      </c>
      <c r="L1623" s="48"/>
      <c r="M1623" s="48"/>
      <c r="N1623" s="49"/>
      <c r="O1623" s="62"/>
      <c r="P1623" s="64"/>
      <c r="Q1623" s="66"/>
      <c r="R1623" s="74"/>
      <c r="S1623" s="66"/>
      <c r="T1623" s="66"/>
      <c r="U1623" s="66"/>
      <c r="V1623" s="66"/>
      <c r="W1623" s="66"/>
      <c r="X1623" s="67"/>
      <c r="Y1623" s="67"/>
      <c r="Z1623" s="67"/>
      <c r="AA1623" s="67"/>
      <c r="AB1623" s="67"/>
      <c r="AC1623" s="67"/>
      <c r="AD1623" s="32"/>
      <c r="AE1623" s="32"/>
      <c r="AF1623" s="32"/>
      <c r="AG1623" s="32"/>
      <c r="AH1623" s="32"/>
      <c r="AI1623" s="32"/>
      <c r="AJ1623" s="32"/>
      <c r="AK1623" s="32"/>
      <c r="AL1623" s="32"/>
    </row>
    <row r="1624" customFormat="false" ht="16.85" hidden="false" customHeight="false" outlineLevel="0" collapsed="false">
      <c r="A1624" s="69" t="s">
        <v>1685</v>
      </c>
      <c r="B1624" s="70" t="s">
        <v>49</v>
      </c>
      <c r="C1624" s="62" t="s">
        <v>170</v>
      </c>
      <c r="D1624" s="70" t="s">
        <v>1686</v>
      </c>
      <c r="E1624" s="43" t="n">
        <v>0.75</v>
      </c>
      <c r="F1624" s="54" t="n">
        <v>14</v>
      </c>
      <c r="G1624" s="45" t="n">
        <v>1.68</v>
      </c>
      <c r="H1624" s="46" t="s">
        <v>5</v>
      </c>
      <c r="I1624" s="47" t="n">
        <f aca="false">IF(H1624="W",F1624*G1624-F1624,(IF(H1624="L",-F1624)))</f>
        <v>9.52</v>
      </c>
      <c r="J1624" s="62"/>
      <c r="K1624" s="23" t="s">
        <v>1687</v>
      </c>
      <c r="L1624" s="48"/>
      <c r="M1624" s="48"/>
      <c r="N1624" s="49"/>
      <c r="O1624" s="62"/>
      <c r="P1624" s="64"/>
      <c r="Q1624" s="66"/>
      <c r="R1624" s="74"/>
      <c r="S1624" s="66"/>
      <c r="T1624" s="66"/>
      <c r="U1624" s="66"/>
      <c r="V1624" s="66"/>
      <c r="W1624" s="66"/>
      <c r="X1624" s="67"/>
      <c r="Y1624" s="67"/>
      <c r="Z1624" s="67"/>
      <c r="AA1624" s="67"/>
      <c r="AB1624" s="67"/>
      <c r="AC1624" s="67"/>
      <c r="AD1624" s="32"/>
      <c r="AE1624" s="32"/>
      <c r="AF1624" s="32"/>
      <c r="AG1624" s="32"/>
      <c r="AH1624" s="32"/>
      <c r="AI1624" s="32"/>
      <c r="AJ1624" s="32"/>
      <c r="AK1624" s="32"/>
      <c r="AL1624" s="32"/>
    </row>
    <row r="1625" customFormat="false" ht="16.85" hidden="false" customHeight="false" outlineLevel="0" collapsed="false">
      <c r="A1625" s="69" t="s">
        <v>1688</v>
      </c>
      <c r="B1625" s="70" t="s">
        <v>49</v>
      </c>
      <c r="C1625" s="62" t="s">
        <v>28</v>
      </c>
      <c r="D1625" s="70" t="s">
        <v>1689</v>
      </c>
      <c r="E1625" s="43" t="n">
        <v>0.75</v>
      </c>
      <c r="F1625" s="54" t="n">
        <v>10</v>
      </c>
      <c r="G1625" s="45" t="n">
        <v>2.3</v>
      </c>
      <c r="H1625" s="46" t="s">
        <v>7</v>
      </c>
      <c r="I1625" s="47" t="n">
        <f aca="false">IF(H1625="W",F1625*G1625-F1625,(IF(H1625="L",-F1625)))</f>
        <v>-10</v>
      </c>
      <c r="J1625" s="62"/>
      <c r="K1625" s="23" t="s">
        <v>1690</v>
      </c>
      <c r="L1625" s="48"/>
      <c r="M1625" s="48"/>
      <c r="N1625" s="49"/>
      <c r="O1625" s="62"/>
      <c r="P1625" s="64"/>
      <c r="Q1625" s="66"/>
      <c r="R1625" s="74"/>
      <c r="S1625" s="66"/>
      <c r="T1625" s="66"/>
      <c r="U1625" s="66"/>
      <c r="V1625" s="66"/>
      <c r="W1625" s="66"/>
      <c r="X1625" s="67"/>
      <c r="Y1625" s="67"/>
      <c r="Z1625" s="67"/>
      <c r="AA1625" s="67"/>
      <c r="AB1625" s="67"/>
      <c r="AC1625" s="67"/>
      <c r="AD1625" s="32"/>
      <c r="AE1625" s="32"/>
      <c r="AF1625" s="32"/>
      <c r="AG1625" s="32"/>
      <c r="AH1625" s="32"/>
      <c r="AI1625" s="32"/>
      <c r="AJ1625" s="32"/>
      <c r="AK1625" s="32"/>
      <c r="AL1625" s="32"/>
    </row>
    <row r="1626" customFormat="false" ht="16.85" hidden="false" customHeight="false" outlineLevel="0" collapsed="false">
      <c r="A1626" s="69"/>
      <c r="B1626" s="70" t="s">
        <v>67</v>
      </c>
      <c r="C1626" s="62" t="s">
        <v>63</v>
      </c>
      <c r="D1626" s="70" t="s">
        <v>1691</v>
      </c>
      <c r="E1626" s="43" t="n">
        <v>0.875</v>
      </c>
      <c r="F1626" s="54" t="n">
        <v>5</v>
      </c>
      <c r="G1626" s="45" t="n">
        <v>1.02</v>
      </c>
      <c r="H1626" s="46" t="s">
        <v>5</v>
      </c>
      <c r="I1626" s="47" t="n">
        <f aca="false">IF(H1626="W",F1626*G1626-F1626,(IF(H1626="L",-F1626)))</f>
        <v>0.1</v>
      </c>
      <c r="J1626" s="62"/>
      <c r="K1626" s="23"/>
      <c r="L1626" s="48"/>
      <c r="M1626" s="48"/>
      <c r="N1626" s="49"/>
      <c r="O1626" s="62"/>
      <c r="P1626" s="64"/>
      <c r="Q1626" s="66"/>
      <c r="R1626" s="74"/>
      <c r="S1626" s="66"/>
      <c r="T1626" s="66"/>
      <c r="U1626" s="66"/>
      <c r="V1626" s="66"/>
      <c r="W1626" s="66"/>
      <c r="X1626" s="67"/>
      <c r="Y1626" s="67"/>
      <c r="Z1626" s="67"/>
      <c r="AA1626" s="67"/>
      <c r="AB1626" s="67"/>
      <c r="AC1626" s="67"/>
      <c r="AD1626" s="32"/>
      <c r="AE1626" s="32"/>
      <c r="AF1626" s="32"/>
      <c r="AG1626" s="32"/>
      <c r="AH1626" s="32"/>
      <c r="AI1626" s="32"/>
      <c r="AJ1626" s="32"/>
      <c r="AK1626" s="32"/>
      <c r="AL1626" s="32"/>
    </row>
    <row r="1627" customFormat="false" ht="16.85" hidden="false" customHeight="false" outlineLevel="0" collapsed="false">
      <c r="A1627" s="69"/>
      <c r="B1627" s="70" t="s">
        <v>67</v>
      </c>
      <c r="C1627" s="62" t="s">
        <v>28</v>
      </c>
      <c r="D1627" s="70" t="s">
        <v>1692</v>
      </c>
      <c r="E1627" s="43" t="n">
        <v>0.875</v>
      </c>
      <c r="F1627" s="54" t="n">
        <v>10</v>
      </c>
      <c r="G1627" s="45" t="n">
        <v>2.74</v>
      </c>
      <c r="H1627" s="46" t="s">
        <v>7</v>
      </c>
      <c r="I1627" s="47" t="n">
        <f aca="false">IF(H1627="W",F1627*G1627-F1627,(IF(H1627="L",-F1627)))</f>
        <v>-10</v>
      </c>
      <c r="J1627" s="62"/>
      <c r="K1627" s="23" t="s">
        <v>1693</v>
      </c>
      <c r="L1627" s="48"/>
      <c r="M1627" s="48"/>
      <c r="N1627" s="49"/>
      <c r="O1627" s="62"/>
      <c r="P1627" s="64"/>
      <c r="Q1627" s="66"/>
      <c r="R1627" s="74"/>
      <c r="S1627" s="66"/>
      <c r="T1627" s="66"/>
      <c r="U1627" s="66"/>
      <c r="V1627" s="66"/>
      <c r="W1627" s="66"/>
      <c r="X1627" s="67"/>
      <c r="Y1627" s="67"/>
      <c r="Z1627" s="67"/>
      <c r="AA1627" s="67"/>
      <c r="AB1627" s="67"/>
      <c r="AC1627" s="67"/>
      <c r="AD1627" s="32"/>
      <c r="AE1627" s="32"/>
      <c r="AF1627" s="32"/>
      <c r="AG1627" s="32"/>
      <c r="AH1627" s="32"/>
      <c r="AI1627" s="32"/>
      <c r="AJ1627" s="32"/>
      <c r="AK1627" s="32"/>
      <c r="AL1627" s="32"/>
    </row>
    <row r="1628" customFormat="false" ht="16.85" hidden="false" customHeight="false" outlineLevel="0" collapsed="false">
      <c r="A1628" s="69" t="s">
        <v>124</v>
      </c>
      <c r="B1628" s="70" t="s">
        <v>67</v>
      </c>
      <c r="C1628" s="62" t="s">
        <v>87</v>
      </c>
      <c r="D1628" s="70" t="s">
        <v>1694</v>
      </c>
      <c r="E1628" s="43" t="n">
        <v>0.875</v>
      </c>
      <c r="F1628" s="54" t="n">
        <v>10</v>
      </c>
      <c r="G1628" s="45" t="n">
        <v>3.4</v>
      </c>
      <c r="H1628" s="46" t="s">
        <v>6</v>
      </c>
      <c r="I1628" s="47" t="n">
        <f aca="false">IF(H1628="W",F1628*G1628-F1628,(IF(H1628="L",-F1628)))</f>
        <v>0</v>
      </c>
      <c r="J1628" s="62"/>
      <c r="K1628" s="23" t="s">
        <v>1695</v>
      </c>
      <c r="L1628" s="48"/>
      <c r="M1628" s="48"/>
      <c r="N1628" s="49"/>
      <c r="O1628" s="62"/>
      <c r="P1628" s="64"/>
      <c r="Q1628" s="66"/>
      <c r="R1628" s="74"/>
      <c r="S1628" s="66"/>
      <c r="T1628" s="66"/>
      <c r="U1628" s="66"/>
      <c r="V1628" s="66"/>
      <c r="W1628" s="66"/>
      <c r="X1628" s="67"/>
      <c r="Y1628" s="67"/>
      <c r="Z1628" s="67"/>
      <c r="AA1628" s="67"/>
      <c r="AB1628" s="67"/>
      <c r="AC1628" s="67"/>
      <c r="AD1628" s="32"/>
      <c r="AE1628" s="32"/>
      <c r="AF1628" s="32"/>
      <c r="AG1628" s="32"/>
      <c r="AH1628" s="32"/>
      <c r="AI1628" s="32"/>
      <c r="AJ1628" s="32"/>
      <c r="AK1628" s="32"/>
      <c r="AL1628" s="32"/>
    </row>
    <row r="1629" customFormat="false" ht="16.85" hidden="false" customHeight="false" outlineLevel="0" collapsed="false">
      <c r="A1629" s="69" t="s">
        <v>1696</v>
      </c>
      <c r="B1629" s="70" t="s">
        <v>67</v>
      </c>
      <c r="C1629" s="62" t="s">
        <v>170</v>
      </c>
      <c r="D1629" s="70" t="s">
        <v>1697</v>
      </c>
      <c r="E1629" s="43" t="n">
        <v>0.875</v>
      </c>
      <c r="F1629" s="54" t="n">
        <v>12</v>
      </c>
      <c r="G1629" s="45" t="n">
        <v>2.55</v>
      </c>
      <c r="H1629" s="46" t="s">
        <v>5</v>
      </c>
      <c r="I1629" s="47" t="n">
        <f aca="false">IF(H1629="W",F1629*G1629-F1629,(IF(H1629="L",-F1629)))</f>
        <v>18.6</v>
      </c>
      <c r="J1629" s="62"/>
      <c r="K1629" s="23" t="s">
        <v>1698</v>
      </c>
      <c r="L1629" s="48"/>
      <c r="M1629" s="48"/>
      <c r="N1629" s="49"/>
      <c r="O1629" s="62"/>
      <c r="P1629" s="64"/>
      <c r="Q1629" s="66"/>
      <c r="R1629" s="74"/>
      <c r="S1629" s="66"/>
      <c r="T1629" s="66"/>
      <c r="U1629" s="66"/>
      <c r="V1629" s="66"/>
      <c r="W1629" s="66"/>
      <c r="X1629" s="67"/>
      <c r="Y1629" s="67"/>
      <c r="Z1629" s="67"/>
      <c r="AA1629" s="67"/>
      <c r="AB1629" s="67"/>
      <c r="AC1629" s="67"/>
      <c r="AD1629" s="32"/>
      <c r="AE1629" s="32"/>
      <c r="AF1629" s="32"/>
      <c r="AG1629" s="32"/>
      <c r="AH1629" s="32"/>
      <c r="AI1629" s="32"/>
      <c r="AJ1629" s="32"/>
      <c r="AK1629" s="32"/>
      <c r="AL1629" s="32"/>
    </row>
    <row r="1630" customFormat="false" ht="16.85" hidden="false" customHeight="false" outlineLevel="0" collapsed="false">
      <c r="A1630" s="69" t="s">
        <v>1699</v>
      </c>
      <c r="B1630" s="70" t="s">
        <v>67</v>
      </c>
      <c r="C1630" s="62" t="s">
        <v>170</v>
      </c>
      <c r="D1630" s="70" t="s">
        <v>1700</v>
      </c>
      <c r="E1630" s="43" t="n">
        <v>0.90625</v>
      </c>
      <c r="F1630" s="54" t="n">
        <v>15.26</v>
      </c>
      <c r="G1630" s="45" t="n">
        <v>1.54</v>
      </c>
      <c r="H1630" s="46" t="s">
        <v>5</v>
      </c>
      <c r="I1630" s="47" t="n">
        <f aca="false">IF(H1630="W",F1630*G1630-F1630,(IF(H1630="L",-F1630)))</f>
        <v>8.2404</v>
      </c>
      <c r="J1630" s="62"/>
      <c r="K1630" s="23"/>
      <c r="L1630" s="48"/>
      <c r="M1630" s="48"/>
      <c r="N1630" s="49"/>
      <c r="O1630" s="62"/>
      <c r="P1630" s="64"/>
      <c r="Q1630" s="66"/>
      <c r="R1630" s="74"/>
      <c r="S1630" s="66"/>
      <c r="T1630" s="66"/>
      <c r="U1630" s="66"/>
      <c r="V1630" s="66"/>
      <c r="W1630" s="66"/>
      <c r="X1630" s="67"/>
      <c r="Y1630" s="67"/>
      <c r="Z1630" s="67"/>
      <c r="AA1630" s="67"/>
      <c r="AB1630" s="67"/>
      <c r="AC1630" s="67"/>
      <c r="AD1630" s="32"/>
      <c r="AE1630" s="32"/>
      <c r="AF1630" s="32"/>
      <c r="AG1630" s="32"/>
      <c r="AH1630" s="32"/>
      <c r="AI1630" s="32"/>
      <c r="AJ1630" s="32"/>
      <c r="AK1630" s="32"/>
      <c r="AL1630" s="32"/>
    </row>
    <row r="1631" customFormat="false" ht="16.85" hidden="false" customHeight="false" outlineLevel="0" collapsed="false">
      <c r="A1631" s="69"/>
      <c r="B1631" s="70" t="s">
        <v>67</v>
      </c>
      <c r="C1631" s="62" t="s">
        <v>331</v>
      </c>
      <c r="D1631" s="70" t="s">
        <v>1701</v>
      </c>
      <c r="E1631" s="43" t="n">
        <v>0.90625</v>
      </c>
      <c r="F1631" s="54" t="n">
        <v>10</v>
      </c>
      <c r="G1631" s="45" t="n">
        <v>2.35</v>
      </c>
      <c r="H1631" s="46" t="s">
        <v>6</v>
      </c>
      <c r="I1631" s="47" t="n">
        <f aca="false">IF(H1631="W",F1631*G1631-F1631,(IF(H1631="L",-F1631)))</f>
        <v>0</v>
      </c>
      <c r="J1631" s="62"/>
      <c r="K1631" s="23" t="s">
        <v>124</v>
      </c>
      <c r="L1631" s="48"/>
      <c r="M1631" s="48"/>
      <c r="N1631" s="49"/>
      <c r="O1631" s="62"/>
      <c r="P1631" s="64"/>
      <c r="Q1631" s="66"/>
      <c r="R1631" s="74"/>
      <c r="S1631" s="66"/>
      <c r="T1631" s="66"/>
      <c r="U1631" s="66"/>
      <c r="V1631" s="66"/>
      <c r="W1631" s="66"/>
      <c r="X1631" s="67"/>
      <c r="Y1631" s="67"/>
      <c r="Z1631" s="67"/>
      <c r="AA1631" s="67"/>
      <c r="AB1631" s="67"/>
      <c r="AC1631" s="67"/>
      <c r="AD1631" s="32"/>
      <c r="AE1631" s="32"/>
      <c r="AF1631" s="32"/>
      <c r="AG1631" s="32"/>
      <c r="AH1631" s="32"/>
      <c r="AI1631" s="32"/>
      <c r="AJ1631" s="32"/>
      <c r="AK1631" s="32"/>
      <c r="AL1631" s="32"/>
    </row>
    <row r="1632" customFormat="false" ht="16.85" hidden="false" customHeight="false" outlineLevel="0" collapsed="false">
      <c r="A1632" s="69"/>
      <c r="B1632" s="70" t="s">
        <v>49</v>
      </c>
      <c r="C1632" s="62" t="s">
        <v>170</v>
      </c>
      <c r="D1632" s="70" t="s">
        <v>1702</v>
      </c>
      <c r="E1632" s="43" t="n">
        <v>0.802083333333333</v>
      </c>
      <c r="F1632" s="54" t="n">
        <v>10</v>
      </c>
      <c r="G1632" s="45" t="n">
        <v>2.19</v>
      </c>
      <c r="H1632" s="46" t="s">
        <v>6</v>
      </c>
      <c r="I1632" s="47" t="n">
        <f aca="false">IF(H1632="W",F1632*G1632-F1632,(IF(H1632="L",-F1632)))</f>
        <v>0</v>
      </c>
      <c r="J1632" s="62"/>
      <c r="K1632" s="23" t="s">
        <v>916</v>
      </c>
      <c r="L1632" s="48"/>
      <c r="M1632" s="48"/>
      <c r="N1632" s="49"/>
      <c r="O1632" s="62"/>
      <c r="P1632" s="64"/>
      <c r="Q1632" s="66"/>
      <c r="R1632" s="74"/>
      <c r="S1632" s="66"/>
      <c r="T1632" s="66"/>
      <c r="U1632" s="66"/>
      <c r="V1632" s="66"/>
      <c r="W1632" s="66"/>
      <c r="X1632" s="67"/>
      <c r="Y1632" s="67"/>
      <c r="Z1632" s="67"/>
      <c r="AA1632" s="67"/>
      <c r="AB1632" s="67"/>
      <c r="AC1632" s="67"/>
      <c r="AD1632" s="32"/>
      <c r="AE1632" s="32"/>
      <c r="AF1632" s="32"/>
      <c r="AG1632" s="32"/>
      <c r="AH1632" s="32"/>
      <c r="AI1632" s="32"/>
      <c r="AJ1632" s="32"/>
      <c r="AK1632" s="32"/>
      <c r="AL1632" s="32"/>
    </row>
    <row r="1633" customFormat="false" ht="16.85" hidden="false" customHeight="false" outlineLevel="0" collapsed="false">
      <c r="A1633" s="69"/>
      <c r="B1633" s="70" t="s">
        <v>49</v>
      </c>
      <c r="C1633" s="62" t="s">
        <v>95</v>
      </c>
      <c r="D1633" s="70" t="s">
        <v>1703</v>
      </c>
      <c r="E1633" s="43" t="n">
        <v>0.802083333333333</v>
      </c>
      <c r="F1633" s="54" t="n">
        <v>10</v>
      </c>
      <c r="G1633" s="45" t="n">
        <v>1.72</v>
      </c>
      <c r="H1633" s="46" t="s">
        <v>5</v>
      </c>
      <c r="I1633" s="47" t="n">
        <f aca="false">IF(H1633="W",F1633*G1633-F1633,(IF(H1633="L",-F1633)))</f>
        <v>7.2</v>
      </c>
      <c r="J1633" s="62"/>
      <c r="K1633" s="23"/>
      <c r="L1633" s="48"/>
      <c r="M1633" s="48"/>
      <c r="N1633" s="49"/>
      <c r="O1633" s="62"/>
      <c r="P1633" s="64"/>
      <c r="Q1633" s="66"/>
      <c r="R1633" s="74"/>
      <c r="S1633" s="66"/>
      <c r="T1633" s="66"/>
      <c r="U1633" s="66"/>
      <c r="V1633" s="66"/>
      <c r="W1633" s="66"/>
      <c r="X1633" s="67"/>
      <c r="Y1633" s="67"/>
      <c r="Z1633" s="67"/>
      <c r="AA1633" s="67"/>
      <c r="AB1633" s="67"/>
      <c r="AC1633" s="67"/>
      <c r="AD1633" s="32"/>
      <c r="AE1633" s="32"/>
      <c r="AF1633" s="32"/>
      <c r="AG1633" s="32"/>
      <c r="AH1633" s="32"/>
      <c r="AI1633" s="32"/>
      <c r="AJ1633" s="32"/>
      <c r="AK1633" s="32"/>
      <c r="AL1633" s="32"/>
    </row>
    <row r="1634" customFormat="false" ht="16.85" hidden="false" customHeight="false" outlineLevel="0" collapsed="false">
      <c r="A1634" s="69"/>
      <c r="B1634" s="70" t="s">
        <v>49</v>
      </c>
      <c r="C1634" s="62" t="s">
        <v>28</v>
      </c>
      <c r="D1634" s="70" t="s">
        <v>1704</v>
      </c>
      <c r="E1634" s="43" t="n">
        <v>0.802083333333333</v>
      </c>
      <c r="F1634" s="54" t="n">
        <v>2.5</v>
      </c>
      <c r="G1634" s="45" t="n">
        <v>1.8</v>
      </c>
      <c r="H1634" s="46" t="s">
        <v>5</v>
      </c>
      <c r="I1634" s="47" t="n">
        <f aca="false">IF(H1634="W",F1634*G1634-F1634,(IF(H1634="L",-F1634)))</f>
        <v>2</v>
      </c>
      <c r="J1634" s="62"/>
      <c r="K1634" s="23"/>
      <c r="L1634" s="48"/>
      <c r="M1634" s="48"/>
      <c r="N1634" s="49"/>
      <c r="O1634" s="62"/>
      <c r="P1634" s="64"/>
      <c r="Q1634" s="66"/>
      <c r="R1634" s="74"/>
      <c r="S1634" s="66"/>
      <c r="T1634" s="66"/>
      <c r="U1634" s="66"/>
      <c r="V1634" s="66"/>
      <c r="W1634" s="66"/>
      <c r="X1634" s="67"/>
      <c r="Y1634" s="67"/>
      <c r="Z1634" s="67"/>
      <c r="AA1634" s="67"/>
      <c r="AB1634" s="67"/>
      <c r="AC1634" s="67"/>
      <c r="AD1634" s="32"/>
      <c r="AE1634" s="32"/>
      <c r="AF1634" s="32"/>
      <c r="AG1634" s="32"/>
      <c r="AH1634" s="32"/>
      <c r="AI1634" s="32"/>
      <c r="AJ1634" s="32"/>
      <c r="AK1634" s="32"/>
      <c r="AL1634" s="32"/>
    </row>
    <row r="1635" customFormat="false" ht="16.85" hidden="false" customHeight="false" outlineLevel="0" collapsed="false">
      <c r="A1635" s="69"/>
      <c r="B1635" s="70" t="s">
        <v>23</v>
      </c>
      <c r="C1635" s="62" t="s">
        <v>28</v>
      </c>
      <c r="D1635" s="70" t="s">
        <v>1705</v>
      </c>
      <c r="E1635" s="43" t="n">
        <v>0.541666666666667</v>
      </c>
      <c r="F1635" s="54" t="n">
        <v>1.5</v>
      </c>
      <c r="G1635" s="45" t="n">
        <v>12.5</v>
      </c>
      <c r="H1635" s="46" t="s">
        <v>7</v>
      </c>
      <c r="I1635" s="47" t="n">
        <f aca="false">IF(H1635="W",F1635*G1635-F1635,(IF(H1635="L",-F1635)))</f>
        <v>-1.5</v>
      </c>
      <c r="J1635" s="62"/>
      <c r="K1635" s="23"/>
      <c r="L1635" s="48"/>
      <c r="M1635" s="48"/>
      <c r="N1635" s="49"/>
      <c r="O1635" s="62"/>
      <c r="P1635" s="64"/>
      <c r="Q1635" s="66"/>
      <c r="R1635" s="74"/>
      <c r="S1635" s="66"/>
      <c r="T1635" s="66"/>
      <c r="U1635" s="66"/>
      <c r="V1635" s="66"/>
      <c r="W1635" s="66"/>
      <c r="X1635" s="67"/>
      <c r="Y1635" s="67"/>
      <c r="Z1635" s="67"/>
      <c r="AA1635" s="67"/>
      <c r="AB1635" s="67"/>
      <c r="AC1635" s="67"/>
      <c r="AD1635" s="32"/>
      <c r="AE1635" s="32"/>
      <c r="AF1635" s="32"/>
      <c r="AG1635" s="32"/>
      <c r="AH1635" s="32"/>
      <c r="AI1635" s="32"/>
      <c r="AJ1635" s="32"/>
      <c r="AK1635" s="32"/>
      <c r="AL1635" s="32"/>
    </row>
    <row r="1636" customFormat="false" ht="16.85" hidden="false" customHeight="false" outlineLevel="0" collapsed="false">
      <c r="A1636" s="69" t="n">
        <v>43704</v>
      </c>
      <c r="B1636" s="70" t="s">
        <v>67</v>
      </c>
      <c r="C1636" s="62" t="s">
        <v>28</v>
      </c>
      <c r="D1636" s="70" t="s">
        <v>1706</v>
      </c>
      <c r="E1636" s="43" t="n">
        <v>0.916666666666667</v>
      </c>
      <c r="F1636" s="54" t="n">
        <v>15</v>
      </c>
      <c r="G1636" s="45" t="n">
        <v>2.9</v>
      </c>
      <c r="H1636" s="46" t="s">
        <v>7</v>
      </c>
      <c r="I1636" s="47" t="n">
        <f aca="false">IF(H1636="W",F1636*G1636-F1636,(IF(H1636="L",-F1636)))</f>
        <v>-15</v>
      </c>
      <c r="J1636" s="62"/>
      <c r="K1636" s="23"/>
      <c r="L1636" s="48"/>
      <c r="M1636" s="48"/>
      <c r="N1636" s="49"/>
      <c r="O1636" s="62"/>
      <c r="P1636" s="64"/>
      <c r="Q1636" s="66"/>
      <c r="R1636" s="74"/>
      <c r="S1636" s="66"/>
      <c r="T1636" s="66"/>
      <c r="U1636" s="66"/>
      <c r="V1636" s="66"/>
      <c r="W1636" s="66"/>
      <c r="X1636" s="67"/>
      <c r="Y1636" s="67"/>
      <c r="Z1636" s="67"/>
      <c r="AA1636" s="67"/>
      <c r="AB1636" s="67"/>
      <c r="AC1636" s="67"/>
      <c r="AD1636" s="32"/>
      <c r="AE1636" s="32"/>
      <c r="AF1636" s="32"/>
      <c r="AG1636" s="32"/>
      <c r="AH1636" s="32"/>
      <c r="AI1636" s="32"/>
      <c r="AJ1636" s="32"/>
      <c r="AK1636" s="32"/>
      <c r="AL1636" s="32"/>
    </row>
    <row r="1637" customFormat="false" ht="16.85" hidden="false" customHeight="false" outlineLevel="0" collapsed="false">
      <c r="A1637" s="69"/>
      <c r="B1637" s="70" t="s">
        <v>67</v>
      </c>
      <c r="C1637" s="62" t="s">
        <v>28</v>
      </c>
      <c r="D1637" s="70" t="s">
        <v>1706</v>
      </c>
      <c r="E1637" s="43" t="n">
        <v>0.916666666666667</v>
      </c>
      <c r="F1637" s="54" t="n">
        <v>5</v>
      </c>
      <c r="G1637" s="45" t="n">
        <v>2.9</v>
      </c>
      <c r="H1637" s="46" t="s">
        <v>6</v>
      </c>
      <c r="I1637" s="47" t="n">
        <f aca="false">IF(H1637="W",F1637*G1637-F1637,(IF(H1637="L",-F1637)))</f>
        <v>0</v>
      </c>
      <c r="J1637" s="62"/>
      <c r="K1637" s="23" t="s">
        <v>124</v>
      </c>
      <c r="L1637" s="48"/>
      <c r="M1637" s="48"/>
      <c r="N1637" s="49"/>
      <c r="O1637" s="62"/>
      <c r="P1637" s="64"/>
      <c r="Q1637" s="66"/>
      <c r="R1637" s="74"/>
      <c r="S1637" s="66"/>
      <c r="T1637" s="66"/>
      <c r="U1637" s="66"/>
      <c r="V1637" s="66"/>
      <c r="W1637" s="66"/>
      <c r="X1637" s="67"/>
      <c r="Y1637" s="67"/>
      <c r="Z1637" s="67"/>
      <c r="AA1637" s="67"/>
      <c r="AB1637" s="67"/>
      <c r="AC1637" s="67"/>
      <c r="AD1637" s="32"/>
      <c r="AE1637" s="32"/>
      <c r="AF1637" s="32"/>
      <c r="AG1637" s="32"/>
      <c r="AH1637" s="32"/>
      <c r="AI1637" s="32"/>
      <c r="AJ1637" s="32"/>
      <c r="AK1637" s="32"/>
      <c r="AL1637" s="32"/>
    </row>
    <row r="1638" customFormat="false" ht="16.85" hidden="false" customHeight="false" outlineLevel="0" collapsed="false">
      <c r="A1638" s="69"/>
      <c r="B1638" s="70" t="s">
        <v>67</v>
      </c>
      <c r="C1638" s="62" t="s">
        <v>170</v>
      </c>
      <c r="D1638" s="70" t="s">
        <v>1707</v>
      </c>
      <c r="E1638" s="43" t="n">
        <v>0.916666666666667</v>
      </c>
      <c r="F1638" s="54" t="n">
        <v>10</v>
      </c>
      <c r="G1638" s="45" t="n">
        <v>3.55</v>
      </c>
      <c r="H1638" s="46" t="s">
        <v>5</v>
      </c>
      <c r="I1638" s="47" t="n">
        <f aca="false">IF(H1638="W",F1638*G1638-F1638,(IF(H1638="L",-F1638)))</f>
        <v>25.5</v>
      </c>
      <c r="J1638" s="62"/>
      <c r="K1638" s="23" t="s">
        <v>124</v>
      </c>
      <c r="L1638" s="48"/>
      <c r="M1638" s="48"/>
      <c r="N1638" s="49"/>
      <c r="O1638" s="62"/>
      <c r="P1638" s="64"/>
      <c r="Q1638" s="66"/>
      <c r="R1638" s="74"/>
      <c r="S1638" s="66"/>
      <c r="T1638" s="66"/>
      <c r="U1638" s="66"/>
      <c r="V1638" s="66"/>
      <c r="W1638" s="66"/>
      <c r="X1638" s="67"/>
      <c r="Y1638" s="67"/>
      <c r="Z1638" s="67"/>
      <c r="AA1638" s="67"/>
      <c r="AB1638" s="67"/>
      <c r="AC1638" s="67"/>
      <c r="AD1638" s="32"/>
      <c r="AE1638" s="32"/>
      <c r="AF1638" s="32"/>
      <c r="AG1638" s="32"/>
      <c r="AH1638" s="32"/>
      <c r="AI1638" s="32"/>
      <c r="AJ1638" s="32"/>
      <c r="AK1638" s="32"/>
      <c r="AL1638" s="32"/>
    </row>
    <row r="1639" customFormat="false" ht="16.85" hidden="false" customHeight="false" outlineLevel="0" collapsed="false">
      <c r="A1639" s="69" t="s">
        <v>1708</v>
      </c>
      <c r="B1639" s="70" t="s">
        <v>67</v>
      </c>
      <c r="C1639" s="62" t="s">
        <v>170</v>
      </c>
      <c r="D1639" s="70" t="s">
        <v>1707</v>
      </c>
      <c r="E1639" s="43" t="n">
        <v>0.916666666666667</v>
      </c>
      <c r="F1639" s="54" t="n">
        <v>6</v>
      </c>
      <c r="G1639" s="45" t="n">
        <v>3.55</v>
      </c>
      <c r="H1639" s="46" t="s">
        <v>5</v>
      </c>
      <c r="I1639" s="47" t="n">
        <f aca="false">IF(H1639="W",F1639*G1639-F1639,(IF(H1639="L",-F1639)))</f>
        <v>15.3</v>
      </c>
      <c r="J1639" s="62"/>
      <c r="K1639" s="23"/>
      <c r="L1639" s="48"/>
      <c r="M1639" s="48"/>
      <c r="N1639" s="49"/>
      <c r="O1639" s="62"/>
      <c r="P1639" s="64"/>
      <c r="Q1639" s="66"/>
      <c r="R1639" s="74"/>
      <c r="S1639" s="66"/>
      <c r="T1639" s="66"/>
      <c r="U1639" s="66"/>
      <c r="V1639" s="66"/>
      <c r="W1639" s="66"/>
      <c r="X1639" s="67"/>
      <c r="Y1639" s="67"/>
      <c r="Z1639" s="67"/>
      <c r="AA1639" s="67"/>
      <c r="AB1639" s="67"/>
      <c r="AC1639" s="67"/>
      <c r="AD1639" s="32"/>
      <c r="AE1639" s="32"/>
      <c r="AF1639" s="32"/>
      <c r="AG1639" s="32"/>
      <c r="AH1639" s="32"/>
      <c r="AI1639" s="32"/>
      <c r="AJ1639" s="32"/>
      <c r="AK1639" s="32"/>
      <c r="AL1639" s="32"/>
    </row>
    <row r="1640" customFormat="false" ht="16.85" hidden="false" customHeight="false" outlineLevel="0" collapsed="false">
      <c r="A1640" s="69"/>
      <c r="B1640" s="70" t="s">
        <v>67</v>
      </c>
      <c r="C1640" s="62" t="s">
        <v>63</v>
      </c>
      <c r="D1640" s="70" t="s">
        <v>1709</v>
      </c>
      <c r="E1640" s="43" t="n">
        <v>0.916666666666667</v>
      </c>
      <c r="F1640" s="54" t="n">
        <v>7.31</v>
      </c>
      <c r="G1640" s="45" t="n">
        <v>2.6</v>
      </c>
      <c r="H1640" s="46" t="s">
        <v>7</v>
      </c>
      <c r="I1640" s="47" t="n">
        <f aca="false">IF(H1640="W",F1640*G1640-F1640,(IF(H1640="L",-F1640)))</f>
        <v>-7.31</v>
      </c>
      <c r="J1640" s="62"/>
      <c r="K1640" s="23"/>
      <c r="L1640" s="48"/>
      <c r="M1640" s="48"/>
      <c r="N1640" s="49"/>
      <c r="O1640" s="62"/>
      <c r="P1640" s="64"/>
      <c r="Q1640" s="66"/>
      <c r="R1640" s="74"/>
      <c r="S1640" s="66"/>
      <c r="T1640" s="66"/>
      <c r="U1640" s="66"/>
      <c r="V1640" s="66"/>
      <c r="W1640" s="66"/>
      <c r="X1640" s="67"/>
      <c r="Y1640" s="67"/>
      <c r="Z1640" s="67"/>
      <c r="AA1640" s="67"/>
      <c r="AB1640" s="67"/>
      <c r="AC1640" s="67"/>
      <c r="AD1640" s="32"/>
      <c r="AE1640" s="32"/>
      <c r="AF1640" s="32"/>
      <c r="AG1640" s="32"/>
      <c r="AH1640" s="32"/>
      <c r="AI1640" s="32"/>
      <c r="AJ1640" s="32"/>
      <c r="AK1640" s="32"/>
      <c r="AL1640" s="32"/>
    </row>
    <row r="1641" customFormat="false" ht="16.85" hidden="false" customHeight="false" outlineLevel="0" collapsed="false">
      <c r="A1641" s="69"/>
      <c r="B1641" s="70" t="s">
        <v>67</v>
      </c>
      <c r="C1641" s="62" t="s">
        <v>151</v>
      </c>
      <c r="D1641" s="70" t="s">
        <v>1709</v>
      </c>
      <c r="E1641" s="43" t="n">
        <v>0.916666666666667</v>
      </c>
      <c r="F1641" s="54" t="n">
        <v>15</v>
      </c>
      <c r="G1641" s="45" t="n">
        <v>2.6</v>
      </c>
      <c r="H1641" s="46" t="s">
        <v>7</v>
      </c>
      <c r="I1641" s="47" t="n">
        <f aca="false">IF(H1641="W",F1641*G1641-F1641,(IF(H1641="L",-F1641)))</f>
        <v>-15</v>
      </c>
      <c r="J1641" s="62"/>
      <c r="K1641" s="23"/>
      <c r="L1641" s="48"/>
      <c r="M1641" s="48"/>
      <c r="N1641" s="49"/>
      <c r="O1641" s="62"/>
      <c r="P1641" s="64"/>
      <c r="Q1641" s="66"/>
      <c r="R1641" s="74"/>
      <c r="S1641" s="66"/>
      <c r="T1641" s="66"/>
      <c r="U1641" s="66"/>
      <c r="V1641" s="66"/>
      <c r="W1641" s="66"/>
      <c r="X1641" s="67"/>
      <c r="Y1641" s="67"/>
      <c r="Z1641" s="67"/>
      <c r="AA1641" s="67"/>
      <c r="AB1641" s="67"/>
      <c r="AC1641" s="67"/>
      <c r="AD1641" s="32"/>
      <c r="AE1641" s="32"/>
      <c r="AF1641" s="32"/>
      <c r="AG1641" s="32"/>
      <c r="AH1641" s="32"/>
      <c r="AI1641" s="32"/>
      <c r="AJ1641" s="32"/>
      <c r="AK1641" s="32"/>
      <c r="AL1641" s="32"/>
    </row>
    <row r="1642" customFormat="false" ht="16.85" hidden="false" customHeight="false" outlineLevel="0" collapsed="false">
      <c r="A1642" s="69"/>
      <c r="B1642" s="70" t="s">
        <v>67</v>
      </c>
      <c r="C1642" s="62" t="s">
        <v>63</v>
      </c>
      <c r="D1642" s="70" t="s">
        <v>1710</v>
      </c>
      <c r="E1642" s="43" t="n">
        <v>0.916666666666667</v>
      </c>
      <c r="F1642" s="54" t="n">
        <v>15</v>
      </c>
      <c r="G1642" s="45" t="n">
        <v>1.05</v>
      </c>
      <c r="H1642" s="46" t="s">
        <v>5</v>
      </c>
      <c r="I1642" s="47" t="n">
        <f aca="false">IF(H1642="W",F1642*G1642-F1642,(IF(H1642="L",-F1642)))</f>
        <v>0.75</v>
      </c>
      <c r="J1642" s="62"/>
      <c r="K1642" s="23"/>
      <c r="L1642" s="48"/>
      <c r="M1642" s="48"/>
      <c r="N1642" s="49"/>
      <c r="O1642" s="62"/>
      <c r="P1642" s="64"/>
      <c r="Q1642" s="66"/>
      <c r="R1642" s="74"/>
      <c r="S1642" s="66"/>
      <c r="T1642" s="66"/>
      <c r="U1642" s="66"/>
      <c r="V1642" s="66"/>
      <c r="W1642" s="66"/>
      <c r="X1642" s="67"/>
      <c r="Y1642" s="67"/>
      <c r="Z1642" s="67"/>
      <c r="AA1642" s="67"/>
      <c r="AB1642" s="67"/>
      <c r="AC1642" s="67"/>
      <c r="AD1642" s="32"/>
      <c r="AE1642" s="32"/>
      <c r="AF1642" s="32"/>
      <c r="AG1642" s="32"/>
      <c r="AH1642" s="32"/>
      <c r="AI1642" s="32"/>
      <c r="AJ1642" s="32"/>
      <c r="AK1642" s="32"/>
      <c r="AL1642" s="32"/>
    </row>
    <row r="1643" customFormat="false" ht="16.85" hidden="false" customHeight="false" outlineLevel="0" collapsed="false">
      <c r="A1643" s="69"/>
      <c r="B1643" s="70" t="s">
        <v>49</v>
      </c>
      <c r="C1643" s="62" t="s">
        <v>28</v>
      </c>
      <c r="D1643" s="70" t="s">
        <v>1711</v>
      </c>
      <c r="E1643" s="43" t="n">
        <v>0.9375</v>
      </c>
      <c r="F1643" s="54" t="n">
        <v>6.57</v>
      </c>
      <c r="G1643" s="45" t="n">
        <v>2.45</v>
      </c>
      <c r="H1643" s="46" t="s">
        <v>5</v>
      </c>
      <c r="I1643" s="47" t="n">
        <f aca="false">IF(H1643="W",F1643*G1643-F1643,(IF(H1643="L",-F1643)))</f>
        <v>9.5265</v>
      </c>
      <c r="J1643" s="62"/>
      <c r="K1643" s="23"/>
      <c r="L1643" s="48"/>
      <c r="M1643" s="48"/>
      <c r="N1643" s="49"/>
      <c r="O1643" s="62"/>
      <c r="P1643" s="64"/>
      <c r="Q1643" s="66"/>
      <c r="R1643" s="74"/>
      <c r="S1643" s="66"/>
      <c r="T1643" s="66"/>
      <c r="U1643" s="66"/>
      <c r="V1643" s="66"/>
      <c r="W1643" s="66"/>
      <c r="X1643" s="67"/>
      <c r="Y1643" s="67"/>
      <c r="Z1643" s="67"/>
      <c r="AA1643" s="67"/>
      <c r="AB1643" s="67"/>
      <c r="AC1643" s="67"/>
      <c r="AD1643" s="32"/>
      <c r="AE1643" s="32"/>
      <c r="AF1643" s="32"/>
      <c r="AG1643" s="32"/>
      <c r="AH1643" s="32"/>
      <c r="AI1643" s="32"/>
      <c r="AJ1643" s="32"/>
      <c r="AK1643" s="32"/>
      <c r="AL1643" s="32"/>
    </row>
    <row r="1644" customFormat="false" ht="16.85" hidden="false" customHeight="false" outlineLevel="0" collapsed="false">
      <c r="A1644" s="69"/>
      <c r="B1644" s="70" t="s">
        <v>49</v>
      </c>
      <c r="C1644" s="62" t="s">
        <v>95</v>
      </c>
      <c r="D1644" s="70" t="s">
        <v>1712</v>
      </c>
      <c r="E1644" s="43" t="n">
        <v>0.9375</v>
      </c>
      <c r="F1644" s="54" t="n">
        <v>10</v>
      </c>
      <c r="G1644" s="45" t="n">
        <v>1.61</v>
      </c>
      <c r="H1644" s="46" t="s">
        <v>7</v>
      </c>
      <c r="I1644" s="47" t="n">
        <f aca="false">IF(H1644="W",F1644*G1644-F1644,(IF(H1644="L",-F1644)))</f>
        <v>-10</v>
      </c>
      <c r="J1644" s="62"/>
      <c r="K1644" s="23"/>
      <c r="L1644" s="48"/>
      <c r="M1644" s="48"/>
      <c r="N1644" s="49"/>
      <c r="O1644" s="62"/>
      <c r="P1644" s="64"/>
      <c r="Q1644" s="66"/>
      <c r="R1644" s="74"/>
      <c r="S1644" s="66"/>
      <c r="T1644" s="66"/>
      <c r="U1644" s="66"/>
      <c r="V1644" s="66"/>
      <c r="W1644" s="66"/>
      <c r="X1644" s="67"/>
      <c r="Y1644" s="67"/>
      <c r="Z1644" s="67"/>
      <c r="AA1644" s="67"/>
      <c r="AB1644" s="67"/>
      <c r="AC1644" s="67"/>
      <c r="AD1644" s="32"/>
      <c r="AE1644" s="32"/>
      <c r="AF1644" s="32"/>
      <c r="AG1644" s="32"/>
      <c r="AH1644" s="32"/>
      <c r="AI1644" s="32"/>
      <c r="AJ1644" s="32"/>
      <c r="AK1644" s="32"/>
      <c r="AL1644" s="32"/>
    </row>
    <row r="1645" customFormat="false" ht="16.85" hidden="false" customHeight="false" outlineLevel="0" collapsed="false">
      <c r="A1645" s="69" t="n">
        <v>43705</v>
      </c>
      <c r="B1645" s="70" t="s">
        <v>23</v>
      </c>
      <c r="C1645" s="62" t="s">
        <v>1713</v>
      </c>
      <c r="D1645" s="70" t="s">
        <v>1714</v>
      </c>
      <c r="E1645" s="43" t="n">
        <v>0.697916666666667</v>
      </c>
      <c r="F1645" s="54" t="n">
        <v>25</v>
      </c>
      <c r="G1645" s="45" t="n">
        <v>1.25</v>
      </c>
      <c r="H1645" s="46" t="s">
        <v>5</v>
      </c>
      <c r="I1645" s="47" t="n">
        <f aca="false">IF(H1645="W",F1645*G1645-F1645,(IF(H1645="L",-F1645)))</f>
        <v>6.25</v>
      </c>
      <c r="J1645" s="62"/>
      <c r="K1645" s="23" t="s">
        <v>1715</v>
      </c>
      <c r="L1645" s="48"/>
      <c r="M1645" s="48"/>
      <c r="N1645" s="49"/>
      <c r="O1645" s="62"/>
      <c r="P1645" s="64"/>
      <c r="Q1645" s="66"/>
      <c r="R1645" s="74"/>
      <c r="S1645" s="66"/>
      <c r="T1645" s="66"/>
      <c r="U1645" s="66"/>
      <c r="V1645" s="66"/>
      <c r="W1645" s="66"/>
      <c r="X1645" s="67"/>
      <c r="Y1645" s="67"/>
      <c r="Z1645" s="67"/>
      <c r="AA1645" s="67"/>
      <c r="AB1645" s="67"/>
      <c r="AC1645" s="67"/>
      <c r="AD1645" s="32"/>
      <c r="AE1645" s="32"/>
      <c r="AF1645" s="32"/>
      <c r="AG1645" s="32"/>
      <c r="AH1645" s="32"/>
      <c r="AI1645" s="32"/>
      <c r="AJ1645" s="32"/>
      <c r="AK1645" s="32"/>
      <c r="AL1645" s="32"/>
    </row>
    <row r="1646" customFormat="false" ht="16.85" hidden="false" customHeight="false" outlineLevel="0" collapsed="false">
      <c r="A1646" s="69" t="s">
        <v>1716</v>
      </c>
      <c r="B1646" s="70" t="s">
        <v>23</v>
      </c>
      <c r="C1646" s="62" t="s">
        <v>1713</v>
      </c>
      <c r="D1646" s="70" t="s">
        <v>1717</v>
      </c>
      <c r="E1646" s="43" t="n">
        <v>0.645833333333333</v>
      </c>
      <c r="F1646" s="54" t="n">
        <v>5</v>
      </c>
      <c r="G1646" s="45" t="n">
        <v>2.94</v>
      </c>
      <c r="H1646" s="46" t="s">
        <v>7</v>
      </c>
      <c r="I1646" s="47" t="n">
        <f aca="false">IF(H1646="W",F1646*G1646-F1646,(IF(H1646="L",-F1646)))</f>
        <v>-5</v>
      </c>
      <c r="J1646" s="62"/>
      <c r="K1646" s="89"/>
      <c r="L1646" s="48"/>
      <c r="M1646" s="48"/>
      <c r="N1646" s="49"/>
      <c r="O1646" s="62"/>
      <c r="P1646" s="64"/>
      <c r="Q1646" s="66"/>
      <c r="R1646" s="74"/>
      <c r="S1646" s="66"/>
      <c r="T1646" s="66"/>
      <c r="U1646" s="66"/>
      <c r="V1646" s="66"/>
      <c r="W1646" s="66"/>
      <c r="X1646" s="67"/>
      <c r="Y1646" s="67"/>
      <c r="Z1646" s="67"/>
      <c r="AA1646" s="67"/>
      <c r="AB1646" s="67"/>
      <c r="AC1646" s="67"/>
      <c r="AD1646" s="32"/>
      <c r="AE1646" s="32"/>
      <c r="AF1646" s="32"/>
      <c r="AG1646" s="32"/>
      <c r="AH1646" s="32"/>
      <c r="AI1646" s="32"/>
      <c r="AJ1646" s="32"/>
      <c r="AK1646" s="32"/>
      <c r="AL1646" s="32"/>
    </row>
    <row r="1647" customFormat="false" ht="16.85" hidden="false" customHeight="false" outlineLevel="0" collapsed="false">
      <c r="A1647" s="69"/>
      <c r="B1647" s="70" t="s">
        <v>23</v>
      </c>
      <c r="C1647" s="62" t="s">
        <v>1713</v>
      </c>
      <c r="D1647" s="70" t="s">
        <v>1718</v>
      </c>
      <c r="E1647" s="43" t="n">
        <v>0.645833333333333</v>
      </c>
      <c r="F1647" s="54" t="n">
        <v>5</v>
      </c>
      <c r="G1647" s="45" t="n">
        <v>2.34</v>
      </c>
      <c r="H1647" s="46" t="s">
        <v>5</v>
      </c>
      <c r="I1647" s="47" t="n">
        <f aca="false">IF(H1647="W",F1647*G1647-F1647,(IF(H1647="L",-F1647)))</f>
        <v>6.7</v>
      </c>
      <c r="J1647" s="62"/>
      <c r="K1647" s="23"/>
      <c r="L1647" s="48"/>
      <c r="M1647" s="48"/>
      <c r="N1647" s="49"/>
      <c r="O1647" s="62"/>
      <c r="P1647" s="64"/>
      <c r="Q1647" s="66"/>
      <c r="R1647" s="74"/>
      <c r="S1647" s="66"/>
      <c r="T1647" s="66"/>
      <c r="U1647" s="66"/>
      <c r="V1647" s="66"/>
      <c r="W1647" s="66"/>
      <c r="X1647" s="67"/>
      <c r="Y1647" s="67"/>
      <c r="Z1647" s="67"/>
      <c r="AA1647" s="67"/>
      <c r="AB1647" s="67"/>
      <c r="AC1647" s="67"/>
      <c r="AD1647" s="32"/>
      <c r="AE1647" s="32"/>
      <c r="AF1647" s="32"/>
      <c r="AG1647" s="32"/>
      <c r="AH1647" s="32"/>
      <c r="AI1647" s="32"/>
      <c r="AJ1647" s="32"/>
      <c r="AK1647" s="32"/>
      <c r="AL1647" s="32"/>
    </row>
    <row r="1648" customFormat="false" ht="16.85" hidden="false" customHeight="false" outlineLevel="0" collapsed="false">
      <c r="A1648" s="69" t="s">
        <v>1719</v>
      </c>
      <c r="B1648" s="70" t="s">
        <v>23</v>
      </c>
      <c r="C1648" s="62" t="s">
        <v>1713</v>
      </c>
      <c r="D1648" s="70" t="s">
        <v>1720</v>
      </c>
      <c r="E1648" s="43" t="n">
        <v>0.645833333333333</v>
      </c>
      <c r="F1648" s="54" t="n">
        <v>5</v>
      </c>
      <c r="G1648" s="45" t="n">
        <v>2.3</v>
      </c>
      <c r="H1648" s="46" t="s">
        <v>5</v>
      </c>
      <c r="I1648" s="47" t="n">
        <f aca="false">IF(H1648="W",F1648*G1648-F1648,(IF(H1648="L",-F1648)))</f>
        <v>6.5</v>
      </c>
      <c r="J1648" s="62"/>
      <c r="K1648" s="89"/>
      <c r="L1648" s="48"/>
      <c r="M1648" s="48"/>
      <c r="N1648" s="49"/>
      <c r="O1648" s="62"/>
      <c r="P1648" s="64"/>
      <c r="Q1648" s="66"/>
      <c r="R1648" s="74"/>
      <c r="S1648" s="66"/>
      <c r="T1648" s="66"/>
      <c r="U1648" s="66"/>
      <c r="V1648" s="66"/>
      <c r="W1648" s="66"/>
      <c r="X1648" s="67"/>
      <c r="Y1648" s="67"/>
      <c r="Z1648" s="67"/>
      <c r="AA1648" s="67"/>
      <c r="AB1648" s="67"/>
      <c r="AC1648" s="67"/>
      <c r="AD1648" s="32"/>
      <c r="AE1648" s="32"/>
      <c r="AF1648" s="32"/>
      <c r="AG1648" s="32"/>
      <c r="AH1648" s="32"/>
      <c r="AI1648" s="32"/>
      <c r="AJ1648" s="32"/>
      <c r="AK1648" s="32"/>
      <c r="AL1648" s="32"/>
    </row>
    <row r="1649" customFormat="false" ht="16.85" hidden="false" customHeight="false" outlineLevel="0" collapsed="false">
      <c r="A1649" s="69"/>
      <c r="B1649" s="70" t="s">
        <v>23</v>
      </c>
      <c r="C1649" s="62" t="s">
        <v>1713</v>
      </c>
      <c r="D1649" s="70" t="s">
        <v>1721</v>
      </c>
      <c r="E1649" s="43" t="n">
        <v>0.645833333333333</v>
      </c>
      <c r="F1649" s="54" t="n">
        <v>5</v>
      </c>
      <c r="G1649" s="45" t="n">
        <v>1.98</v>
      </c>
      <c r="H1649" s="46" t="s">
        <v>5</v>
      </c>
      <c r="I1649" s="47" t="n">
        <f aca="false">IF(H1649="W",F1649*G1649-F1649,(IF(H1649="L",-F1649)))</f>
        <v>4.9</v>
      </c>
      <c r="J1649" s="62"/>
      <c r="K1649" s="89"/>
      <c r="L1649" s="48"/>
      <c r="M1649" s="48"/>
      <c r="N1649" s="49"/>
      <c r="O1649" s="62"/>
      <c r="P1649" s="64"/>
      <c r="Q1649" s="66"/>
      <c r="R1649" s="74"/>
      <c r="S1649" s="66"/>
      <c r="T1649" s="66"/>
      <c r="U1649" s="66"/>
      <c r="V1649" s="66"/>
      <c r="W1649" s="66"/>
      <c r="X1649" s="67"/>
      <c r="Y1649" s="67"/>
      <c r="Z1649" s="67"/>
      <c r="AA1649" s="67"/>
      <c r="AB1649" s="67"/>
      <c r="AC1649" s="67"/>
      <c r="AD1649" s="32"/>
      <c r="AE1649" s="32"/>
      <c r="AF1649" s="32"/>
      <c r="AG1649" s="32"/>
      <c r="AH1649" s="32"/>
      <c r="AI1649" s="32"/>
      <c r="AJ1649" s="32"/>
      <c r="AK1649" s="32"/>
      <c r="AL1649" s="32"/>
    </row>
    <row r="1650" customFormat="false" ht="16.85" hidden="false" customHeight="false" outlineLevel="0" collapsed="false">
      <c r="A1650" s="69"/>
      <c r="B1650" s="70" t="s">
        <v>23</v>
      </c>
      <c r="C1650" s="62" t="s">
        <v>95</v>
      </c>
      <c r="D1650" s="70" t="s">
        <v>1722</v>
      </c>
      <c r="E1650" s="43" t="n">
        <v>0.541666666666667</v>
      </c>
      <c r="F1650" s="54" t="n">
        <v>5</v>
      </c>
      <c r="G1650" s="45" t="n">
        <v>1.95</v>
      </c>
      <c r="H1650" s="46" t="s">
        <v>5</v>
      </c>
      <c r="I1650" s="47" t="n">
        <f aca="false">IF(H1650="W",F1650*G1650-F1650,(IF(H1650="L",-F1650)))</f>
        <v>4.75</v>
      </c>
      <c r="J1650" s="62"/>
      <c r="K1650" s="23"/>
      <c r="L1650" s="48"/>
      <c r="M1650" s="48"/>
      <c r="N1650" s="49"/>
      <c r="O1650" s="62"/>
      <c r="P1650" s="64"/>
      <c r="Q1650" s="66"/>
      <c r="R1650" s="74"/>
      <c r="S1650" s="66"/>
      <c r="T1650" s="66"/>
      <c r="U1650" s="66"/>
      <c r="V1650" s="66"/>
      <c r="W1650" s="66"/>
      <c r="X1650" s="67"/>
      <c r="Y1650" s="67"/>
      <c r="Z1650" s="67"/>
      <c r="AA1650" s="67"/>
      <c r="AB1650" s="67"/>
      <c r="AC1650" s="67"/>
      <c r="AD1650" s="32"/>
      <c r="AE1650" s="32"/>
      <c r="AF1650" s="32"/>
      <c r="AG1650" s="32"/>
      <c r="AH1650" s="32"/>
      <c r="AI1650" s="32"/>
      <c r="AJ1650" s="32"/>
      <c r="AK1650" s="32"/>
      <c r="AL1650" s="32"/>
    </row>
    <row r="1651" customFormat="false" ht="16.85" hidden="false" customHeight="false" outlineLevel="0" collapsed="false">
      <c r="A1651" s="69"/>
      <c r="B1651" s="70" t="s">
        <v>23</v>
      </c>
      <c r="C1651" s="62" t="s">
        <v>95</v>
      </c>
      <c r="D1651" s="70" t="s">
        <v>1723</v>
      </c>
      <c r="E1651" s="43" t="n">
        <v>0.541666666666667</v>
      </c>
      <c r="F1651" s="54" t="n">
        <v>10</v>
      </c>
      <c r="G1651" s="45" t="n">
        <v>3.42</v>
      </c>
      <c r="H1651" s="46" t="s">
        <v>5</v>
      </c>
      <c r="I1651" s="47" t="n">
        <f aca="false">IF(H1651="W",F1651*G1651-F1651,(IF(H1651="L",-F1651)))</f>
        <v>24.2</v>
      </c>
      <c r="J1651" s="62"/>
      <c r="K1651" s="23"/>
      <c r="L1651" s="48"/>
      <c r="M1651" s="48"/>
      <c r="N1651" s="49"/>
      <c r="O1651" s="62"/>
      <c r="P1651" s="64"/>
      <c r="Q1651" s="66"/>
      <c r="R1651" s="74"/>
      <c r="S1651" s="66"/>
      <c r="T1651" s="66"/>
      <c r="U1651" s="66"/>
      <c r="V1651" s="66"/>
      <c r="W1651" s="66"/>
      <c r="X1651" s="67"/>
      <c r="Y1651" s="67"/>
      <c r="Z1651" s="67"/>
      <c r="AA1651" s="67"/>
      <c r="AB1651" s="67"/>
      <c r="AC1651" s="67"/>
      <c r="AD1651" s="32"/>
      <c r="AE1651" s="32"/>
      <c r="AF1651" s="32"/>
      <c r="AG1651" s="32"/>
      <c r="AH1651" s="32"/>
      <c r="AI1651" s="32"/>
      <c r="AJ1651" s="32"/>
      <c r="AK1651" s="32"/>
      <c r="AL1651" s="32"/>
    </row>
    <row r="1652" customFormat="false" ht="16.85" hidden="false" customHeight="false" outlineLevel="0" collapsed="false">
      <c r="A1652" s="69"/>
      <c r="B1652" s="70" t="s">
        <v>23</v>
      </c>
      <c r="C1652" s="62" t="s">
        <v>1713</v>
      </c>
      <c r="D1652" s="70" t="s">
        <v>1724</v>
      </c>
      <c r="E1652" s="43" t="n">
        <v>0.541666666666667</v>
      </c>
      <c r="F1652" s="54" t="n">
        <v>5</v>
      </c>
      <c r="G1652" s="45" t="n">
        <v>2.01</v>
      </c>
      <c r="H1652" s="46" t="s">
        <v>7</v>
      </c>
      <c r="I1652" s="47" t="n">
        <f aca="false">IF(H1652="W",F1652*G1652-F1652,(IF(H1652="L",-F1652)))</f>
        <v>-5</v>
      </c>
      <c r="J1652" s="62"/>
      <c r="K1652" s="23"/>
      <c r="L1652" s="48"/>
      <c r="M1652" s="48"/>
      <c r="N1652" s="49"/>
      <c r="O1652" s="62"/>
      <c r="P1652" s="64"/>
      <c r="Q1652" s="66"/>
      <c r="R1652" s="74"/>
      <c r="S1652" s="66"/>
      <c r="T1652" s="66"/>
      <c r="U1652" s="66"/>
      <c r="V1652" s="66"/>
      <c r="W1652" s="66"/>
      <c r="X1652" s="67"/>
      <c r="Y1652" s="67"/>
      <c r="Z1652" s="67"/>
      <c r="AA1652" s="67"/>
      <c r="AB1652" s="67"/>
      <c r="AC1652" s="67"/>
      <c r="AD1652" s="32"/>
      <c r="AE1652" s="32"/>
      <c r="AF1652" s="32"/>
      <c r="AG1652" s="32"/>
      <c r="AH1652" s="32"/>
      <c r="AI1652" s="32"/>
      <c r="AJ1652" s="32"/>
      <c r="AK1652" s="32"/>
      <c r="AL1652" s="32"/>
    </row>
    <row r="1653" customFormat="false" ht="16.85" hidden="false" customHeight="false" outlineLevel="0" collapsed="false">
      <c r="A1653" s="69"/>
      <c r="B1653" s="70" t="s">
        <v>23</v>
      </c>
      <c r="C1653" s="62" t="s">
        <v>1713</v>
      </c>
      <c r="D1653" s="70" t="s">
        <v>1725</v>
      </c>
      <c r="E1653" s="43" t="n">
        <v>0.541666666666667</v>
      </c>
      <c r="F1653" s="54" t="n">
        <v>5</v>
      </c>
      <c r="G1653" s="45" t="n">
        <v>2.01</v>
      </c>
      <c r="H1653" s="46" t="s">
        <v>7</v>
      </c>
      <c r="I1653" s="47" t="n">
        <f aca="false">IF(H1653="W",F1653*G1653-F1653,(IF(H1653="L",-F1653)))</f>
        <v>-5</v>
      </c>
      <c r="J1653" s="62"/>
      <c r="K1653" s="23"/>
      <c r="L1653" s="48"/>
      <c r="M1653" s="48"/>
      <c r="N1653" s="49"/>
      <c r="O1653" s="62"/>
      <c r="P1653" s="64"/>
      <c r="Q1653" s="66"/>
      <c r="R1653" s="74"/>
      <c r="S1653" s="66"/>
      <c r="T1653" s="66"/>
      <c r="U1653" s="66"/>
      <c r="V1653" s="66"/>
      <c r="W1653" s="66"/>
      <c r="X1653" s="67"/>
      <c r="Y1653" s="67"/>
      <c r="Z1653" s="67"/>
      <c r="AA1653" s="67"/>
      <c r="AB1653" s="67"/>
      <c r="AC1653" s="67"/>
      <c r="AD1653" s="32"/>
      <c r="AE1653" s="32"/>
      <c r="AF1653" s="32"/>
      <c r="AG1653" s="32"/>
      <c r="AH1653" s="32"/>
      <c r="AI1653" s="32"/>
      <c r="AJ1653" s="32"/>
      <c r="AK1653" s="32"/>
      <c r="AL1653" s="32"/>
    </row>
    <row r="1654" customFormat="false" ht="16.85" hidden="false" customHeight="false" outlineLevel="0" collapsed="false">
      <c r="A1654" s="69"/>
      <c r="B1654" s="70" t="s">
        <v>23</v>
      </c>
      <c r="C1654" s="62" t="s">
        <v>1713</v>
      </c>
      <c r="D1654" s="70" t="s">
        <v>1726</v>
      </c>
      <c r="E1654" s="43" t="n">
        <v>0.59375</v>
      </c>
      <c r="F1654" s="54" t="n">
        <v>5</v>
      </c>
      <c r="G1654" s="45" t="n">
        <v>2.27</v>
      </c>
      <c r="H1654" s="46" t="s">
        <v>5</v>
      </c>
      <c r="I1654" s="47" t="n">
        <f aca="false">IF(H1654="W",F1654*G1654-F1654,(IF(H1654="L",-F1654)))</f>
        <v>6.35</v>
      </c>
      <c r="J1654" s="62"/>
      <c r="K1654" s="23"/>
      <c r="L1654" s="48"/>
      <c r="M1654" s="48"/>
      <c r="N1654" s="49"/>
      <c r="O1654" s="62"/>
      <c r="P1654" s="64"/>
      <c r="Q1654" s="66"/>
      <c r="R1654" s="74"/>
      <c r="S1654" s="66"/>
      <c r="T1654" s="66"/>
      <c r="U1654" s="66"/>
      <c r="V1654" s="66"/>
      <c r="W1654" s="66"/>
      <c r="X1654" s="67"/>
      <c r="Y1654" s="67"/>
      <c r="Z1654" s="67"/>
      <c r="AA1654" s="67"/>
      <c r="AB1654" s="67"/>
      <c r="AC1654" s="67"/>
      <c r="AD1654" s="32"/>
      <c r="AE1654" s="32"/>
      <c r="AF1654" s="32"/>
      <c r="AG1654" s="32"/>
      <c r="AH1654" s="32"/>
      <c r="AI1654" s="32"/>
      <c r="AJ1654" s="32"/>
      <c r="AK1654" s="32"/>
      <c r="AL1654" s="32"/>
    </row>
    <row r="1655" customFormat="false" ht="16.85" hidden="false" customHeight="false" outlineLevel="0" collapsed="false">
      <c r="A1655" s="69"/>
      <c r="B1655" s="70" t="s">
        <v>23</v>
      </c>
      <c r="C1655" s="62" t="s">
        <v>1713</v>
      </c>
      <c r="D1655" s="70" t="s">
        <v>1726</v>
      </c>
      <c r="E1655" s="43" t="n">
        <v>0.59375</v>
      </c>
      <c r="F1655" s="54" t="n">
        <v>5</v>
      </c>
      <c r="G1655" s="45" t="n">
        <v>2.27</v>
      </c>
      <c r="H1655" s="46" t="s">
        <v>5</v>
      </c>
      <c r="I1655" s="47" t="n">
        <f aca="false">IF(H1655="W",F1655*G1655-F1655,(IF(H1655="L",-F1655)))</f>
        <v>6.35</v>
      </c>
      <c r="J1655" s="62"/>
      <c r="K1655" s="23"/>
      <c r="L1655" s="48"/>
      <c r="M1655" s="48"/>
      <c r="N1655" s="49"/>
      <c r="O1655" s="62"/>
      <c r="P1655" s="64"/>
      <c r="Q1655" s="66"/>
      <c r="R1655" s="74"/>
      <c r="S1655" s="66"/>
      <c r="T1655" s="66"/>
      <c r="U1655" s="66"/>
      <c r="V1655" s="66"/>
      <c r="W1655" s="66"/>
      <c r="X1655" s="67"/>
      <c r="Y1655" s="67"/>
      <c r="Z1655" s="67"/>
      <c r="AA1655" s="67"/>
      <c r="AB1655" s="67"/>
      <c r="AC1655" s="67"/>
      <c r="AD1655" s="32"/>
      <c r="AE1655" s="32"/>
      <c r="AF1655" s="32"/>
      <c r="AG1655" s="32"/>
      <c r="AH1655" s="32"/>
      <c r="AI1655" s="32"/>
      <c r="AJ1655" s="32"/>
      <c r="AK1655" s="32"/>
      <c r="AL1655" s="32"/>
    </row>
    <row r="1656" customFormat="false" ht="16.85" hidden="false" customHeight="false" outlineLevel="0" collapsed="false">
      <c r="A1656" s="69"/>
      <c r="B1656" s="70" t="s">
        <v>23</v>
      </c>
      <c r="C1656" s="62" t="s">
        <v>1713</v>
      </c>
      <c r="D1656" s="70" t="s">
        <v>1727</v>
      </c>
      <c r="E1656" s="43" t="n">
        <v>0.90625</v>
      </c>
      <c r="F1656" s="54" t="n">
        <v>10</v>
      </c>
      <c r="G1656" s="45" t="n">
        <v>1.75</v>
      </c>
      <c r="H1656" s="46" t="s">
        <v>5</v>
      </c>
      <c r="I1656" s="47" t="n">
        <f aca="false">IF(H1656="W",F1656*G1656-F1656,(IF(H1656="L",-F1656)))</f>
        <v>7.5</v>
      </c>
      <c r="J1656" s="62"/>
      <c r="K1656" s="23"/>
      <c r="L1656" s="48"/>
      <c r="M1656" s="48"/>
      <c r="N1656" s="49"/>
      <c r="O1656" s="62"/>
      <c r="P1656" s="64"/>
      <c r="Q1656" s="66"/>
      <c r="R1656" s="74"/>
      <c r="S1656" s="66"/>
      <c r="T1656" s="66"/>
      <c r="U1656" s="66"/>
      <c r="V1656" s="66"/>
      <c r="W1656" s="66"/>
      <c r="X1656" s="67"/>
      <c r="Y1656" s="67"/>
      <c r="Z1656" s="67"/>
      <c r="AA1656" s="67"/>
      <c r="AB1656" s="67"/>
      <c r="AC1656" s="67"/>
      <c r="AD1656" s="32"/>
      <c r="AE1656" s="32"/>
      <c r="AF1656" s="32"/>
      <c r="AG1656" s="32"/>
      <c r="AH1656" s="32"/>
      <c r="AI1656" s="32"/>
      <c r="AJ1656" s="32"/>
      <c r="AK1656" s="32"/>
      <c r="AL1656" s="32"/>
    </row>
    <row r="1657" customFormat="false" ht="16.85" hidden="false" customHeight="false" outlineLevel="0" collapsed="false">
      <c r="A1657" s="69" t="s">
        <v>1728</v>
      </c>
      <c r="B1657" s="70" t="s">
        <v>23</v>
      </c>
      <c r="C1657" s="62" t="s">
        <v>1713</v>
      </c>
      <c r="D1657" s="70" t="s">
        <v>1649</v>
      </c>
      <c r="E1657" s="43" t="n">
        <v>0.59375</v>
      </c>
      <c r="F1657" s="54" t="n">
        <v>10</v>
      </c>
      <c r="G1657" s="45" t="n">
        <v>2.01</v>
      </c>
      <c r="H1657" s="46" t="s">
        <v>7</v>
      </c>
      <c r="I1657" s="47" t="n">
        <f aca="false">IF(H1657="W",F1657*G1657-F1657,(IF(H1657="L",-F1657)))</f>
        <v>-10</v>
      </c>
      <c r="J1657" s="62"/>
      <c r="K1657" s="89"/>
      <c r="L1657" s="48"/>
      <c r="M1657" s="48"/>
      <c r="N1657" s="49"/>
      <c r="O1657" s="62"/>
      <c r="P1657" s="64"/>
      <c r="Q1657" s="66"/>
      <c r="R1657" s="74"/>
      <c r="S1657" s="66"/>
      <c r="T1657" s="66"/>
      <c r="U1657" s="66"/>
      <c r="V1657" s="66"/>
      <c r="W1657" s="66"/>
      <c r="X1657" s="67"/>
      <c r="Y1657" s="67"/>
      <c r="Z1657" s="67"/>
      <c r="AA1657" s="67"/>
      <c r="AB1657" s="67"/>
      <c r="AC1657" s="67"/>
      <c r="AD1657" s="32"/>
      <c r="AE1657" s="32"/>
      <c r="AF1657" s="32"/>
      <c r="AG1657" s="32"/>
      <c r="AH1657" s="32"/>
      <c r="AI1657" s="32"/>
      <c r="AJ1657" s="32"/>
      <c r="AK1657" s="32"/>
      <c r="AL1657" s="32"/>
    </row>
    <row r="1658" customFormat="false" ht="16.85" hidden="false" customHeight="false" outlineLevel="0" collapsed="false">
      <c r="A1658" s="69"/>
      <c r="B1658" s="70" t="s">
        <v>23</v>
      </c>
      <c r="C1658" s="62" t="s">
        <v>1713</v>
      </c>
      <c r="D1658" s="70" t="s">
        <v>1729</v>
      </c>
      <c r="E1658" s="43" t="n">
        <v>0.802083333333333</v>
      </c>
      <c r="F1658" s="54" t="n">
        <v>10</v>
      </c>
      <c r="G1658" s="45" t="n">
        <v>1.82</v>
      </c>
      <c r="H1658" s="46" t="s">
        <v>7</v>
      </c>
      <c r="I1658" s="47" t="n">
        <f aca="false">IF(H1658="W",F1658*G1658-F1658,(IF(H1658="L",-F1658)))</f>
        <v>-10</v>
      </c>
      <c r="J1658" s="62"/>
      <c r="K1658" s="23"/>
      <c r="L1658" s="48"/>
      <c r="M1658" s="48"/>
      <c r="N1658" s="49"/>
      <c r="O1658" s="62"/>
      <c r="P1658" s="64"/>
      <c r="Q1658" s="66"/>
      <c r="R1658" s="74"/>
      <c r="S1658" s="66"/>
      <c r="T1658" s="66"/>
      <c r="U1658" s="66"/>
      <c r="V1658" s="66"/>
      <c r="W1658" s="66"/>
      <c r="X1658" s="67"/>
      <c r="Y1658" s="67"/>
      <c r="Z1658" s="67"/>
      <c r="AA1658" s="67"/>
      <c r="AB1658" s="67"/>
      <c r="AC1658" s="67"/>
      <c r="AD1658" s="32"/>
      <c r="AE1658" s="32"/>
      <c r="AF1658" s="32"/>
      <c r="AG1658" s="32"/>
      <c r="AH1658" s="32"/>
      <c r="AI1658" s="32"/>
      <c r="AJ1658" s="32"/>
      <c r="AK1658" s="32"/>
      <c r="AL1658" s="32"/>
    </row>
    <row r="1659" customFormat="false" ht="16.85" hidden="false" customHeight="false" outlineLevel="0" collapsed="false">
      <c r="A1659" s="69"/>
      <c r="B1659" s="70" t="s">
        <v>439</v>
      </c>
      <c r="C1659" s="62" t="s">
        <v>1713</v>
      </c>
      <c r="D1659" s="70" t="s">
        <v>1730</v>
      </c>
      <c r="E1659" s="43" t="n">
        <v>0.4375</v>
      </c>
      <c r="F1659" s="54" t="n">
        <v>75</v>
      </c>
      <c r="G1659" s="45" t="n">
        <v>2</v>
      </c>
      <c r="H1659" s="46" t="s">
        <v>6</v>
      </c>
      <c r="I1659" s="47" t="n">
        <f aca="false">IF(H1659="W",F1659*G1659-F1659,(IF(H1659="L",-F1659)))</f>
        <v>0</v>
      </c>
      <c r="J1659" s="62"/>
      <c r="K1659" s="23"/>
      <c r="L1659" s="48"/>
      <c r="M1659" s="48"/>
      <c r="N1659" s="49"/>
      <c r="O1659" s="62"/>
      <c r="P1659" s="64"/>
      <c r="Q1659" s="66"/>
      <c r="R1659" s="74"/>
      <c r="S1659" s="66"/>
      <c r="T1659" s="66"/>
      <c r="U1659" s="66"/>
      <c r="V1659" s="66"/>
      <c r="W1659" s="66"/>
      <c r="X1659" s="67"/>
      <c r="Y1659" s="67"/>
      <c r="Z1659" s="67"/>
      <c r="AA1659" s="67"/>
      <c r="AB1659" s="67"/>
      <c r="AC1659" s="67"/>
      <c r="AD1659" s="32"/>
      <c r="AE1659" s="32"/>
      <c r="AF1659" s="32"/>
      <c r="AG1659" s="32"/>
      <c r="AH1659" s="32"/>
      <c r="AI1659" s="32"/>
      <c r="AJ1659" s="32"/>
      <c r="AK1659" s="32"/>
      <c r="AL1659" s="32"/>
    </row>
    <row r="1660" customFormat="false" ht="16.85" hidden="false" customHeight="false" outlineLevel="0" collapsed="false">
      <c r="A1660" s="69" t="s">
        <v>1731</v>
      </c>
      <c r="B1660" s="70" t="s">
        <v>23</v>
      </c>
      <c r="C1660" s="62" t="s">
        <v>1713</v>
      </c>
      <c r="D1660" s="70" t="s">
        <v>1732</v>
      </c>
      <c r="E1660" s="43" t="n">
        <v>0.541666666666667</v>
      </c>
      <c r="F1660" s="54" t="n">
        <v>5</v>
      </c>
      <c r="G1660" s="45" t="n">
        <v>2.66</v>
      </c>
      <c r="H1660" s="46" t="s">
        <v>7</v>
      </c>
      <c r="I1660" s="47" t="n">
        <f aca="false">IF(H1660="W",F1660*G1660-F1660,(IF(H1660="L",-F1660)))</f>
        <v>-5</v>
      </c>
      <c r="J1660" s="62"/>
      <c r="K1660" s="23"/>
      <c r="L1660" s="48"/>
      <c r="M1660" s="48"/>
      <c r="N1660" s="49"/>
      <c r="O1660" s="62"/>
      <c r="P1660" s="64"/>
      <c r="Q1660" s="66"/>
      <c r="R1660" s="74"/>
      <c r="S1660" s="66"/>
      <c r="T1660" s="66"/>
      <c r="U1660" s="66"/>
      <c r="V1660" s="66"/>
      <c r="W1660" s="66"/>
      <c r="X1660" s="67"/>
      <c r="Y1660" s="67"/>
      <c r="Z1660" s="67"/>
      <c r="AA1660" s="67"/>
      <c r="AB1660" s="67"/>
      <c r="AC1660" s="67"/>
      <c r="AD1660" s="32"/>
      <c r="AE1660" s="32"/>
      <c r="AF1660" s="32"/>
      <c r="AG1660" s="32"/>
      <c r="AH1660" s="32"/>
      <c r="AI1660" s="32"/>
      <c r="AJ1660" s="32"/>
      <c r="AK1660" s="32"/>
      <c r="AL1660" s="32"/>
    </row>
    <row r="1661" customFormat="false" ht="16.85" hidden="false" customHeight="false" outlineLevel="0" collapsed="false">
      <c r="A1661" s="69" t="s">
        <v>1733</v>
      </c>
      <c r="B1661" s="70" t="s">
        <v>23</v>
      </c>
      <c r="C1661" s="62" t="s">
        <v>1713</v>
      </c>
      <c r="D1661" s="70" t="s">
        <v>1734</v>
      </c>
      <c r="E1661" s="43" t="n">
        <v>0.760416666666667</v>
      </c>
      <c r="F1661" s="54" t="n">
        <v>11</v>
      </c>
      <c r="G1661" s="45" t="n">
        <v>2.02</v>
      </c>
      <c r="H1661" s="46" t="s">
        <v>7</v>
      </c>
      <c r="I1661" s="47" t="n">
        <f aca="false">IF(H1661="W",F1661*G1661-F1661,(IF(H1661="L",-F1661)))</f>
        <v>-11</v>
      </c>
      <c r="J1661" s="62"/>
      <c r="K1661" s="23"/>
      <c r="L1661" s="48"/>
      <c r="M1661" s="48"/>
      <c r="N1661" s="49"/>
      <c r="O1661" s="62"/>
      <c r="P1661" s="64"/>
      <c r="Q1661" s="66"/>
      <c r="R1661" s="74"/>
      <c r="S1661" s="66"/>
      <c r="T1661" s="66"/>
      <c r="U1661" s="66"/>
      <c r="V1661" s="66"/>
      <c r="W1661" s="66"/>
      <c r="X1661" s="67"/>
      <c r="Y1661" s="67"/>
      <c r="Z1661" s="67"/>
      <c r="AA1661" s="67"/>
      <c r="AB1661" s="67"/>
      <c r="AC1661" s="67"/>
      <c r="AD1661" s="32"/>
      <c r="AE1661" s="32"/>
      <c r="AF1661" s="32"/>
      <c r="AG1661" s="32"/>
      <c r="AH1661" s="32"/>
      <c r="AI1661" s="32"/>
      <c r="AJ1661" s="32"/>
      <c r="AK1661" s="32"/>
      <c r="AL1661" s="32"/>
    </row>
    <row r="1662" customFormat="false" ht="16.85" hidden="false" customHeight="false" outlineLevel="0" collapsed="false">
      <c r="A1662" s="69"/>
      <c r="B1662" s="70" t="s">
        <v>49</v>
      </c>
      <c r="C1662" s="62" t="s">
        <v>95</v>
      </c>
      <c r="D1662" s="70" t="s">
        <v>1735</v>
      </c>
      <c r="E1662" s="43" t="n">
        <v>0.875</v>
      </c>
      <c r="F1662" s="54" t="n">
        <v>5</v>
      </c>
      <c r="G1662" s="45" t="n">
        <v>1.9</v>
      </c>
      <c r="H1662" s="46" t="s">
        <v>7</v>
      </c>
      <c r="I1662" s="47" t="n">
        <f aca="false">IF(H1662="W",F1662*G1662-F1662,(IF(H1662="L",-F1662)))</f>
        <v>-5</v>
      </c>
      <c r="J1662" s="62"/>
      <c r="K1662" s="23"/>
      <c r="L1662" s="48"/>
      <c r="M1662" s="48"/>
      <c r="N1662" s="49"/>
      <c r="O1662" s="62"/>
      <c r="P1662" s="64"/>
      <c r="Q1662" s="66"/>
      <c r="R1662" s="74"/>
      <c r="S1662" s="66"/>
      <c r="T1662" s="66"/>
      <c r="U1662" s="66"/>
      <c r="V1662" s="66"/>
      <c r="W1662" s="66"/>
      <c r="X1662" s="67"/>
      <c r="Y1662" s="67"/>
      <c r="Z1662" s="67"/>
      <c r="AA1662" s="67"/>
      <c r="AB1662" s="67"/>
      <c r="AC1662" s="67"/>
      <c r="AD1662" s="32"/>
      <c r="AE1662" s="32"/>
      <c r="AF1662" s="32"/>
      <c r="AG1662" s="32"/>
      <c r="AH1662" s="32"/>
      <c r="AI1662" s="32"/>
      <c r="AJ1662" s="32"/>
      <c r="AK1662" s="32"/>
      <c r="AL1662" s="32"/>
    </row>
    <row r="1663" customFormat="false" ht="16.85" hidden="false" customHeight="false" outlineLevel="0" collapsed="false">
      <c r="A1663" s="69"/>
      <c r="B1663" s="70" t="s">
        <v>49</v>
      </c>
      <c r="C1663" s="62" t="s">
        <v>170</v>
      </c>
      <c r="D1663" s="70" t="s">
        <v>1736</v>
      </c>
      <c r="E1663" s="43" t="n">
        <v>0.875</v>
      </c>
      <c r="F1663" s="54" t="n">
        <v>4.87</v>
      </c>
      <c r="G1663" s="45" t="n">
        <v>1.95</v>
      </c>
      <c r="H1663" s="46" t="s">
        <v>5</v>
      </c>
      <c r="I1663" s="47" t="n">
        <f aca="false">IF(H1663="W",F1663*G1663-F1663,(IF(H1663="L",-F1663)))</f>
        <v>4.6265</v>
      </c>
      <c r="J1663" s="62"/>
      <c r="K1663" s="23"/>
      <c r="L1663" s="48"/>
      <c r="M1663" s="48"/>
      <c r="N1663" s="49"/>
      <c r="O1663" s="62"/>
      <c r="P1663" s="64"/>
      <c r="Q1663" s="66"/>
      <c r="R1663" s="74"/>
      <c r="S1663" s="66"/>
      <c r="T1663" s="66"/>
      <c r="U1663" s="66"/>
      <c r="V1663" s="66"/>
      <c r="W1663" s="66"/>
      <c r="X1663" s="67"/>
      <c r="Y1663" s="67"/>
      <c r="Z1663" s="67"/>
      <c r="AA1663" s="67"/>
      <c r="AB1663" s="67"/>
      <c r="AC1663" s="67"/>
      <c r="AD1663" s="32"/>
      <c r="AE1663" s="32"/>
      <c r="AF1663" s="32"/>
      <c r="AG1663" s="32"/>
      <c r="AH1663" s="32"/>
      <c r="AI1663" s="32"/>
      <c r="AJ1663" s="32"/>
      <c r="AK1663" s="32"/>
      <c r="AL1663" s="32"/>
    </row>
    <row r="1664" customFormat="false" ht="16.85" hidden="false" customHeight="false" outlineLevel="0" collapsed="false">
      <c r="A1664" s="69"/>
      <c r="B1664" s="70" t="s">
        <v>49</v>
      </c>
      <c r="C1664" s="62" t="s">
        <v>95</v>
      </c>
      <c r="D1664" s="70" t="s">
        <v>1737</v>
      </c>
      <c r="E1664" s="43" t="n">
        <v>0.9375</v>
      </c>
      <c r="F1664" s="54" t="n">
        <v>5</v>
      </c>
      <c r="G1664" s="45" t="n">
        <v>1.53</v>
      </c>
      <c r="H1664" s="46" t="s">
        <v>7</v>
      </c>
      <c r="I1664" s="47" t="n">
        <f aca="false">IF(H1664="W",F1664*G1664-F1664,(IF(H1664="L",-F1664)))</f>
        <v>-5</v>
      </c>
      <c r="J1664" s="62"/>
      <c r="K1664" s="23"/>
      <c r="L1664" s="48"/>
      <c r="M1664" s="48"/>
      <c r="N1664" s="49"/>
      <c r="O1664" s="62"/>
      <c r="P1664" s="64"/>
      <c r="Q1664" s="66"/>
      <c r="R1664" s="74"/>
      <c r="S1664" s="66"/>
      <c r="T1664" s="66"/>
      <c r="U1664" s="66"/>
      <c r="V1664" s="66"/>
      <c r="W1664" s="66"/>
      <c r="X1664" s="67"/>
      <c r="Y1664" s="67"/>
      <c r="Z1664" s="67"/>
      <c r="AA1664" s="67"/>
      <c r="AB1664" s="67"/>
      <c r="AC1664" s="67"/>
      <c r="AD1664" s="32"/>
      <c r="AE1664" s="32"/>
      <c r="AF1664" s="32"/>
      <c r="AG1664" s="32"/>
      <c r="AH1664" s="32"/>
      <c r="AI1664" s="32"/>
      <c r="AJ1664" s="32"/>
      <c r="AK1664" s="32"/>
      <c r="AL1664" s="32"/>
    </row>
    <row r="1665" customFormat="false" ht="16.85" hidden="false" customHeight="false" outlineLevel="0" collapsed="false">
      <c r="A1665" s="69" t="s">
        <v>1738</v>
      </c>
      <c r="B1665" s="70" t="s">
        <v>49</v>
      </c>
      <c r="C1665" s="62" t="s">
        <v>170</v>
      </c>
      <c r="D1665" s="70" t="s">
        <v>1739</v>
      </c>
      <c r="E1665" s="43" t="n">
        <v>0.9375</v>
      </c>
      <c r="F1665" s="54" t="n">
        <v>3</v>
      </c>
      <c r="G1665" s="45" t="n">
        <v>2.55</v>
      </c>
      <c r="H1665" s="46" t="s">
        <v>5</v>
      </c>
      <c r="I1665" s="47" t="n">
        <f aca="false">IF(H1665="W",F1665*G1665-F1665,(IF(H1665="L",-F1665)))</f>
        <v>4.65</v>
      </c>
      <c r="J1665" s="62"/>
      <c r="K1665" s="23"/>
      <c r="L1665" s="48"/>
      <c r="M1665" s="48"/>
      <c r="N1665" s="49"/>
      <c r="O1665" s="62"/>
      <c r="P1665" s="64"/>
      <c r="Q1665" s="66"/>
      <c r="R1665" s="74"/>
      <c r="S1665" s="66"/>
      <c r="T1665" s="66"/>
      <c r="U1665" s="66"/>
      <c r="V1665" s="66"/>
      <c r="W1665" s="66"/>
      <c r="X1665" s="67"/>
      <c r="Y1665" s="67"/>
      <c r="Z1665" s="67"/>
      <c r="AA1665" s="67"/>
      <c r="AB1665" s="67"/>
      <c r="AC1665" s="67"/>
      <c r="AD1665" s="32"/>
      <c r="AE1665" s="32"/>
      <c r="AF1665" s="32"/>
      <c r="AG1665" s="32"/>
      <c r="AH1665" s="32"/>
      <c r="AI1665" s="32"/>
      <c r="AJ1665" s="32"/>
      <c r="AK1665" s="32"/>
      <c r="AL1665" s="32"/>
    </row>
    <row r="1666" customFormat="false" ht="16.85" hidden="false" customHeight="false" outlineLevel="0" collapsed="false">
      <c r="A1666" s="69"/>
      <c r="B1666" s="70" t="s">
        <v>67</v>
      </c>
      <c r="C1666" s="62" t="s">
        <v>28</v>
      </c>
      <c r="D1666" s="70" t="s">
        <v>1740</v>
      </c>
      <c r="E1666" s="43" t="n">
        <v>0.90625</v>
      </c>
      <c r="F1666" s="54" t="n">
        <v>17.71</v>
      </c>
      <c r="G1666" s="45" t="n">
        <v>2.09</v>
      </c>
      <c r="H1666" s="46" t="s">
        <v>7</v>
      </c>
      <c r="I1666" s="47" t="n">
        <f aca="false">IF(H1666="W",F1666*G1666-F1666,(IF(H1666="L",-F1666)))</f>
        <v>-17.71</v>
      </c>
      <c r="J1666" s="62"/>
      <c r="K1666" s="23"/>
      <c r="L1666" s="48"/>
      <c r="M1666" s="48"/>
      <c r="N1666" s="49"/>
      <c r="O1666" s="62"/>
      <c r="P1666" s="64"/>
      <c r="Q1666" s="66"/>
      <c r="R1666" s="74"/>
      <c r="S1666" s="66"/>
      <c r="T1666" s="66"/>
      <c r="U1666" s="66"/>
      <c r="V1666" s="66"/>
      <c r="W1666" s="66"/>
      <c r="X1666" s="67"/>
      <c r="Y1666" s="67"/>
      <c r="Z1666" s="67"/>
      <c r="AA1666" s="67"/>
      <c r="AB1666" s="67"/>
      <c r="AC1666" s="67"/>
      <c r="AD1666" s="32"/>
      <c r="AE1666" s="32"/>
      <c r="AF1666" s="32"/>
      <c r="AG1666" s="32"/>
      <c r="AH1666" s="32"/>
      <c r="AI1666" s="32"/>
      <c r="AJ1666" s="32"/>
      <c r="AK1666" s="32"/>
      <c r="AL1666" s="32"/>
    </row>
    <row r="1667" customFormat="false" ht="16.85" hidden="false" customHeight="false" outlineLevel="0" collapsed="false">
      <c r="A1667" s="69"/>
      <c r="B1667" s="70" t="s">
        <v>67</v>
      </c>
      <c r="C1667" s="62" t="s">
        <v>1741</v>
      </c>
      <c r="D1667" s="70" t="s">
        <v>1742</v>
      </c>
      <c r="E1667" s="43" t="n">
        <v>0.90625</v>
      </c>
      <c r="F1667" s="54" t="n">
        <v>10.43</v>
      </c>
      <c r="G1667" s="45" t="n">
        <v>3.55</v>
      </c>
      <c r="H1667" s="46" t="s">
        <v>5</v>
      </c>
      <c r="I1667" s="47" t="n">
        <f aca="false">IF(H1667="W",F1667*G1667-F1667,(IF(H1667="L",-F1667)))</f>
        <v>26.5965</v>
      </c>
      <c r="J1667" s="62"/>
      <c r="K1667" s="23"/>
      <c r="L1667" s="48"/>
      <c r="M1667" s="48"/>
      <c r="N1667" s="49"/>
      <c r="O1667" s="62"/>
      <c r="P1667" s="64"/>
      <c r="Q1667" s="66"/>
      <c r="R1667" s="74"/>
      <c r="S1667" s="66"/>
      <c r="T1667" s="66"/>
      <c r="U1667" s="66"/>
      <c r="V1667" s="66"/>
      <c r="W1667" s="66"/>
      <c r="X1667" s="67"/>
      <c r="Y1667" s="67"/>
      <c r="Z1667" s="67"/>
      <c r="AA1667" s="67"/>
      <c r="AB1667" s="67"/>
      <c r="AC1667" s="67"/>
      <c r="AD1667" s="32"/>
      <c r="AE1667" s="32"/>
      <c r="AF1667" s="32"/>
      <c r="AG1667" s="32"/>
      <c r="AH1667" s="32"/>
      <c r="AI1667" s="32"/>
      <c r="AJ1667" s="32"/>
      <c r="AK1667" s="32"/>
      <c r="AL1667" s="32"/>
    </row>
    <row r="1668" customFormat="false" ht="16.85" hidden="false" customHeight="false" outlineLevel="0" collapsed="false">
      <c r="A1668" s="69"/>
      <c r="B1668" s="70" t="s">
        <v>67</v>
      </c>
      <c r="C1668" s="62" t="s">
        <v>63</v>
      </c>
      <c r="D1668" s="70" t="s">
        <v>1743</v>
      </c>
      <c r="E1668" s="43" t="n">
        <v>0.90625</v>
      </c>
      <c r="F1668" s="54" t="n">
        <v>9.37</v>
      </c>
      <c r="G1668" s="45" t="n">
        <v>3.85</v>
      </c>
      <c r="H1668" s="46" t="s">
        <v>7</v>
      </c>
      <c r="I1668" s="47" t="n">
        <f aca="false">IF(H1668="W",F1668*G1668-F1668,(IF(H1668="L",-F1668)))</f>
        <v>-9.37</v>
      </c>
      <c r="J1668" s="62"/>
      <c r="K1668" s="23"/>
      <c r="L1668" s="48"/>
      <c r="M1668" s="48"/>
      <c r="N1668" s="49"/>
      <c r="O1668" s="62"/>
      <c r="P1668" s="64"/>
      <c r="Q1668" s="66"/>
      <c r="R1668" s="74"/>
      <c r="S1668" s="66"/>
      <c r="T1668" s="66"/>
      <c r="U1668" s="66"/>
      <c r="V1668" s="66"/>
      <c r="W1668" s="66"/>
      <c r="X1668" s="67"/>
      <c r="Y1668" s="67"/>
      <c r="Z1668" s="67"/>
      <c r="AA1668" s="67"/>
      <c r="AB1668" s="67"/>
      <c r="AC1668" s="67"/>
      <c r="AD1668" s="32"/>
      <c r="AE1668" s="32"/>
      <c r="AF1668" s="32"/>
      <c r="AG1668" s="32"/>
      <c r="AH1668" s="32"/>
      <c r="AI1668" s="32"/>
      <c r="AJ1668" s="32"/>
      <c r="AK1668" s="32"/>
      <c r="AL1668" s="32"/>
    </row>
    <row r="1669" customFormat="false" ht="16.85" hidden="false" customHeight="false" outlineLevel="0" collapsed="false">
      <c r="A1669" s="69"/>
      <c r="B1669" s="70" t="s">
        <v>67</v>
      </c>
      <c r="C1669" s="62" t="s">
        <v>63</v>
      </c>
      <c r="D1669" s="70" t="s">
        <v>1744</v>
      </c>
      <c r="E1669" s="43" t="n">
        <v>0.90625</v>
      </c>
      <c r="F1669" s="54" t="n">
        <v>17.71</v>
      </c>
      <c r="G1669" s="45" t="n">
        <v>1.06</v>
      </c>
      <c r="H1669" s="46" t="s">
        <v>5</v>
      </c>
      <c r="I1669" s="47" t="n">
        <f aca="false">IF(H1669="W",F1669*G1669-F1669,(IF(H1669="L",-F1669)))</f>
        <v>1.0626</v>
      </c>
      <c r="J1669" s="62"/>
      <c r="K1669" s="23"/>
      <c r="L1669" s="48"/>
      <c r="M1669" s="48"/>
      <c r="N1669" s="49"/>
      <c r="O1669" s="62"/>
      <c r="P1669" s="64"/>
      <c r="Q1669" s="66"/>
      <c r="R1669" s="74"/>
      <c r="S1669" s="66"/>
      <c r="T1669" s="66"/>
      <c r="U1669" s="66"/>
      <c r="V1669" s="66"/>
      <c r="W1669" s="66"/>
      <c r="X1669" s="67"/>
      <c r="Y1669" s="67"/>
      <c r="Z1669" s="67"/>
      <c r="AA1669" s="67"/>
      <c r="AB1669" s="67"/>
      <c r="AC1669" s="67"/>
      <c r="AD1669" s="32"/>
      <c r="AE1669" s="32"/>
      <c r="AF1669" s="32"/>
      <c r="AG1669" s="32"/>
      <c r="AH1669" s="32"/>
      <c r="AI1669" s="32"/>
      <c r="AJ1669" s="32"/>
      <c r="AK1669" s="32"/>
      <c r="AL1669" s="32"/>
    </row>
    <row r="1670" customFormat="false" ht="16.85" hidden="false" customHeight="false" outlineLevel="0" collapsed="false">
      <c r="A1670" s="69"/>
      <c r="B1670" s="70" t="s">
        <v>67</v>
      </c>
      <c r="C1670" s="62" t="s">
        <v>1741</v>
      </c>
      <c r="D1670" s="70" t="s">
        <v>1745</v>
      </c>
      <c r="E1670" s="43" t="n">
        <v>0.916666666666667</v>
      </c>
      <c r="F1670" s="54" t="n">
        <v>25</v>
      </c>
      <c r="G1670" s="45" t="n">
        <v>1.85</v>
      </c>
      <c r="H1670" s="46" t="s">
        <v>5</v>
      </c>
      <c r="I1670" s="47" t="n">
        <f aca="false">IF(H1670="W",F1670*G1670-F1670,(IF(H1670="L",-F1670)))</f>
        <v>21.25</v>
      </c>
      <c r="J1670" s="62"/>
      <c r="K1670" s="23"/>
      <c r="L1670" s="48"/>
      <c r="M1670" s="48"/>
      <c r="N1670" s="49"/>
      <c r="O1670" s="62"/>
      <c r="P1670" s="64"/>
      <c r="Q1670" s="66"/>
      <c r="R1670" s="74"/>
      <c r="S1670" s="66"/>
      <c r="T1670" s="66"/>
      <c r="U1670" s="66"/>
      <c r="V1670" s="66"/>
      <c r="W1670" s="66"/>
      <c r="X1670" s="67"/>
      <c r="Y1670" s="67"/>
      <c r="Z1670" s="67"/>
      <c r="AA1670" s="67"/>
      <c r="AB1670" s="67"/>
      <c r="AC1670" s="67"/>
      <c r="AD1670" s="32"/>
      <c r="AE1670" s="32"/>
      <c r="AF1670" s="32"/>
      <c r="AG1670" s="32"/>
      <c r="AH1670" s="32"/>
      <c r="AI1670" s="32"/>
      <c r="AJ1670" s="32"/>
      <c r="AK1670" s="32"/>
      <c r="AL1670" s="32"/>
    </row>
    <row r="1671" customFormat="false" ht="16.85" hidden="false" customHeight="false" outlineLevel="0" collapsed="false">
      <c r="A1671" s="69" t="s">
        <v>1746</v>
      </c>
      <c r="B1671" s="70" t="s">
        <v>67</v>
      </c>
      <c r="C1671" s="62" t="s">
        <v>1584</v>
      </c>
      <c r="D1671" s="70" t="s">
        <v>1747</v>
      </c>
      <c r="E1671" s="43" t="n">
        <v>0.916666666666667</v>
      </c>
      <c r="F1671" s="54" t="n">
        <v>12.49</v>
      </c>
      <c r="G1671" s="45" t="n">
        <v>3.7</v>
      </c>
      <c r="H1671" s="46" t="s">
        <v>7</v>
      </c>
      <c r="I1671" s="47" t="n">
        <f aca="false">IF(H1671="W",F1671*G1671-F1671,(IF(H1671="L",-F1671)))</f>
        <v>-12.49</v>
      </c>
      <c r="J1671" s="62"/>
      <c r="K1671" s="23"/>
      <c r="L1671" s="48"/>
      <c r="M1671" s="48"/>
      <c r="N1671" s="49"/>
      <c r="O1671" s="62"/>
      <c r="P1671" s="64"/>
      <c r="Q1671" s="66"/>
      <c r="R1671" s="74"/>
      <c r="S1671" s="66"/>
      <c r="T1671" s="66"/>
      <c r="U1671" s="66"/>
      <c r="V1671" s="66"/>
      <c r="W1671" s="66"/>
      <c r="X1671" s="67"/>
      <c r="Y1671" s="67"/>
      <c r="Z1671" s="67"/>
      <c r="AA1671" s="67"/>
      <c r="AB1671" s="67"/>
      <c r="AC1671" s="67"/>
      <c r="AD1671" s="32"/>
      <c r="AE1671" s="32"/>
      <c r="AF1671" s="32"/>
      <c r="AG1671" s="32"/>
      <c r="AH1671" s="32"/>
      <c r="AI1671" s="32"/>
      <c r="AJ1671" s="32"/>
      <c r="AK1671" s="32"/>
      <c r="AL1671" s="32"/>
    </row>
    <row r="1672" customFormat="false" ht="16.85" hidden="false" customHeight="false" outlineLevel="0" collapsed="false">
      <c r="A1672" s="69"/>
      <c r="B1672" s="70" t="s">
        <v>67</v>
      </c>
      <c r="C1672" s="62" t="s">
        <v>28</v>
      </c>
      <c r="D1672" s="70" t="s">
        <v>1748</v>
      </c>
      <c r="E1672" s="43" t="n">
        <v>0.916666666666667</v>
      </c>
      <c r="F1672" s="54" t="n">
        <v>10</v>
      </c>
      <c r="G1672" s="45" t="n">
        <v>4.62</v>
      </c>
      <c r="H1672" s="46" t="s">
        <v>6</v>
      </c>
      <c r="I1672" s="47" t="n">
        <f aca="false">IF(H1672="W",F1672*G1672-F1672,(IF(H1672="L",-F1672)))</f>
        <v>0</v>
      </c>
      <c r="J1672" s="62"/>
      <c r="K1672" s="23" t="s">
        <v>124</v>
      </c>
      <c r="L1672" s="48"/>
      <c r="M1672" s="48"/>
      <c r="N1672" s="49"/>
      <c r="O1672" s="62"/>
      <c r="P1672" s="64"/>
      <c r="Q1672" s="66"/>
      <c r="R1672" s="74"/>
      <c r="S1672" s="66"/>
      <c r="T1672" s="66"/>
      <c r="U1672" s="66"/>
      <c r="V1672" s="66"/>
      <c r="W1672" s="66"/>
      <c r="X1672" s="67"/>
      <c r="Y1672" s="67"/>
      <c r="Z1672" s="67"/>
      <c r="AA1672" s="67"/>
      <c r="AB1672" s="67"/>
      <c r="AC1672" s="67"/>
      <c r="AD1672" s="32"/>
      <c r="AE1672" s="32"/>
      <c r="AF1672" s="32"/>
      <c r="AG1672" s="32"/>
      <c r="AH1672" s="32"/>
      <c r="AI1672" s="32"/>
      <c r="AJ1672" s="32"/>
      <c r="AK1672" s="32"/>
      <c r="AL1672" s="32"/>
    </row>
    <row r="1673" customFormat="false" ht="16.85" hidden="false" customHeight="false" outlineLevel="0" collapsed="false">
      <c r="A1673" s="69"/>
      <c r="B1673" s="70" t="s">
        <v>439</v>
      </c>
      <c r="C1673" s="62" t="s">
        <v>1741</v>
      </c>
      <c r="D1673" s="70" t="s">
        <v>1749</v>
      </c>
      <c r="E1673" s="43" t="n">
        <v>0.791666666666667</v>
      </c>
      <c r="F1673" s="54" t="n">
        <v>25</v>
      </c>
      <c r="G1673" s="45" t="n">
        <v>2</v>
      </c>
      <c r="H1673" s="46" t="s">
        <v>5</v>
      </c>
      <c r="I1673" s="47" t="n">
        <f aca="false">IF(H1673="W",F1673*G1673-F1673,(IF(H1673="L",-F1673)))</f>
        <v>25</v>
      </c>
      <c r="J1673" s="62"/>
      <c r="K1673" s="23"/>
      <c r="L1673" s="48"/>
      <c r="M1673" s="48"/>
      <c r="N1673" s="49"/>
      <c r="O1673" s="62"/>
      <c r="P1673" s="64"/>
      <c r="Q1673" s="66"/>
      <c r="R1673" s="74"/>
      <c r="S1673" s="66"/>
      <c r="T1673" s="66"/>
      <c r="U1673" s="66"/>
      <c r="V1673" s="66"/>
      <c r="W1673" s="66"/>
      <c r="X1673" s="67"/>
      <c r="Y1673" s="67"/>
      <c r="Z1673" s="67"/>
      <c r="AA1673" s="67"/>
      <c r="AB1673" s="67"/>
      <c r="AC1673" s="67"/>
      <c r="AD1673" s="32"/>
      <c r="AE1673" s="32"/>
      <c r="AF1673" s="32"/>
      <c r="AG1673" s="32"/>
      <c r="AH1673" s="32"/>
      <c r="AI1673" s="32"/>
      <c r="AJ1673" s="32"/>
      <c r="AK1673" s="32"/>
      <c r="AL1673" s="32"/>
    </row>
    <row r="1674" customFormat="false" ht="16.85" hidden="false" customHeight="false" outlineLevel="0" collapsed="false">
      <c r="A1674" s="69"/>
      <c r="B1674" s="70" t="s">
        <v>23</v>
      </c>
      <c r="C1674" s="62" t="s">
        <v>1750</v>
      </c>
      <c r="D1674" s="70" t="s">
        <v>1751</v>
      </c>
      <c r="E1674" s="43" t="n">
        <v>0.951388888888889</v>
      </c>
      <c r="F1674" s="54" t="n">
        <v>3</v>
      </c>
      <c r="G1674" s="45" t="n">
        <v>2.6</v>
      </c>
      <c r="H1674" s="46" t="s">
        <v>7</v>
      </c>
      <c r="I1674" s="47" t="n">
        <f aca="false">IF(H1674="W",F1674*G1674-F1674,(IF(H1674="L",-F1674)))</f>
        <v>-3</v>
      </c>
      <c r="J1674" s="62"/>
      <c r="K1674" s="23"/>
      <c r="L1674" s="48"/>
      <c r="M1674" s="48"/>
      <c r="N1674" s="49"/>
      <c r="O1674" s="62"/>
      <c r="P1674" s="64"/>
      <c r="Q1674" s="66"/>
      <c r="R1674" s="74"/>
      <c r="S1674" s="66"/>
      <c r="T1674" s="66"/>
      <c r="U1674" s="66"/>
      <c r="V1674" s="66"/>
      <c r="W1674" s="66"/>
      <c r="X1674" s="67"/>
      <c r="Y1674" s="67"/>
      <c r="Z1674" s="67"/>
      <c r="AA1674" s="67"/>
      <c r="AB1674" s="67"/>
      <c r="AC1674" s="67"/>
      <c r="AD1674" s="32"/>
      <c r="AE1674" s="32"/>
      <c r="AF1674" s="32"/>
      <c r="AG1674" s="32"/>
      <c r="AH1674" s="32"/>
      <c r="AI1674" s="32"/>
      <c r="AJ1674" s="32"/>
      <c r="AK1674" s="32"/>
      <c r="AL1674" s="32"/>
    </row>
    <row r="1675" customFormat="false" ht="16.85" hidden="false" customHeight="false" outlineLevel="0" collapsed="false">
      <c r="A1675" s="69" t="n">
        <v>43706</v>
      </c>
      <c r="B1675" s="70" t="s">
        <v>23</v>
      </c>
      <c r="C1675" s="62" t="s">
        <v>1713</v>
      </c>
      <c r="D1675" s="70" t="s">
        <v>1752</v>
      </c>
      <c r="E1675" s="43" t="n">
        <v>0.59375</v>
      </c>
      <c r="F1675" s="54" t="n">
        <v>5</v>
      </c>
      <c r="G1675" s="45" t="n">
        <v>2.17</v>
      </c>
      <c r="H1675" s="46" t="s">
        <v>7</v>
      </c>
      <c r="I1675" s="47" t="n">
        <f aca="false">IF(H1675="W",F1675*G1675-F1675,(IF(H1675="L",-F1675)))</f>
        <v>-5</v>
      </c>
      <c r="J1675" s="62"/>
      <c r="K1675" s="23"/>
      <c r="L1675" s="48"/>
      <c r="M1675" s="48"/>
      <c r="N1675" s="49"/>
      <c r="O1675" s="62"/>
      <c r="P1675" s="64"/>
      <c r="Q1675" s="66"/>
      <c r="R1675" s="74"/>
      <c r="S1675" s="66"/>
      <c r="T1675" s="66"/>
      <c r="U1675" s="66"/>
      <c r="V1675" s="66"/>
      <c r="W1675" s="66"/>
      <c r="X1675" s="67"/>
      <c r="Y1675" s="67"/>
      <c r="Z1675" s="67"/>
      <c r="AA1675" s="67"/>
      <c r="AB1675" s="67"/>
      <c r="AC1675" s="67"/>
      <c r="AD1675" s="32"/>
      <c r="AE1675" s="32"/>
      <c r="AF1675" s="32"/>
      <c r="AG1675" s="32"/>
      <c r="AH1675" s="32"/>
      <c r="AI1675" s="32"/>
      <c r="AJ1675" s="32"/>
      <c r="AK1675" s="32"/>
      <c r="AL1675" s="32"/>
    </row>
    <row r="1676" customFormat="false" ht="16.85" hidden="false" customHeight="false" outlineLevel="0" collapsed="false">
      <c r="A1676" s="69"/>
      <c r="B1676" s="70" t="s">
        <v>23</v>
      </c>
      <c r="C1676" s="62" t="s">
        <v>1713</v>
      </c>
      <c r="D1676" s="70" t="s">
        <v>1752</v>
      </c>
      <c r="E1676" s="43" t="n">
        <v>0.59375</v>
      </c>
      <c r="F1676" s="54" t="n">
        <v>5</v>
      </c>
      <c r="G1676" s="45" t="n">
        <v>2.17</v>
      </c>
      <c r="H1676" s="46" t="s">
        <v>7</v>
      </c>
      <c r="I1676" s="47" t="n">
        <f aca="false">IF(H1676="W",F1676*G1676-F1676,(IF(H1676="L",-F1676)))</f>
        <v>-5</v>
      </c>
      <c r="J1676" s="62"/>
      <c r="K1676" s="23"/>
      <c r="L1676" s="48"/>
      <c r="M1676" s="48"/>
      <c r="N1676" s="49"/>
      <c r="O1676" s="62"/>
      <c r="P1676" s="64"/>
      <c r="Q1676" s="66"/>
      <c r="R1676" s="74"/>
      <c r="S1676" s="66"/>
      <c r="T1676" s="66"/>
      <c r="U1676" s="66"/>
      <c r="V1676" s="66"/>
      <c r="W1676" s="66"/>
      <c r="X1676" s="67"/>
      <c r="Y1676" s="67"/>
      <c r="Z1676" s="67"/>
      <c r="AA1676" s="67"/>
      <c r="AB1676" s="67"/>
      <c r="AC1676" s="67"/>
      <c r="AD1676" s="32"/>
      <c r="AE1676" s="32"/>
      <c r="AF1676" s="32"/>
      <c r="AG1676" s="32"/>
      <c r="AH1676" s="32"/>
      <c r="AI1676" s="32"/>
      <c r="AJ1676" s="32"/>
      <c r="AK1676" s="32"/>
      <c r="AL1676" s="32"/>
    </row>
    <row r="1677" customFormat="false" ht="16.85" hidden="false" customHeight="false" outlineLevel="0" collapsed="false">
      <c r="A1677" s="69"/>
      <c r="B1677" s="70" t="s">
        <v>23</v>
      </c>
      <c r="C1677" s="62" t="s">
        <v>1713</v>
      </c>
      <c r="D1677" s="70" t="s">
        <v>1753</v>
      </c>
      <c r="E1677" s="43" t="n">
        <v>0.645833333333333</v>
      </c>
      <c r="F1677" s="54" t="n">
        <v>5</v>
      </c>
      <c r="G1677" s="45" t="n">
        <v>2.09</v>
      </c>
      <c r="H1677" s="46" t="s">
        <v>7</v>
      </c>
      <c r="I1677" s="47" t="n">
        <f aca="false">IF(H1677="W",F1677*G1677-F1677,(IF(H1677="L",-F1677)))</f>
        <v>-5</v>
      </c>
      <c r="J1677" s="62"/>
      <c r="K1677" s="23"/>
      <c r="L1677" s="48"/>
      <c r="M1677" s="48"/>
      <c r="N1677" s="49"/>
      <c r="O1677" s="62"/>
      <c r="P1677" s="64"/>
      <c r="Q1677" s="66"/>
      <c r="R1677" s="74"/>
      <c r="S1677" s="66"/>
      <c r="T1677" s="66"/>
      <c r="U1677" s="66"/>
      <c r="V1677" s="66"/>
      <c r="W1677" s="66"/>
      <c r="X1677" s="67"/>
      <c r="Y1677" s="67"/>
      <c r="Z1677" s="67"/>
      <c r="AA1677" s="67"/>
      <c r="AB1677" s="67"/>
      <c r="AC1677" s="67"/>
      <c r="AD1677" s="32"/>
      <c r="AE1677" s="32"/>
      <c r="AF1677" s="32"/>
      <c r="AG1677" s="32"/>
      <c r="AH1677" s="32"/>
      <c r="AI1677" s="32"/>
      <c r="AJ1677" s="32"/>
      <c r="AK1677" s="32"/>
      <c r="AL1677" s="32"/>
    </row>
    <row r="1678" customFormat="false" ht="16.85" hidden="false" customHeight="false" outlineLevel="0" collapsed="false">
      <c r="A1678" s="69"/>
      <c r="B1678" s="70" t="s">
        <v>23</v>
      </c>
      <c r="C1678" s="62" t="s">
        <v>1713</v>
      </c>
      <c r="D1678" s="70" t="s">
        <v>1753</v>
      </c>
      <c r="E1678" s="43" t="n">
        <v>0.645833333333333</v>
      </c>
      <c r="F1678" s="54" t="n">
        <v>5</v>
      </c>
      <c r="G1678" s="45" t="n">
        <v>2.09</v>
      </c>
      <c r="H1678" s="46" t="s">
        <v>5</v>
      </c>
      <c r="I1678" s="47" t="n">
        <f aca="false">IF(H1678="W",F1678*G1678-F1678,(IF(H1678="L",-F1678)))</f>
        <v>5.45</v>
      </c>
      <c r="J1678" s="62"/>
      <c r="K1678" s="23"/>
      <c r="L1678" s="48"/>
      <c r="M1678" s="48"/>
      <c r="N1678" s="49"/>
      <c r="O1678" s="62"/>
      <c r="P1678" s="64"/>
      <c r="Q1678" s="66"/>
      <c r="R1678" s="74"/>
      <c r="S1678" s="66"/>
      <c r="T1678" s="66"/>
      <c r="U1678" s="66"/>
      <c r="V1678" s="66"/>
      <c r="W1678" s="66"/>
      <c r="X1678" s="67"/>
      <c r="Y1678" s="67"/>
      <c r="Z1678" s="67"/>
      <c r="AA1678" s="67"/>
      <c r="AB1678" s="67"/>
      <c r="AC1678" s="67"/>
      <c r="AD1678" s="32"/>
      <c r="AE1678" s="32"/>
      <c r="AF1678" s="32"/>
      <c r="AG1678" s="32"/>
      <c r="AH1678" s="32"/>
      <c r="AI1678" s="32"/>
      <c r="AJ1678" s="32"/>
      <c r="AK1678" s="32"/>
      <c r="AL1678" s="32"/>
    </row>
    <row r="1679" customFormat="false" ht="16.85" hidden="false" customHeight="false" outlineLevel="0" collapsed="false">
      <c r="A1679" s="69"/>
      <c r="B1679" s="70" t="s">
        <v>23</v>
      </c>
      <c r="C1679" s="62" t="s">
        <v>1713</v>
      </c>
      <c r="D1679" s="70" t="s">
        <v>1754</v>
      </c>
      <c r="E1679" s="43" t="n">
        <v>0.697916666666667</v>
      </c>
      <c r="F1679" s="54" t="n">
        <v>5</v>
      </c>
      <c r="G1679" s="45" t="n">
        <v>2.01</v>
      </c>
      <c r="H1679" s="46" t="s">
        <v>5</v>
      </c>
      <c r="I1679" s="47" t="n">
        <f aca="false">IF(H1679="W",F1679*G1679-F1679,(IF(H1679="L",-F1679)))</f>
        <v>5.05</v>
      </c>
      <c r="J1679" s="62"/>
      <c r="K1679" s="23"/>
      <c r="L1679" s="48"/>
      <c r="M1679" s="48"/>
      <c r="N1679" s="49"/>
      <c r="O1679" s="62"/>
      <c r="P1679" s="64"/>
      <c r="Q1679" s="66"/>
      <c r="R1679" s="74"/>
      <c r="S1679" s="66"/>
      <c r="T1679" s="66"/>
      <c r="U1679" s="66"/>
      <c r="V1679" s="66"/>
      <c r="W1679" s="66"/>
      <c r="X1679" s="67"/>
      <c r="Y1679" s="67"/>
      <c r="Z1679" s="67"/>
      <c r="AA1679" s="67"/>
      <c r="AB1679" s="67"/>
      <c r="AC1679" s="67"/>
      <c r="AD1679" s="32"/>
      <c r="AE1679" s="32"/>
      <c r="AF1679" s="32"/>
      <c r="AG1679" s="32"/>
      <c r="AH1679" s="32"/>
      <c r="AI1679" s="32"/>
      <c r="AJ1679" s="32"/>
      <c r="AK1679" s="32"/>
      <c r="AL1679" s="32"/>
    </row>
    <row r="1680" customFormat="false" ht="16.85" hidden="false" customHeight="false" outlineLevel="0" collapsed="false">
      <c r="A1680" s="69"/>
      <c r="B1680" s="70" t="s">
        <v>23</v>
      </c>
      <c r="C1680" s="62" t="s">
        <v>1713</v>
      </c>
      <c r="D1680" s="70" t="s">
        <v>1754</v>
      </c>
      <c r="E1680" s="43" t="n">
        <v>0.697916666666667</v>
      </c>
      <c r="F1680" s="54" t="n">
        <v>5</v>
      </c>
      <c r="G1680" s="45" t="n">
        <v>2.01</v>
      </c>
      <c r="H1680" s="46" t="s">
        <v>7</v>
      </c>
      <c r="I1680" s="47" t="n">
        <f aca="false">IF(H1680="W",F1680*G1680-F1680,(IF(H1680="L",-F1680)))</f>
        <v>-5</v>
      </c>
      <c r="J1680" s="62"/>
      <c r="K1680" s="23"/>
      <c r="L1680" s="48"/>
      <c r="M1680" s="48"/>
      <c r="N1680" s="49"/>
      <c r="O1680" s="62"/>
      <c r="P1680" s="64"/>
      <c r="Q1680" s="66"/>
      <c r="R1680" s="74"/>
      <c r="S1680" s="66"/>
      <c r="T1680" s="66"/>
      <c r="U1680" s="66"/>
      <c r="V1680" s="66"/>
      <c r="W1680" s="66"/>
      <c r="X1680" s="67"/>
      <c r="Y1680" s="67"/>
      <c r="Z1680" s="67"/>
      <c r="AA1680" s="67"/>
      <c r="AB1680" s="67"/>
      <c r="AC1680" s="67"/>
      <c r="AD1680" s="32"/>
      <c r="AE1680" s="32"/>
      <c r="AF1680" s="32"/>
      <c r="AG1680" s="32"/>
      <c r="AH1680" s="32"/>
      <c r="AI1680" s="32"/>
      <c r="AJ1680" s="32"/>
      <c r="AK1680" s="32"/>
      <c r="AL1680" s="32"/>
    </row>
    <row r="1681" customFormat="false" ht="16.85" hidden="false" customHeight="false" outlineLevel="0" collapsed="false">
      <c r="A1681" s="69"/>
      <c r="B1681" s="70" t="s">
        <v>23</v>
      </c>
      <c r="C1681" s="62" t="s">
        <v>1713</v>
      </c>
      <c r="D1681" s="70" t="s">
        <v>1755</v>
      </c>
      <c r="E1681" s="43" t="n">
        <v>0.90625</v>
      </c>
      <c r="F1681" s="54" t="n">
        <v>5</v>
      </c>
      <c r="G1681" s="45" t="n">
        <v>2.09</v>
      </c>
      <c r="H1681" s="46" t="s">
        <v>5</v>
      </c>
      <c r="I1681" s="47" t="n">
        <f aca="false">IF(H1681="W",F1681*G1681-F1681,(IF(H1681="L",-F1681)))</f>
        <v>5.45</v>
      </c>
      <c r="J1681" s="62"/>
      <c r="K1681" s="23"/>
      <c r="L1681" s="48"/>
      <c r="M1681" s="48"/>
      <c r="N1681" s="49"/>
      <c r="O1681" s="62"/>
      <c r="P1681" s="64"/>
      <c r="Q1681" s="66"/>
      <c r="R1681" s="74"/>
      <c r="S1681" s="66"/>
      <c r="T1681" s="66"/>
      <c r="U1681" s="66"/>
      <c r="V1681" s="66"/>
      <c r="W1681" s="66"/>
      <c r="X1681" s="67"/>
      <c r="Y1681" s="67"/>
      <c r="Z1681" s="67"/>
      <c r="AA1681" s="67"/>
      <c r="AB1681" s="67"/>
      <c r="AC1681" s="67"/>
      <c r="AD1681" s="32"/>
      <c r="AE1681" s="32"/>
      <c r="AF1681" s="32"/>
      <c r="AG1681" s="32"/>
      <c r="AH1681" s="32"/>
      <c r="AI1681" s="32"/>
      <c r="AJ1681" s="32"/>
      <c r="AK1681" s="32"/>
      <c r="AL1681" s="32"/>
    </row>
    <row r="1682" customFormat="false" ht="16.85" hidden="false" customHeight="false" outlineLevel="0" collapsed="false">
      <c r="A1682" s="69"/>
      <c r="B1682" s="70" t="s">
        <v>23</v>
      </c>
      <c r="C1682" s="62" t="s">
        <v>1713</v>
      </c>
      <c r="D1682" s="70" t="s">
        <v>1755</v>
      </c>
      <c r="E1682" s="43" t="n">
        <v>0.90625</v>
      </c>
      <c r="F1682" s="54" t="n">
        <v>5</v>
      </c>
      <c r="G1682" s="45" t="n">
        <v>2.09</v>
      </c>
      <c r="H1682" s="46" t="s">
        <v>7</v>
      </c>
      <c r="I1682" s="47" t="n">
        <f aca="false">IF(H1682="W",F1682*G1682-F1682,(IF(H1682="L",-F1682)))</f>
        <v>-5</v>
      </c>
      <c r="J1682" s="62"/>
      <c r="K1682" s="23"/>
      <c r="L1682" s="48"/>
      <c r="M1682" s="48"/>
      <c r="N1682" s="49"/>
      <c r="O1682" s="62"/>
      <c r="P1682" s="64"/>
      <c r="Q1682" s="66"/>
      <c r="R1682" s="74"/>
      <c r="S1682" s="66"/>
      <c r="T1682" s="66"/>
      <c r="U1682" s="66"/>
      <c r="V1682" s="66"/>
      <c r="W1682" s="66"/>
      <c r="X1682" s="67"/>
      <c r="Y1682" s="67"/>
      <c r="Z1682" s="67"/>
      <c r="AA1682" s="67"/>
      <c r="AB1682" s="67"/>
      <c r="AC1682" s="67"/>
      <c r="AD1682" s="32"/>
      <c r="AE1682" s="32"/>
      <c r="AF1682" s="32"/>
      <c r="AG1682" s="32"/>
      <c r="AH1682" s="32"/>
      <c r="AI1682" s="32"/>
      <c r="AJ1682" s="32"/>
      <c r="AK1682" s="32"/>
      <c r="AL1682" s="32"/>
    </row>
    <row r="1683" customFormat="false" ht="16.85" hidden="false" customHeight="false" outlineLevel="0" collapsed="false">
      <c r="A1683" s="69"/>
      <c r="B1683" s="70" t="s">
        <v>23</v>
      </c>
      <c r="C1683" s="62" t="s">
        <v>1713</v>
      </c>
      <c r="D1683" s="70" t="s">
        <v>1754</v>
      </c>
      <c r="E1683" s="43" t="n">
        <v>0.697916666666667</v>
      </c>
      <c r="F1683" s="54" t="n">
        <v>5</v>
      </c>
      <c r="G1683" s="45" t="n">
        <v>2.01</v>
      </c>
      <c r="H1683" s="46" t="s">
        <v>5</v>
      </c>
      <c r="I1683" s="47" t="n">
        <f aca="false">IF(H1683="W",F1683*G1683-F1683,(IF(H1683="L",-F1683)))</f>
        <v>5.05</v>
      </c>
      <c r="J1683" s="62"/>
      <c r="K1683" s="23"/>
      <c r="L1683" s="48"/>
      <c r="M1683" s="48"/>
      <c r="N1683" s="49"/>
      <c r="O1683" s="62"/>
      <c r="P1683" s="64"/>
      <c r="Q1683" s="66"/>
      <c r="R1683" s="74"/>
      <c r="S1683" s="66"/>
      <c r="T1683" s="66"/>
      <c r="U1683" s="66"/>
      <c r="V1683" s="66"/>
      <c r="W1683" s="66"/>
      <c r="X1683" s="67"/>
      <c r="Y1683" s="67"/>
      <c r="Z1683" s="67"/>
      <c r="AA1683" s="67"/>
      <c r="AB1683" s="67"/>
      <c r="AC1683" s="67"/>
      <c r="AD1683" s="32"/>
      <c r="AE1683" s="32"/>
      <c r="AF1683" s="32"/>
      <c r="AG1683" s="32"/>
      <c r="AH1683" s="32"/>
      <c r="AI1683" s="32"/>
      <c r="AJ1683" s="32"/>
      <c r="AK1683" s="32"/>
      <c r="AL1683" s="32"/>
    </row>
    <row r="1684" customFormat="false" ht="16.85" hidden="false" customHeight="false" outlineLevel="0" collapsed="false">
      <c r="A1684" s="69"/>
      <c r="B1684" s="70" t="s">
        <v>23</v>
      </c>
      <c r="C1684" s="62" t="s">
        <v>1713</v>
      </c>
      <c r="D1684" s="70" t="s">
        <v>1754</v>
      </c>
      <c r="E1684" s="43" t="n">
        <v>0.697916666666667</v>
      </c>
      <c r="F1684" s="54" t="n">
        <v>5</v>
      </c>
      <c r="G1684" s="45" t="n">
        <v>2.01</v>
      </c>
      <c r="H1684" s="46" t="s">
        <v>7</v>
      </c>
      <c r="I1684" s="47" t="n">
        <f aca="false">IF(H1684="W",F1684*G1684-F1684,(IF(H1684="L",-F1684)))</f>
        <v>-5</v>
      </c>
      <c r="J1684" s="62"/>
      <c r="K1684" s="23"/>
      <c r="L1684" s="48"/>
      <c r="M1684" s="48"/>
      <c r="N1684" s="49"/>
      <c r="O1684" s="62"/>
      <c r="P1684" s="64"/>
      <c r="Q1684" s="66"/>
      <c r="R1684" s="74"/>
      <c r="S1684" s="66"/>
      <c r="T1684" s="66"/>
      <c r="U1684" s="66"/>
      <c r="V1684" s="66"/>
      <c r="W1684" s="66"/>
      <c r="X1684" s="67"/>
      <c r="Y1684" s="67"/>
      <c r="Z1684" s="67"/>
      <c r="AA1684" s="67"/>
      <c r="AB1684" s="67"/>
      <c r="AC1684" s="67"/>
      <c r="AD1684" s="32"/>
      <c r="AE1684" s="32"/>
      <c r="AF1684" s="32"/>
      <c r="AG1684" s="32"/>
      <c r="AH1684" s="32"/>
      <c r="AI1684" s="32"/>
      <c r="AJ1684" s="32"/>
      <c r="AK1684" s="32"/>
      <c r="AL1684" s="32"/>
    </row>
    <row r="1685" customFormat="false" ht="16.85" hidden="false" customHeight="false" outlineLevel="0" collapsed="false">
      <c r="A1685" s="69"/>
      <c r="B1685" s="70" t="s">
        <v>23</v>
      </c>
      <c r="C1685" s="62" t="s">
        <v>95</v>
      </c>
      <c r="D1685" s="70" t="s">
        <v>1756</v>
      </c>
      <c r="E1685" s="43" t="n">
        <v>0.645833333333333</v>
      </c>
      <c r="F1685" s="54" t="n">
        <v>10</v>
      </c>
      <c r="G1685" s="45" t="n">
        <v>2.362</v>
      </c>
      <c r="H1685" s="46" t="s">
        <v>5</v>
      </c>
      <c r="I1685" s="47" t="n">
        <f aca="false">IF(H1685="W",F1685*G1685-F1685,(IF(H1685="L",-F1685)))</f>
        <v>13.62</v>
      </c>
      <c r="J1685" s="62"/>
      <c r="K1685" s="23"/>
      <c r="L1685" s="48"/>
      <c r="M1685" s="48"/>
      <c r="N1685" s="49"/>
      <c r="O1685" s="62"/>
      <c r="P1685" s="64"/>
      <c r="Q1685" s="66"/>
      <c r="R1685" s="74"/>
      <c r="S1685" s="66"/>
      <c r="T1685" s="66"/>
      <c r="U1685" s="66"/>
      <c r="V1685" s="66"/>
      <c r="W1685" s="66"/>
      <c r="X1685" s="67"/>
      <c r="Y1685" s="67"/>
      <c r="Z1685" s="67"/>
      <c r="AA1685" s="67"/>
      <c r="AB1685" s="67"/>
      <c r="AC1685" s="67"/>
      <c r="AD1685" s="32"/>
      <c r="AE1685" s="32"/>
      <c r="AF1685" s="32"/>
      <c r="AG1685" s="32"/>
      <c r="AH1685" s="32"/>
      <c r="AI1685" s="32"/>
      <c r="AJ1685" s="32"/>
      <c r="AK1685" s="32"/>
      <c r="AL1685" s="32"/>
    </row>
    <row r="1686" customFormat="false" ht="16.85" hidden="false" customHeight="false" outlineLevel="0" collapsed="false">
      <c r="A1686" s="69"/>
      <c r="B1686" s="70" t="s">
        <v>23</v>
      </c>
      <c r="C1686" s="62" t="s">
        <v>95</v>
      </c>
      <c r="D1686" s="70" t="s">
        <v>1757</v>
      </c>
      <c r="E1686" s="43" t="n">
        <v>0.541666666666667</v>
      </c>
      <c r="F1686" s="54" t="n">
        <v>10</v>
      </c>
      <c r="G1686" s="45" t="n">
        <v>3.096</v>
      </c>
      <c r="H1686" s="46" t="s">
        <v>7</v>
      </c>
      <c r="I1686" s="47" t="n">
        <f aca="false">IF(H1686="W",F1686*G1686-F1686,(IF(H1686="L",-F1686)))</f>
        <v>-10</v>
      </c>
      <c r="J1686" s="62"/>
      <c r="K1686" s="23"/>
      <c r="L1686" s="48"/>
      <c r="M1686" s="48"/>
      <c r="N1686" s="49"/>
      <c r="O1686" s="62"/>
      <c r="P1686" s="64"/>
      <c r="Q1686" s="66"/>
      <c r="R1686" s="74"/>
      <c r="S1686" s="66"/>
      <c r="T1686" s="66"/>
      <c r="U1686" s="66"/>
      <c r="V1686" s="66"/>
      <c r="W1686" s="66"/>
      <c r="X1686" s="67"/>
      <c r="Y1686" s="67"/>
      <c r="Z1686" s="67"/>
      <c r="AA1686" s="67"/>
      <c r="AB1686" s="67"/>
      <c r="AC1686" s="67"/>
      <c r="AD1686" s="32"/>
      <c r="AE1686" s="32"/>
      <c r="AF1686" s="32"/>
      <c r="AG1686" s="32"/>
      <c r="AH1686" s="32"/>
      <c r="AI1686" s="32"/>
      <c r="AJ1686" s="32"/>
      <c r="AK1686" s="32"/>
      <c r="AL1686" s="32"/>
    </row>
    <row r="1687" customFormat="false" ht="16.85" hidden="false" customHeight="false" outlineLevel="0" collapsed="false">
      <c r="A1687" s="69"/>
      <c r="B1687" s="70" t="s">
        <v>23</v>
      </c>
      <c r="C1687" s="62" t="s">
        <v>1713</v>
      </c>
      <c r="D1687" s="70" t="s">
        <v>1758</v>
      </c>
      <c r="E1687" s="43" t="n">
        <v>0.697916666666667</v>
      </c>
      <c r="F1687" s="54" t="n">
        <v>5</v>
      </c>
      <c r="G1687" s="45" t="n">
        <v>2.41</v>
      </c>
      <c r="H1687" s="46" t="s">
        <v>7</v>
      </c>
      <c r="I1687" s="47" t="n">
        <f aca="false">IF(H1687="W",F1687*G1687-F1687,(IF(H1687="L",-F1687)))</f>
        <v>-5</v>
      </c>
      <c r="J1687" s="62"/>
      <c r="K1687" s="23"/>
      <c r="L1687" s="48"/>
      <c r="M1687" s="48"/>
      <c r="N1687" s="49"/>
      <c r="O1687" s="62"/>
      <c r="P1687" s="64"/>
      <c r="Q1687" s="66"/>
      <c r="R1687" s="74"/>
      <c r="S1687" s="66"/>
      <c r="T1687" s="66"/>
      <c r="U1687" s="66"/>
      <c r="V1687" s="66"/>
      <c r="W1687" s="66"/>
      <c r="X1687" s="67"/>
      <c r="Y1687" s="67"/>
      <c r="Z1687" s="67"/>
      <c r="AA1687" s="67"/>
      <c r="AB1687" s="67"/>
      <c r="AC1687" s="67"/>
      <c r="AD1687" s="32"/>
      <c r="AE1687" s="32"/>
      <c r="AF1687" s="32"/>
      <c r="AG1687" s="32"/>
      <c r="AH1687" s="32"/>
      <c r="AI1687" s="32"/>
      <c r="AJ1687" s="32"/>
      <c r="AK1687" s="32"/>
      <c r="AL1687" s="32"/>
    </row>
    <row r="1688" customFormat="false" ht="16.85" hidden="false" customHeight="false" outlineLevel="0" collapsed="false">
      <c r="A1688" s="69" t="s">
        <v>1759</v>
      </c>
      <c r="B1688" s="70" t="s">
        <v>23</v>
      </c>
      <c r="C1688" s="62" t="s">
        <v>1713</v>
      </c>
      <c r="D1688" s="70" t="s">
        <v>1760</v>
      </c>
      <c r="E1688" s="43" t="n">
        <v>0.59375</v>
      </c>
      <c r="F1688" s="54" t="n">
        <v>3.3</v>
      </c>
      <c r="G1688" s="45" t="n">
        <v>4.4</v>
      </c>
      <c r="H1688" s="46" t="s">
        <v>7</v>
      </c>
      <c r="I1688" s="47" t="n">
        <f aca="false">IF(H1688="W",F1688*G1688-F1688,(IF(H1688="L",-F1688)))</f>
        <v>-3.3</v>
      </c>
      <c r="J1688" s="62"/>
      <c r="K1688" s="23"/>
      <c r="L1688" s="48"/>
      <c r="M1688" s="48"/>
      <c r="N1688" s="49"/>
      <c r="O1688" s="62"/>
      <c r="P1688" s="64"/>
      <c r="Q1688" s="66"/>
      <c r="R1688" s="74"/>
      <c r="S1688" s="66"/>
      <c r="T1688" s="66"/>
      <c r="U1688" s="66"/>
      <c r="V1688" s="66"/>
      <c r="W1688" s="66"/>
      <c r="X1688" s="67"/>
      <c r="Y1688" s="67"/>
      <c r="Z1688" s="67"/>
      <c r="AA1688" s="67"/>
      <c r="AB1688" s="67"/>
      <c r="AC1688" s="67"/>
      <c r="AD1688" s="32"/>
      <c r="AE1688" s="32"/>
      <c r="AF1688" s="32"/>
      <c r="AG1688" s="32"/>
      <c r="AH1688" s="32"/>
      <c r="AI1688" s="32"/>
      <c r="AJ1688" s="32"/>
      <c r="AK1688" s="32"/>
      <c r="AL1688" s="32"/>
    </row>
    <row r="1689" customFormat="false" ht="16.85" hidden="false" customHeight="false" outlineLevel="0" collapsed="false">
      <c r="A1689" s="69"/>
      <c r="B1689" s="70" t="s">
        <v>23</v>
      </c>
      <c r="C1689" s="62" t="s">
        <v>1713</v>
      </c>
      <c r="D1689" s="70" t="s">
        <v>1761</v>
      </c>
      <c r="E1689" s="43" t="n">
        <v>0.541666666666667</v>
      </c>
      <c r="F1689" s="54" t="n">
        <v>4</v>
      </c>
      <c r="G1689" s="45" t="n">
        <v>1.87</v>
      </c>
      <c r="H1689" s="46" t="s">
        <v>7</v>
      </c>
      <c r="I1689" s="47" t="n">
        <f aca="false">IF(H1689="W",F1689*G1689-F1689,(IF(H1689="L",-F1689)))</f>
        <v>-4</v>
      </c>
      <c r="J1689" s="62"/>
      <c r="K1689" s="23"/>
      <c r="L1689" s="48"/>
      <c r="M1689" s="48"/>
      <c r="N1689" s="49"/>
      <c r="O1689" s="62"/>
      <c r="P1689" s="64"/>
      <c r="Q1689" s="66"/>
      <c r="R1689" s="74"/>
      <c r="S1689" s="66"/>
      <c r="T1689" s="66"/>
      <c r="U1689" s="66"/>
      <c r="V1689" s="66"/>
      <c r="W1689" s="66"/>
      <c r="X1689" s="67"/>
      <c r="Y1689" s="67"/>
      <c r="Z1689" s="67"/>
      <c r="AA1689" s="67"/>
      <c r="AB1689" s="67"/>
      <c r="AC1689" s="67"/>
      <c r="AD1689" s="32"/>
      <c r="AE1689" s="32"/>
      <c r="AF1689" s="32"/>
      <c r="AG1689" s="32"/>
      <c r="AH1689" s="32"/>
      <c r="AI1689" s="32"/>
      <c r="AJ1689" s="32"/>
      <c r="AK1689" s="32"/>
      <c r="AL1689" s="32"/>
    </row>
    <row r="1690" customFormat="false" ht="16.85" hidden="false" customHeight="false" outlineLevel="0" collapsed="false">
      <c r="A1690" s="69"/>
      <c r="B1690" s="70" t="s">
        <v>67</v>
      </c>
      <c r="C1690" s="62" t="s">
        <v>1741</v>
      </c>
      <c r="D1690" s="70" t="s">
        <v>1762</v>
      </c>
      <c r="E1690" s="43" t="n">
        <v>0.833333333333333</v>
      </c>
      <c r="F1690" s="54" t="n">
        <v>51</v>
      </c>
      <c r="G1690" s="45" t="n">
        <v>2.07</v>
      </c>
      <c r="H1690" s="46" t="s">
        <v>7</v>
      </c>
      <c r="I1690" s="47" t="n">
        <f aca="false">IF(H1690="W",F1690*G1690-F1690,(IF(H1690="L",-F1690)))</f>
        <v>-51</v>
      </c>
      <c r="J1690" s="62"/>
      <c r="K1690" s="23"/>
      <c r="L1690" s="48"/>
      <c r="M1690" s="48"/>
      <c r="N1690" s="49"/>
      <c r="O1690" s="62"/>
      <c r="P1690" s="64"/>
      <c r="Q1690" s="66"/>
      <c r="R1690" s="74"/>
      <c r="S1690" s="66"/>
      <c r="T1690" s="66"/>
      <c r="U1690" s="66"/>
      <c r="V1690" s="66"/>
      <c r="W1690" s="66"/>
      <c r="X1690" s="67"/>
      <c r="Y1690" s="67"/>
      <c r="Z1690" s="67"/>
      <c r="AA1690" s="67"/>
      <c r="AB1690" s="67"/>
      <c r="AC1690" s="67"/>
      <c r="AD1690" s="32"/>
      <c r="AE1690" s="32"/>
      <c r="AF1690" s="32"/>
      <c r="AG1690" s="32"/>
      <c r="AH1690" s="32"/>
      <c r="AI1690" s="32"/>
      <c r="AJ1690" s="32"/>
      <c r="AK1690" s="32"/>
      <c r="AL1690" s="32"/>
    </row>
    <row r="1691" customFormat="false" ht="16.85" hidden="false" customHeight="false" outlineLevel="0" collapsed="false">
      <c r="A1691" s="69" t="s">
        <v>1763</v>
      </c>
      <c r="B1691" s="70" t="s">
        <v>67</v>
      </c>
      <c r="C1691" s="62" t="s">
        <v>170</v>
      </c>
      <c r="D1691" s="70" t="s">
        <v>1764</v>
      </c>
      <c r="E1691" s="43" t="n">
        <v>0.833333333333333</v>
      </c>
      <c r="F1691" s="54" t="n">
        <v>5.14</v>
      </c>
      <c r="G1691" s="45" t="n">
        <v>3.45</v>
      </c>
      <c r="H1691" s="46" t="s">
        <v>5</v>
      </c>
      <c r="I1691" s="47" t="n">
        <f aca="false">IF(H1691="W",F1691*G1691-F1691,(IF(H1691="L",-F1691)))</f>
        <v>12.593</v>
      </c>
      <c r="J1691" s="62"/>
      <c r="K1691" s="23"/>
      <c r="L1691" s="48"/>
      <c r="M1691" s="48"/>
      <c r="N1691" s="49"/>
      <c r="O1691" s="62"/>
      <c r="P1691" s="64"/>
      <c r="Q1691" s="66"/>
      <c r="R1691" s="74"/>
      <c r="S1691" s="66"/>
      <c r="T1691" s="66"/>
      <c r="U1691" s="66"/>
      <c r="V1691" s="66"/>
      <c r="W1691" s="66"/>
      <c r="X1691" s="67"/>
      <c r="Y1691" s="67"/>
      <c r="Z1691" s="67"/>
      <c r="AA1691" s="67"/>
      <c r="AB1691" s="67"/>
      <c r="AC1691" s="67"/>
      <c r="AD1691" s="32"/>
      <c r="AE1691" s="32"/>
      <c r="AF1691" s="32"/>
      <c r="AG1691" s="32"/>
      <c r="AH1691" s="32"/>
      <c r="AI1691" s="32"/>
      <c r="AJ1691" s="32"/>
      <c r="AK1691" s="32"/>
      <c r="AL1691" s="32"/>
    </row>
    <row r="1692" customFormat="false" ht="16.85" hidden="false" customHeight="false" outlineLevel="0" collapsed="false">
      <c r="A1692" s="69" t="s">
        <v>1765</v>
      </c>
      <c r="B1692" s="70" t="s">
        <v>67</v>
      </c>
      <c r="C1692" s="62" t="s">
        <v>87</v>
      </c>
      <c r="D1692" s="70" t="s">
        <v>1764</v>
      </c>
      <c r="E1692" s="43" t="n">
        <v>0.833333333333333</v>
      </c>
      <c r="F1692" s="54" t="n">
        <v>25</v>
      </c>
      <c r="G1692" s="45" t="n">
        <v>3.5</v>
      </c>
      <c r="H1692" s="46" t="s">
        <v>5</v>
      </c>
      <c r="I1692" s="47" t="n">
        <f aca="false">IF(H1692="W",F1692*G1692-F1692,(IF(H1692="L",-F1692)))</f>
        <v>62.5</v>
      </c>
      <c r="J1692" s="62"/>
      <c r="K1692" s="23"/>
      <c r="L1692" s="48"/>
      <c r="M1692" s="48"/>
      <c r="N1692" s="49"/>
      <c r="O1692" s="62"/>
      <c r="P1692" s="64"/>
      <c r="Q1692" s="66"/>
      <c r="R1692" s="74"/>
      <c r="S1692" s="66"/>
      <c r="T1692" s="66"/>
      <c r="U1692" s="66"/>
      <c r="V1692" s="66"/>
      <c r="W1692" s="66"/>
      <c r="X1692" s="67"/>
      <c r="Y1692" s="67"/>
      <c r="Z1692" s="67"/>
      <c r="AA1692" s="67"/>
      <c r="AB1692" s="67"/>
      <c r="AC1692" s="67"/>
      <c r="AD1692" s="32"/>
      <c r="AE1692" s="32"/>
      <c r="AF1692" s="32"/>
      <c r="AG1692" s="32"/>
      <c r="AH1692" s="32"/>
      <c r="AI1692" s="32"/>
      <c r="AJ1692" s="32"/>
      <c r="AK1692" s="32"/>
      <c r="AL1692" s="32"/>
    </row>
    <row r="1693" customFormat="false" ht="16.85" hidden="false" customHeight="false" outlineLevel="0" collapsed="false">
      <c r="A1693" s="69"/>
      <c r="B1693" s="70" t="s">
        <v>67</v>
      </c>
      <c r="C1693" s="62" t="s">
        <v>28</v>
      </c>
      <c r="D1693" s="70" t="s">
        <v>1766</v>
      </c>
      <c r="E1693" s="43" t="n">
        <v>0.833333333333333</v>
      </c>
      <c r="F1693" s="54" t="n">
        <v>10</v>
      </c>
      <c r="G1693" s="45"/>
      <c r="H1693" s="46" t="s">
        <v>7</v>
      </c>
      <c r="I1693" s="47" t="n">
        <f aca="false">IF(H1693="W",F1693*G1693-F1693,(IF(H1693="L",-F1693)))</f>
        <v>-10</v>
      </c>
      <c r="J1693" s="62"/>
      <c r="K1693" s="23"/>
      <c r="L1693" s="48"/>
      <c r="M1693" s="48"/>
      <c r="N1693" s="49"/>
      <c r="O1693" s="62"/>
      <c r="P1693" s="64"/>
      <c r="Q1693" s="66"/>
      <c r="R1693" s="74"/>
      <c r="S1693" s="66"/>
      <c r="T1693" s="66"/>
      <c r="U1693" s="66"/>
      <c r="V1693" s="66"/>
      <c r="W1693" s="66"/>
      <c r="X1693" s="67"/>
      <c r="Y1693" s="67"/>
      <c r="Z1693" s="67"/>
      <c r="AA1693" s="67"/>
      <c r="AB1693" s="67"/>
      <c r="AC1693" s="67"/>
      <c r="AD1693" s="32"/>
      <c r="AE1693" s="32"/>
      <c r="AF1693" s="32"/>
      <c r="AG1693" s="32"/>
      <c r="AH1693" s="32"/>
      <c r="AI1693" s="32"/>
      <c r="AJ1693" s="32"/>
      <c r="AK1693" s="32"/>
      <c r="AL1693" s="32"/>
    </row>
    <row r="1694" customFormat="false" ht="16.85" hidden="false" customHeight="false" outlineLevel="0" collapsed="false">
      <c r="A1694" s="69"/>
      <c r="B1694" s="70" t="s">
        <v>23</v>
      </c>
      <c r="C1694" s="62" t="s">
        <v>95</v>
      </c>
      <c r="D1694" s="70" t="s">
        <v>131</v>
      </c>
      <c r="E1694" s="43" t="n">
        <v>0.614583333333333</v>
      </c>
      <c r="F1694" s="54" t="n">
        <v>10</v>
      </c>
      <c r="G1694" s="45" t="n">
        <v>5.36</v>
      </c>
      <c r="H1694" s="46" t="s">
        <v>7</v>
      </c>
      <c r="I1694" s="47" t="n">
        <f aca="false">IF(H1694="W",F1694*G1694-F1694,(IF(H1694="L",-F1694)))</f>
        <v>-10</v>
      </c>
      <c r="J1694" s="62"/>
      <c r="K1694" s="23"/>
      <c r="L1694" s="48"/>
      <c r="M1694" s="48"/>
      <c r="N1694" s="49"/>
      <c r="O1694" s="62"/>
      <c r="P1694" s="64"/>
      <c r="Q1694" s="66"/>
      <c r="R1694" s="74"/>
      <c r="S1694" s="66"/>
      <c r="T1694" s="66"/>
      <c r="U1694" s="66"/>
      <c r="V1694" s="66"/>
      <c r="W1694" s="66"/>
      <c r="X1694" s="67"/>
      <c r="Y1694" s="67"/>
      <c r="Z1694" s="67"/>
      <c r="AA1694" s="67"/>
      <c r="AB1694" s="67"/>
      <c r="AC1694" s="67"/>
      <c r="AD1694" s="32"/>
      <c r="AE1694" s="32"/>
      <c r="AF1694" s="32"/>
      <c r="AG1694" s="32"/>
      <c r="AH1694" s="32"/>
      <c r="AI1694" s="32"/>
      <c r="AJ1694" s="32"/>
      <c r="AK1694" s="32"/>
      <c r="AL1694" s="32"/>
    </row>
    <row r="1695" customFormat="false" ht="16.85" hidden="false" customHeight="false" outlineLevel="0" collapsed="false">
      <c r="A1695" s="69"/>
      <c r="B1695" s="70" t="s">
        <v>23</v>
      </c>
      <c r="C1695" s="62" t="s">
        <v>95</v>
      </c>
      <c r="D1695" s="70" t="s">
        <v>1767</v>
      </c>
      <c r="E1695" s="43" t="n">
        <v>0.666666666666667</v>
      </c>
      <c r="F1695" s="54" t="n">
        <v>10</v>
      </c>
      <c r="G1695" s="45" t="n">
        <v>2.742</v>
      </c>
      <c r="H1695" s="46" t="s">
        <v>7</v>
      </c>
      <c r="I1695" s="47" t="n">
        <f aca="false">IF(H1695="W",F1695*G1695-F1695,(IF(H1695="L",-F1695)))</f>
        <v>-10</v>
      </c>
      <c r="J1695" s="62"/>
      <c r="K1695" s="23"/>
      <c r="L1695" s="48"/>
      <c r="M1695" s="48"/>
      <c r="N1695" s="49"/>
      <c r="O1695" s="62"/>
      <c r="P1695" s="64"/>
      <c r="Q1695" s="66"/>
      <c r="R1695" s="74"/>
      <c r="S1695" s="66"/>
      <c r="T1695" s="66"/>
      <c r="U1695" s="66"/>
      <c r="V1695" s="66"/>
      <c r="W1695" s="66"/>
      <c r="X1695" s="67"/>
      <c r="Y1695" s="67"/>
      <c r="Z1695" s="67"/>
      <c r="AA1695" s="67"/>
      <c r="AB1695" s="67"/>
      <c r="AC1695" s="67"/>
      <c r="AD1695" s="32"/>
      <c r="AE1695" s="32"/>
      <c r="AF1695" s="32"/>
      <c r="AG1695" s="32"/>
      <c r="AH1695" s="32"/>
      <c r="AI1695" s="32"/>
      <c r="AJ1695" s="32"/>
      <c r="AK1695" s="32"/>
      <c r="AL1695" s="32"/>
    </row>
    <row r="1696" customFormat="false" ht="16.85" hidden="false" customHeight="false" outlineLevel="0" collapsed="false">
      <c r="A1696" s="69"/>
      <c r="B1696" s="70" t="s">
        <v>23</v>
      </c>
      <c r="C1696" s="62" t="s">
        <v>28</v>
      </c>
      <c r="D1696" s="70" t="s">
        <v>1768</v>
      </c>
      <c r="E1696" s="43" t="n">
        <v>0.666666666666667</v>
      </c>
      <c r="F1696" s="54" t="n">
        <v>5</v>
      </c>
      <c r="G1696" s="45" t="n">
        <v>1.85</v>
      </c>
      <c r="H1696" s="46" t="s">
        <v>5</v>
      </c>
      <c r="I1696" s="47" t="n">
        <f aca="false">IF(H1696="W",F1696*G1696-F1696,(IF(H1696="L",-F1696)))</f>
        <v>4.25</v>
      </c>
      <c r="J1696" s="62"/>
      <c r="K1696" s="23"/>
      <c r="L1696" s="48"/>
      <c r="M1696" s="48"/>
      <c r="N1696" s="49"/>
      <c r="O1696" s="62"/>
      <c r="P1696" s="64"/>
      <c r="Q1696" s="66"/>
      <c r="R1696" s="74"/>
      <c r="S1696" s="66"/>
      <c r="T1696" s="66"/>
      <c r="U1696" s="66"/>
      <c r="V1696" s="66"/>
      <c r="W1696" s="66"/>
      <c r="X1696" s="67"/>
      <c r="Y1696" s="67"/>
      <c r="Z1696" s="67"/>
      <c r="AA1696" s="67"/>
      <c r="AB1696" s="67"/>
      <c r="AC1696" s="67"/>
      <c r="AD1696" s="32"/>
      <c r="AE1696" s="32"/>
      <c r="AF1696" s="32"/>
      <c r="AG1696" s="32"/>
      <c r="AH1696" s="32"/>
      <c r="AI1696" s="32"/>
      <c r="AJ1696" s="32"/>
      <c r="AK1696" s="32"/>
      <c r="AL1696" s="32"/>
    </row>
    <row r="1697" customFormat="false" ht="16.85" hidden="false" customHeight="false" outlineLevel="0" collapsed="false">
      <c r="A1697" s="69"/>
      <c r="B1697" s="70" t="s">
        <v>23</v>
      </c>
      <c r="C1697" s="62" t="s">
        <v>1713</v>
      </c>
      <c r="D1697" s="70" t="s">
        <v>1769</v>
      </c>
      <c r="E1697" s="43" t="n">
        <v>0.770833333333333</v>
      </c>
      <c r="F1697" s="54" t="n">
        <v>31.25</v>
      </c>
      <c r="G1697" s="45" t="n">
        <v>1.28</v>
      </c>
      <c r="H1697" s="46" t="s">
        <v>7</v>
      </c>
      <c r="I1697" s="47" t="n">
        <f aca="false">IF(H1697="W",F1697*G1697-F1697,(IF(H1697="L",-F1697)))</f>
        <v>-31.25</v>
      </c>
      <c r="J1697" s="62"/>
      <c r="K1697" s="23"/>
      <c r="L1697" s="48"/>
      <c r="M1697" s="48"/>
      <c r="N1697" s="49"/>
      <c r="O1697" s="62"/>
      <c r="P1697" s="64"/>
      <c r="Q1697" s="66"/>
      <c r="R1697" s="74"/>
      <c r="S1697" s="66"/>
      <c r="T1697" s="66"/>
      <c r="U1697" s="66"/>
      <c r="V1697" s="66"/>
      <c r="W1697" s="66"/>
      <c r="X1697" s="67"/>
      <c r="Y1697" s="67"/>
      <c r="Z1697" s="67"/>
      <c r="AA1697" s="67"/>
      <c r="AB1697" s="67"/>
      <c r="AC1697" s="67"/>
      <c r="AD1697" s="32"/>
      <c r="AE1697" s="32"/>
      <c r="AF1697" s="32"/>
      <c r="AG1697" s="32"/>
      <c r="AH1697" s="32"/>
      <c r="AI1697" s="32"/>
      <c r="AJ1697" s="32"/>
      <c r="AK1697" s="32"/>
      <c r="AL1697" s="32"/>
    </row>
    <row r="1698" customFormat="false" ht="16.85" hidden="false" customHeight="false" outlineLevel="0" collapsed="false">
      <c r="A1698" s="69"/>
      <c r="B1698" s="90" t="s">
        <v>23</v>
      </c>
      <c r="C1698" s="62" t="s">
        <v>28</v>
      </c>
      <c r="D1698" s="90" t="s">
        <v>1770</v>
      </c>
      <c r="E1698" s="43" t="n">
        <v>0.770833333333333</v>
      </c>
      <c r="F1698" s="54" t="n">
        <v>9.5</v>
      </c>
      <c r="G1698" s="45" t="n">
        <v>1.9</v>
      </c>
      <c r="H1698" s="46" t="s">
        <v>7</v>
      </c>
      <c r="I1698" s="47" t="n">
        <f aca="false">IF(H1698="W",F1698*G1698-F1698,(IF(H1698="L",-F1698)))</f>
        <v>-9.5</v>
      </c>
      <c r="J1698" s="91"/>
      <c r="K1698" s="23"/>
      <c r="L1698" s="48"/>
      <c r="M1698" s="48"/>
      <c r="N1698" s="49"/>
      <c r="O1698" s="91"/>
      <c r="P1698" s="92"/>
      <c r="Q1698" s="92"/>
      <c r="R1698" s="29"/>
      <c r="S1698" s="92"/>
      <c r="T1698" s="92"/>
      <c r="U1698" s="92"/>
      <c r="V1698" s="92"/>
      <c r="W1698" s="92"/>
      <c r="X1698" s="92"/>
      <c r="Y1698" s="92"/>
      <c r="Z1698" s="92"/>
      <c r="AA1698" s="92"/>
      <c r="AB1698" s="92"/>
      <c r="AC1698" s="92"/>
      <c r="AD1698" s="92"/>
      <c r="AE1698" s="92"/>
      <c r="AF1698" s="92"/>
      <c r="AG1698" s="32"/>
      <c r="AH1698" s="32"/>
      <c r="AI1698" s="32"/>
      <c r="AJ1698" s="32"/>
      <c r="AK1698" s="32"/>
      <c r="AL1698" s="32"/>
    </row>
    <row r="1699" customFormat="false" ht="16.85" hidden="false" customHeight="false" outlineLevel="0" collapsed="false">
      <c r="A1699" s="69" t="n">
        <v>43707</v>
      </c>
      <c r="B1699" s="90" t="s">
        <v>67</v>
      </c>
      <c r="C1699" s="62" t="s">
        <v>28</v>
      </c>
      <c r="D1699" s="90" t="s">
        <v>1771</v>
      </c>
      <c r="E1699" s="43" t="n">
        <v>0.90625</v>
      </c>
      <c r="F1699" s="54" t="n">
        <v>20</v>
      </c>
      <c r="G1699" s="45" t="n">
        <v>2.59</v>
      </c>
      <c r="H1699" s="46" t="s">
        <v>7</v>
      </c>
      <c r="I1699" s="47" t="n">
        <f aca="false">IF(H1699="W",F1699*G1699-F1699,(IF(H1699="L",-F1699)))</f>
        <v>-20</v>
      </c>
      <c r="J1699" s="91"/>
      <c r="K1699" s="23"/>
      <c r="L1699" s="48"/>
      <c r="M1699" s="48"/>
      <c r="N1699" s="49"/>
      <c r="O1699" s="91"/>
      <c r="P1699" s="92"/>
      <c r="Q1699" s="92"/>
      <c r="R1699" s="29"/>
      <c r="S1699" s="92"/>
      <c r="T1699" s="92"/>
      <c r="U1699" s="92"/>
      <c r="V1699" s="92"/>
      <c r="W1699" s="92"/>
      <c r="X1699" s="92"/>
      <c r="Y1699" s="92"/>
      <c r="Z1699" s="92"/>
      <c r="AA1699" s="92"/>
      <c r="AB1699" s="92"/>
      <c r="AC1699" s="92"/>
      <c r="AD1699" s="92"/>
      <c r="AE1699" s="92"/>
      <c r="AF1699" s="92"/>
      <c r="AG1699" s="32"/>
      <c r="AH1699" s="32"/>
      <c r="AI1699" s="32"/>
      <c r="AJ1699" s="32"/>
      <c r="AK1699" s="32"/>
      <c r="AL1699" s="32"/>
    </row>
    <row r="1700" customFormat="false" ht="16.85" hidden="false" customHeight="false" outlineLevel="0" collapsed="false">
      <c r="A1700" s="69"/>
      <c r="B1700" s="90" t="s">
        <v>67</v>
      </c>
      <c r="C1700" s="62" t="s">
        <v>95</v>
      </c>
      <c r="D1700" s="90" t="s">
        <v>1772</v>
      </c>
      <c r="E1700" s="43" t="n">
        <v>0.90625</v>
      </c>
      <c r="F1700" s="54" t="n">
        <v>18</v>
      </c>
      <c r="G1700" s="45" t="n">
        <v>2.87</v>
      </c>
      <c r="H1700" s="46" t="s">
        <v>6</v>
      </c>
      <c r="I1700" s="47" t="n">
        <f aca="false">IF(H1700="W",F1700*G1700-F1700,(IF(H1700="L",-F1700)))</f>
        <v>0</v>
      </c>
      <c r="J1700" s="91"/>
      <c r="K1700" s="23" t="s">
        <v>124</v>
      </c>
      <c r="L1700" s="48"/>
      <c r="M1700" s="48"/>
      <c r="N1700" s="49"/>
      <c r="O1700" s="91"/>
      <c r="P1700" s="92"/>
      <c r="Q1700" s="92"/>
      <c r="R1700" s="29"/>
      <c r="S1700" s="92"/>
      <c r="T1700" s="92"/>
      <c r="U1700" s="92"/>
      <c r="V1700" s="92"/>
      <c r="W1700" s="92"/>
      <c r="X1700" s="92"/>
      <c r="Y1700" s="92"/>
      <c r="Z1700" s="92"/>
      <c r="AA1700" s="92"/>
      <c r="AB1700" s="92"/>
      <c r="AC1700" s="92"/>
      <c r="AD1700" s="92"/>
      <c r="AE1700" s="92"/>
      <c r="AF1700" s="92"/>
      <c r="AG1700" s="32"/>
      <c r="AH1700" s="32"/>
      <c r="AI1700" s="32"/>
      <c r="AJ1700" s="32"/>
      <c r="AK1700" s="32"/>
      <c r="AL1700" s="32"/>
    </row>
    <row r="1701" customFormat="false" ht="16.85" hidden="false" customHeight="false" outlineLevel="0" collapsed="false">
      <c r="A1701" s="69" t="s">
        <v>1773</v>
      </c>
      <c r="B1701" s="90" t="s">
        <v>67</v>
      </c>
      <c r="C1701" s="62" t="s">
        <v>87</v>
      </c>
      <c r="D1701" s="90" t="s">
        <v>1774</v>
      </c>
      <c r="E1701" s="43" t="n">
        <v>0.90625</v>
      </c>
      <c r="F1701" s="54" t="n">
        <v>8</v>
      </c>
      <c r="G1701" s="45" t="n">
        <v>3.5</v>
      </c>
      <c r="H1701" s="46" t="s">
        <v>5</v>
      </c>
      <c r="I1701" s="47" t="n">
        <f aca="false">IF(H1701="W",F1701*G1701-F1701,(IF(H1701="L",-F1701)))</f>
        <v>20</v>
      </c>
      <c r="J1701" s="91"/>
      <c r="K1701" s="23"/>
      <c r="L1701" s="48"/>
      <c r="M1701" s="48"/>
      <c r="N1701" s="49"/>
      <c r="O1701" s="91"/>
      <c r="P1701" s="92"/>
      <c r="Q1701" s="92"/>
      <c r="R1701" s="29"/>
      <c r="S1701" s="92"/>
      <c r="T1701" s="92"/>
      <c r="U1701" s="92"/>
      <c r="V1701" s="92"/>
      <c r="W1701" s="92"/>
      <c r="X1701" s="92"/>
      <c r="Y1701" s="92"/>
      <c r="Z1701" s="92"/>
      <c r="AA1701" s="92"/>
      <c r="AB1701" s="92"/>
      <c r="AC1701" s="92"/>
      <c r="AD1701" s="92"/>
      <c r="AE1701" s="92"/>
      <c r="AF1701" s="92"/>
      <c r="AG1701" s="32"/>
      <c r="AH1701" s="32"/>
      <c r="AI1701" s="32"/>
      <c r="AJ1701" s="32"/>
      <c r="AK1701" s="32"/>
      <c r="AL1701" s="32"/>
    </row>
    <row r="1702" customFormat="false" ht="16.85" hidden="false" customHeight="false" outlineLevel="0" collapsed="false">
      <c r="A1702" s="69"/>
      <c r="B1702" s="90" t="s">
        <v>67</v>
      </c>
      <c r="C1702" s="62" t="s">
        <v>63</v>
      </c>
      <c r="D1702" s="90" t="s">
        <v>1775</v>
      </c>
      <c r="E1702" s="43" t="n">
        <v>0.90625</v>
      </c>
      <c r="F1702" s="54" t="n">
        <v>9.5</v>
      </c>
      <c r="G1702" s="45" t="n">
        <v>1.04</v>
      </c>
      <c r="H1702" s="46" t="s">
        <v>5</v>
      </c>
      <c r="I1702" s="47" t="n">
        <f aca="false">IF(H1702="W",F1702*G1702-F1702,(IF(H1702="L",-F1702)))</f>
        <v>0.380000000000001</v>
      </c>
      <c r="J1702" s="91"/>
      <c r="K1702" s="23"/>
      <c r="L1702" s="48"/>
      <c r="M1702" s="48"/>
      <c r="N1702" s="49"/>
      <c r="O1702" s="91"/>
      <c r="P1702" s="92"/>
      <c r="Q1702" s="92"/>
      <c r="R1702" s="29"/>
      <c r="S1702" s="92"/>
      <c r="T1702" s="92"/>
      <c r="U1702" s="92"/>
      <c r="V1702" s="92"/>
      <c r="W1702" s="92"/>
      <c r="X1702" s="92"/>
      <c r="Y1702" s="92"/>
      <c r="Z1702" s="92"/>
      <c r="AA1702" s="92"/>
      <c r="AB1702" s="92"/>
      <c r="AC1702" s="92"/>
      <c r="AD1702" s="92"/>
      <c r="AE1702" s="92"/>
      <c r="AF1702" s="92"/>
      <c r="AG1702" s="32"/>
      <c r="AH1702" s="32"/>
      <c r="AI1702" s="32"/>
      <c r="AJ1702" s="32"/>
      <c r="AK1702" s="32"/>
      <c r="AL1702" s="32"/>
    </row>
    <row r="1703" customFormat="false" ht="16.85" hidden="false" customHeight="false" outlineLevel="0" collapsed="false">
      <c r="A1703" s="69" t="s">
        <v>1776</v>
      </c>
      <c r="B1703" s="90" t="s">
        <v>67</v>
      </c>
      <c r="C1703" s="62" t="s">
        <v>170</v>
      </c>
      <c r="D1703" s="90" t="s">
        <v>1774</v>
      </c>
      <c r="E1703" s="43" t="n">
        <v>0.90625</v>
      </c>
      <c r="F1703" s="54" t="n">
        <v>7</v>
      </c>
      <c r="G1703" s="45" t="n">
        <v>3.45</v>
      </c>
      <c r="H1703" s="46" t="s">
        <v>5</v>
      </c>
      <c r="I1703" s="47" t="n">
        <f aca="false">IF(H1703="W",F1703*G1703-F1703,(IF(H1703="L",-F1703)))</f>
        <v>17.15</v>
      </c>
      <c r="J1703" s="91"/>
      <c r="K1703" s="23"/>
      <c r="L1703" s="48"/>
      <c r="M1703" s="48"/>
      <c r="N1703" s="49"/>
      <c r="O1703" s="91"/>
      <c r="P1703" s="92"/>
      <c r="Q1703" s="92"/>
      <c r="R1703" s="29"/>
      <c r="S1703" s="92"/>
      <c r="T1703" s="92"/>
      <c r="U1703" s="92"/>
      <c r="V1703" s="92"/>
      <c r="W1703" s="92"/>
      <c r="X1703" s="92"/>
      <c r="Y1703" s="92"/>
      <c r="Z1703" s="92"/>
      <c r="AA1703" s="92"/>
      <c r="AB1703" s="92"/>
      <c r="AC1703" s="92"/>
      <c r="AD1703" s="92"/>
      <c r="AE1703" s="92"/>
      <c r="AF1703" s="92"/>
      <c r="AG1703" s="32"/>
      <c r="AH1703" s="32"/>
      <c r="AI1703" s="32"/>
      <c r="AJ1703" s="32"/>
      <c r="AK1703" s="32"/>
      <c r="AL1703" s="32"/>
    </row>
    <row r="1704" customFormat="false" ht="16.85" hidden="false" customHeight="false" outlineLevel="0" collapsed="false">
      <c r="A1704" s="69"/>
      <c r="B1704" s="90" t="s">
        <v>23</v>
      </c>
      <c r="C1704" s="62" t="s">
        <v>1713</v>
      </c>
      <c r="D1704" s="90" t="s">
        <v>1777</v>
      </c>
      <c r="E1704" s="43" t="n">
        <v>0</v>
      </c>
      <c r="F1704" s="54" t="n">
        <v>8.72</v>
      </c>
      <c r="G1704" s="45" t="n">
        <v>2</v>
      </c>
      <c r="H1704" s="46" t="s">
        <v>7</v>
      </c>
      <c r="I1704" s="47" t="n">
        <f aca="false">IF(H1704="W",F1704*G1704-F1704,(IF(H1704="L",-F1704)))</f>
        <v>-8.72</v>
      </c>
      <c r="J1704" s="91"/>
      <c r="K1704" s="23"/>
      <c r="L1704" s="48"/>
      <c r="M1704" s="48"/>
      <c r="N1704" s="49"/>
      <c r="O1704" s="91"/>
      <c r="P1704" s="92"/>
      <c r="Q1704" s="92"/>
      <c r="R1704" s="29"/>
      <c r="S1704" s="92"/>
      <c r="T1704" s="92"/>
      <c r="U1704" s="92"/>
      <c r="V1704" s="92"/>
      <c r="W1704" s="92"/>
      <c r="X1704" s="92"/>
      <c r="Y1704" s="92"/>
      <c r="Z1704" s="92"/>
      <c r="AA1704" s="92"/>
      <c r="AB1704" s="92"/>
      <c r="AC1704" s="92"/>
      <c r="AD1704" s="92"/>
      <c r="AE1704" s="92"/>
      <c r="AF1704" s="92"/>
      <c r="AG1704" s="32"/>
      <c r="AH1704" s="32"/>
      <c r="AI1704" s="32"/>
      <c r="AJ1704" s="32"/>
      <c r="AK1704" s="32"/>
      <c r="AL1704" s="32"/>
    </row>
    <row r="1705" customFormat="false" ht="16.85" hidden="false" customHeight="false" outlineLevel="0" collapsed="false">
      <c r="A1705" s="69" t="n">
        <v>43708</v>
      </c>
      <c r="B1705" s="90" t="s">
        <v>23</v>
      </c>
      <c r="C1705" s="62" t="s">
        <v>1713</v>
      </c>
      <c r="D1705" s="90" t="s">
        <v>113</v>
      </c>
      <c r="E1705" s="43" t="n">
        <v>0.541666666666667</v>
      </c>
      <c r="F1705" s="54" t="n">
        <v>32.28</v>
      </c>
      <c r="G1705" s="45" t="n">
        <v>1.1</v>
      </c>
      <c r="H1705" s="46" t="s">
        <v>5</v>
      </c>
      <c r="I1705" s="47" t="n">
        <f aca="false">IF(H1705="W",F1705*G1705-F1705,(IF(H1705="L",-F1705)))</f>
        <v>3.228</v>
      </c>
      <c r="J1705" s="91"/>
      <c r="K1705" s="23"/>
      <c r="L1705" s="48"/>
      <c r="M1705" s="48"/>
      <c r="N1705" s="49"/>
      <c r="O1705" s="91"/>
      <c r="P1705" s="92"/>
      <c r="Q1705" s="92"/>
      <c r="R1705" s="29"/>
      <c r="S1705" s="92"/>
      <c r="T1705" s="92"/>
      <c r="U1705" s="92"/>
      <c r="V1705" s="92"/>
      <c r="W1705" s="92"/>
      <c r="X1705" s="92"/>
      <c r="Y1705" s="92"/>
      <c r="Z1705" s="92"/>
      <c r="AA1705" s="92"/>
      <c r="AB1705" s="92"/>
      <c r="AC1705" s="92"/>
      <c r="AD1705" s="92"/>
      <c r="AE1705" s="92"/>
      <c r="AF1705" s="92"/>
      <c r="AG1705" s="32"/>
      <c r="AH1705" s="32"/>
      <c r="AI1705" s="32"/>
      <c r="AJ1705" s="32"/>
      <c r="AK1705" s="32"/>
      <c r="AL1705" s="32"/>
    </row>
    <row r="1706" customFormat="false" ht="16.85" hidden="false" customHeight="false" outlineLevel="0" collapsed="false">
      <c r="A1706" s="69"/>
      <c r="B1706" s="90" t="s">
        <v>23</v>
      </c>
      <c r="C1706" s="62" t="s">
        <v>1713</v>
      </c>
      <c r="D1706" s="90" t="s">
        <v>1732</v>
      </c>
      <c r="E1706" s="43" t="n">
        <v>0.541666666666667</v>
      </c>
      <c r="F1706" s="54" t="n">
        <v>5</v>
      </c>
      <c r="G1706" s="45" t="n">
        <v>2.58</v>
      </c>
      <c r="H1706" s="46" t="s">
        <v>5</v>
      </c>
      <c r="I1706" s="47" t="n">
        <f aca="false">IF(H1706="W",F1706*G1706-F1706,(IF(H1706="L",-F1706)))</f>
        <v>7.9</v>
      </c>
      <c r="J1706" s="91"/>
      <c r="K1706" s="23"/>
      <c r="L1706" s="48"/>
      <c r="M1706" s="48"/>
      <c r="N1706" s="49"/>
      <c r="O1706" s="91"/>
      <c r="P1706" s="92"/>
      <c r="Q1706" s="92"/>
      <c r="R1706" s="29"/>
      <c r="S1706" s="92"/>
      <c r="T1706" s="92"/>
      <c r="U1706" s="92"/>
      <c r="V1706" s="92"/>
      <c r="W1706" s="92"/>
      <c r="X1706" s="92"/>
      <c r="Y1706" s="92"/>
      <c r="Z1706" s="92"/>
      <c r="AA1706" s="92"/>
      <c r="AB1706" s="92"/>
      <c r="AC1706" s="92"/>
      <c r="AD1706" s="92"/>
      <c r="AE1706" s="92"/>
      <c r="AF1706" s="92"/>
      <c r="AG1706" s="32"/>
      <c r="AH1706" s="32"/>
      <c r="AI1706" s="32"/>
      <c r="AJ1706" s="32"/>
      <c r="AK1706" s="32"/>
      <c r="AL1706" s="32"/>
    </row>
    <row r="1707" customFormat="false" ht="16.85" hidden="false" customHeight="false" outlineLevel="0" collapsed="false">
      <c r="A1707" s="69"/>
      <c r="B1707" s="90" t="s">
        <v>67</v>
      </c>
      <c r="C1707" s="62" t="s">
        <v>28</v>
      </c>
      <c r="D1707" s="90" t="s">
        <v>1778</v>
      </c>
      <c r="E1707" s="43" t="n">
        <v>0.875</v>
      </c>
      <c r="F1707" s="54" t="n">
        <v>20</v>
      </c>
      <c r="G1707" s="45" t="n">
        <v>2.44</v>
      </c>
      <c r="H1707" s="46" t="s">
        <v>5</v>
      </c>
      <c r="I1707" s="47" t="n">
        <f aca="false">IF(H1707="W",F1707*G1707-F1707,(IF(H1707="L",-F1707)))</f>
        <v>28.8</v>
      </c>
      <c r="J1707" s="91"/>
      <c r="K1707" s="23"/>
      <c r="L1707" s="48"/>
      <c r="M1707" s="48"/>
      <c r="N1707" s="49"/>
      <c r="O1707" s="91"/>
      <c r="P1707" s="92"/>
      <c r="Q1707" s="92"/>
      <c r="R1707" s="29"/>
      <c r="S1707" s="92"/>
      <c r="T1707" s="92"/>
      <c r="U1707" s="92"/>
      <c r="V1707" s="92"/>
      <c r="W1707" s="92"/>
      <c r="X1707" s="92"/>
      <c r="Y1707" s="92"/>
      <c r="Z1707" s="92"/>
      <c r="AA1707" s="92"/>
      <c r="AB1707" s="92"/>
      <c r="AC1707" s="92"/>
      <c r="AD1707" s="92"/>
      <c r="AE1707" s="92"/>
      <c r="AF1707" s="92"/>
      <c r="AG1707" s="32"/>
      <c r="AH1707" s="32"/>
      <c r="AI1707" s="32"/>
      <c r="AJ1707" s="32"/>
      <c r="AK1707" s="32"/>
      <c r="AL1707" s="32"/>
    </row>
    <row r="1708" customFormat="false" ht="16.85" hidden="false" customHeight="false" outlineLevel="0" collapsed="false">
      <c r="A1708" s="69" t="s">
        <v>1779</v>
      </c>
      <c r="B1708" s="90" t="s">
        <v>67</v>
      </c>
      <c r="C1708" s="62" t="s">
        <v>170</v>
      </c>
      <c r="D1708" s="90" t="s">
        <v>1780</v>
      </c>
      <c r="E1708" s="43" t="n">
        <v>0.875</v>
      </c>
      <c r="F1708" s="54" t="n">
        <v>16</v>
      </c>
      <c r="G1708" s="45" t="n">
        <v>3.05</v>
      </c>
      <c r="H1708" s="46" t="s">
        <v>7</v>
      </c>
      <c r="I1708" s="47" t="n">
        <f aca="false">IF(H1708="W",F1708*G1708-F1708,(IF(H1708="L",-F1708)))</f>
        <v>-16</v>
      </c>
      <c r="J1708" s="91"/>
      <c r="K1708" s="23"/>
      <c r="L1708" s="48"/>
      <c r="M1708" s="48"/>
      <c r="N1708" s="49"/>
      <c r="O1708" s="91"/>
      <c r="P1708" s="92"/>
      <c r="Q1708" s="92"/>
      <c r="R1708" s="29"/>
      <c r="S1708" s="92"/>
      <c r="T1708" s="92"/>
      <c r="U1708" s="92"/>
      <c r="V1708" s="92"/>
      <c r="W1708" s="92"/>
      <c r="X1708" s="92"/>
      <c r="Y1708" s="92"/>
      <c r="Z1708" s="92"/>
      <c r="AA1708" s="92"/>
      <c r="AB1708" s="92"/>
      <c r="AC1708" s="92"/>
      <c r="AD1708" s="92"/>
      <c r="AE1708" s="92"/>
      <c r="AF1708" s="92"/>
      <c r="AG1708" s="32"/>
      <c r="AH1708" s="32"/>
      <c r="AI1708" s="32"/>
      <c r="AJ1708" s="32"/>
      <c r="AK1708" s="32"/>
      <c r="AL1708" s="32"/>
    </row>
    <row r="1709" customFormat="false" ht="16.85" hidden="false" customHeight="false" outlineLevel="0" collapsed="false">
      <c r="A1709" s="69"/>
      <c r="B1709" s="90" t="s">
        <v>67</v>
      </c>
      <c r="C1709" s="62" t="s">
        <v>87</v>
      </c>
      <c r="D1709" s="90" t="s">
        <v>1659</v>
      </c>
      <c r="E1709" s="43" t="n">
        <v>0.875</v>
      </c>
      <c r="F1709" s="54" t="n">
        <v>10</v>
      </c>
      <c r="G1709" s="45" t="n">
        <v>3.45</v>
      </c>
      <c r="H1709" s="93" t="s">
        <v>6</v>
      </c>
      <c r="I1709" s="47" t="n">
        <f aca="false">IF(H1709="W",F1709*G1709-F1709,(IF(H1709="L",-F1709)))</f>
        <v>0</v>
      </c>
      <c r="J1709" s="91"/>
      <c r="K1709" s="23" t="s">
        <v>124</v>
      </c>
      <c r="L1709" s="48"/>
      <c r="M1709" s="48"/>
      <c r="N1709" s="49"/>
      <c r="O1709" s="91"/>
      <c r="P1709" s="92"/>
      <c r="Q1709" s="92"/>
      <c r="R1709" s="29"/>
      <c r="S1709" s="92"/>
      <c r="T1709" s="92"/>
      <c r="U1709" s="92"/>
      <c r="V1709" s="92"/>
      <c r="W1709" s="92"/>
      <c r="X1709" s="92"/>
      <c r="Y1709" s="92"/>
      <c r="Z1709" s="92"/>
      <c r="AA1709" s="92"/>
      <c r="AB1709" s="92"/>
      <c r="AC1709" s="92"/>
      <c r="AD1709" s="92"/>
      <c r="AE1709" s="92"/>
      <c r="AF1709" s="92"/>
      <c r="AG1709" s="32"/>
      <c r="AH1709" s="32"/>
      <c r="AI1709" s="32"/>
      <c r="AJ1709" s="32"/>
      <c r="AK1709" s="32"/>
      <c r="AL1709" s="32"/>
    </row>
    <row r="1710" customFormat="false" ht="16.85" hidden="false" customHeight="false" outlineLevel="0" collapsed="false">
      <c r="A1710" s="69"/>
      <c r="B1710" s="90" t="s">
        <v>67</v>
      </c>
      <c r="C1710" s="62" t="s">
        <v>63</v>
      </c>
      <c r="D1710" s="90" t="s">
        <v>1781</v>
      </c>
      <c r="E1710" s="43" t="n">
        <v>0.875</v>
      </c>
      <c r="F1710" s="54" t="n">
        <v>20</v>
      </c>
      <c r="G1710" s="45" t="n">
        <v>1.08</v>
      </c>
      <c r="H1710" s="94" t="s">
        <v>5</v>
      </c>
      <c r="I1710" s="47" t="n">
        <f aca="false">IF(H1710="W",F1710*G1710-F1710,(IF(H1710="L",-F1710)))</f>
        <v>1.6</v>
      </c>
      <c r="J1710" s="91"/>
      <c r="K1710" s="23"/>
      <c r="L1710" s="48"/>
      <c r="M1710" s="48"/>
      <c r="N1710" s="49"/>
      <c r="O1710" s="91"/>
      <c r="P1710" s="92"/>
      <c r="Q1710" s="92"/>
      <c r="R1710" s="29"/>
      <c r="S1710" s="92"/>
      <c r="T1710" s="92"/>
      <c r="U1710" s="92"/>
      <c r="V1710" s="92"/>
      <c r="W1710" s="92"/>
      <c r="X1710" s="92"/>
      <c r="Y1710" s="92"/>
      <c r="Z1710" s="92"/>
      <c r="AA1710" s="92"/>
      <c r="AB1710" s="92"/>
      <c r="AC1710" s="92"/>
      <c r="AD1710" s="92"/>
      <c r="AE1710" s="92"/>
      <c r="AF1710" s="92"/>
      <c r="AG1710" s="32"/>
      <c r="AH1710" s="32"/>
      <c r="AI1710" s="32"/>
      <c r="AJ1710" s="32"/>
      <c r="AK1710" s="32"/>
      <c r="AL1710" s="32"/>
    </row>
    <row r="1711" customFormat="false" ht="16.85" hidden="false" customHeight="false" outlineLevel="0" collapsed="false">
      <c r="A1711" s="69"/>
      <c r="B1711" s="90" t="s">
        <v>23</v>
      </c>
      <c r="C1711" s="62" t="s">
        <v>1713</v>
      </c>
      <c r="D1711" s="90" t="s">
        <v>1782</v>
      </c>
      <c r="E1711" s="43" t="n">
        <v>0.8125</v>
      </c>
      <c r="F1711" s="54" t="n">
        <v>5</v>
      </c>
      <c r="G1711" s="45" t="n">
        <v>1.9</v>
      </c>
      <c r="H1711" s="95" t="s">
        <v>7</v>
      </c>
      <c r="I1711" s="47" t="n">
        <f aca="false">IF(H1711="W",F1711*G1711-F1711,(IF(H1711="L",-F1711)))</f>
        <v>-5</v>
      </c>
      <c r="J1711" s="91"/>
      <c r="K1711" s="23"/>
      <c r="L1711" s="48"/>
      <c r="M1711" s="48"/>
      <c r="N1711" s="49"/>
      <c r="O1711" s="91"/>
      <c r="P1711" s="92"/>
      <c r="Q1711" s="92"/>
      <c r="R1711" s="29"/>
      <c r="S1711" s="92"/>
      <c r="T1711" s="92"/>
      <c r="U1711" s="92"/>
      <c r="V1711" s="92"/>
      <c r="W1711" s="92"/>
      <c r="X1711" s="92"/>
      <c r="Y1711" s="92"/>
      <c r="Z1711" s="92"/>
      <c r="AA1711" s="92"/>
      <c r="AB1711" s="92"/>
      <c r="AC1711" s="92"/>
      <c r="AD1711" s="92"/>
      <c r="AE1711" s="92"/>
      <c r="AF1711" s="92"/>
      <c r="AG1711" s="32"/>
      <c r="AH1711" s="32"/>
      <c r="AI1711" s="32"/>
      <c r="AJ1711" s="32"/>
      <c r="AK1711" s="32"/>
      <c r="AL1711" s="32"/>
    </row>
    <row r="1712" customFormat="false" ht="16.85" hidden="false" customHeight="false" outlineLevel="0" collapsed="false">
      <c r="A1712" s="69"/>
      <c r="B1712" s="90" t="s">
        <v>23</v>
      </c>
      <c r="C1712" s="62" t="s">
        <v>1713</v>
      </c>
      <c r="D1712" s="90" t="s">
        <v>1783</v>
      </c>
      <c r="E1712" s="43" t="n">
        <v>0.854166666666667</v>
      </c>
      <c r="F1712" s="54" t="n">
        <v>5</v>
      </c>
      <c r="G1712" s="45" t="n">
        <v>1.9</v>
      </c>
      <c r="H1712" s="94" t="s">
        <v>5</v>
      </c>
      <c r="I1712" s="47" t="n">
        <f aca="false">IF(H1712="W",F1712*G1712-F1712,(IF(H1712="L",-F1712)))</f>
        <v>4.5</v>
      </c>
      <c r="J1712" s="91"/>
      <c r="K1712" s="23"/>
      <c r="L1712" s="48"/>
      <c r="M1712" s="48"/>
      <c r="N1712" s="49"/>
      <c r="O1712" s="91"/>
      <c r="P1712" s="92"/>
      <c r="Q1712" s="92"/>
      <c r="R1712" s="29"/>
      <c r="S1712" s="92"/>
      <c r="T1712" s="92"/>
      <c r="U1712" s="92"/>
      <c r="V1712" s="92"/>
      <c r="W1712" s="92"/>
      <c r="X1712" s="92"/>
      <c r="Y1712" s="92"/>
      <c r="Z1712" s="92"/>
      <c r="AA1712" s="92"/>
      <c r="AB1712" s="92"/>
      <c r="AC1712" s="92"/>
      <c r="AD1712" s="92"/>
      <c r="AE1712" s="92"/>
      <c r="AF1712" s="92"/>
      <c r="AG1712" s="32"/>
      <c r="AH1712" s="32"/>
      <c r="AI1712" s="32"/>
      <c r="AJ1712" s="32"/>
      <c r="AK1712" s="32"/>
      <c r="AL1712" s="32"/>
    </row>
    <row r="1713" customFormat="false" ht="16.85" hidden="false" customHeight="false" outlineLevel="0" collapsed="false">
      <c r="A1713" s="69" t="n">
        <v>43709</v>
      </c>
      <c r="B1713" s="90" t="s">
        <v>67</v>
      </c>
      <c r="C1713" s="62" t="s">
        <v>28</v>
      </c>
      <c r="D1713" s="90" t="s">
        <v>1784</v>
      </c>
      <c r="E1713" s="43" t="n">
        <v>0.90625</v>
      </c>
      <c r="F1713" s="54" t="n">
        <v>20</v>
      </c>
      <c r="G1713" s="45" t="n">
        <v>2.71</v>
      </c>
      <c r="H1713" s="96" t="s">
        <v>5</v>
      </c>
      <c r="I1713" s="47" t="n">
        <f aca="false">IF(H1713="W",F1713*G1713-F1713,(IF(H1713="L",-F1713)))</f>
        <v>34.2</v>
      </c>
      <c r="J1713" s="91"/>
      <c r="K1713" s="23"/>
      <c r="L1713" s="48"/>
      <c r="M1713" s="48"/>
      <c r="N1713" s="49"/>
      <c r="O1713" s="91"/>
      <c r="P1713" s="92"/>
      <c r="Q1713" s="92"/>
      <c r="R1713" s="29"/>
      <c r="S1713" s="92"/>
      <c r="T1713" s="92"/>
      <c r="U1713" s="92"/>
      <c r="V1713" s="92"/>
      <c r="W1713" s="92"/>
      <c r="X1713" s="92"/>
      <c r="Y1713" s="92"/>
      <c r="Z1713" s="92"/>
      <c r="AA1713" s="92"/>
      <c r="AB1713" s="92"/>
      <c r="AC1713" s="92"/>
      <c r="AD1713" s="92"/>
      <c r="AE1713" s="92"/>
      <c r="AF1713" s="92"/>
      <c r="AG1713" s="32"/>
      <c r="AH1713" s="32"/>
      <c r="AI1713" s="32"/>
      <c r="AJ1713" s="32"/>
      <c r="AK1713" s="32"/>
      <c r="AL1713" s="32"/>
    </row>
    <row r="1714" customFormat="false" ht="16.85" hidden="false" customHeight="false" outlineLevel="0" collapsed="false">
      <c r="A1714" s="69"/>
      <c r="B1714" s="90" t="s">
        <v>67</v>
      </c>
      <c r="C1714" s="62" t="s">
        <v>87</v>
      </c>
      <c r="D1714" s="90" t="s">
        <v>1785</v>
      </c>
      <c r="E1714" s="43" t="n">
        <v>0.90625</v>
      </c>
      <c r="F1714" s="54" t="n">
        <v>10</v>
      </c>
      <c r="G1714" s="45" t="n">
        <v>2.7</v>
      </c>
      <c r="H1714" s="96" t="s">
        <v>6</v>
      </c>
      <c r="I1714" s="47" t="n">
        <f aca="false">IF(H1714="W",F1714*G1714-F1714,(IF(H1714="L",-F1714)))</f>
        <v>0</v>
      </c>
      <c r="J1714" s="91"/>
      <c r="K1714" s="23"/>
      <c r="L1714" s="48"/>
      <c r="M1714" s="48"/>
      <c r="N1714" s="49"/>
      <c r="O1714" s="91"/>
      <c r="P1714" s="92"/>
      <c r="Q1714" s="92"/>
      <c r="R1714" s="29"/>
      <c r="S1714" s="92"/>
      <c r="T1714" s="92"/>
      <c r="U1714" s="92"/>
      <c r="V1714" s="92"/>
      <c r="W1714" s="92"/>
      <c r="X1714" s="92"/>
      <c r="Y1714" s="92"/>
      <c r="Z1714" s="92"/>
      <c r="AA1714" s="92"/>
      <c r="AB1714" s="92"/>
      <c r="AC1714" s="92"/>
      <c r="AD1714" s="92"/>
      <c r="AE1714" s="92"/>
      <c r="AF1714" s="92"/>
      <c r="AG1714" s="32"/>
      <c r="AH1714" s="32"/>
      <c r="AI1714" s="32"/>
      <c r="AJ1714" s="32"/>
      <c r="AK1714" s="32"/>
      <c r="AL1714" s="32"/>
    </row>
    <row r="1715" customFormat="false" ht="16.85" hidden="false" customHeight="false" outlineLevel="0" collapsed="false">
      <c r="A1715" s="69"/>
      <c r="B1715" s="90" t="s">
        <v>67</v>
      </c>
      <c r="C1715" s="62" t="s">
        <v>170</v>
      </c>
      <c r="D1715" s="90" t="s">
        <v>1786</v>
      </c>
      <c r="E1715" s="43" t="n">
        <v>0.90625</v>
      </c>
      <c r="F1715" s="54" t="n">
        <v>15.71</v>
      </c>
      <c r="G1715" s="45" t="n">
        <v>3.45</v>
      </c>
      <c r="H1715" s="96" t="s">
        <v>7</v>
      </c>
      <c r="I1715" s="47" t="n">
        <f aca="false">IF(H1715="W",F1715*G1715-F1715,(IF(H1715="L",-F1715)))</f>
        <v>-15.71</v>
      </c>
      <c r="J1715" s="91"/>
      <c r="K1715" s="23"/>
      <c r="L1715" s="48"/>
      <c r="M1715" s="48"/>
      <c r="N1715" s="49"/>
      <c r="O1715" s="91"/>
      <c r="P1715" s="92"/>
      <c r="Q1715" s="92"/>
      <c r="R1715" s="29"/>
      <c r="S1715" s="92"/>
      <c r="T1715" s="92"/>
      <c r="U1715" s="92"/>
      <c r="V1715" s="92"/>
      <c r="W1715" s="92"/>
      <c r="X1715" s="92"/>
      <c r="Y1715" s="92"/>
      <c r="Z1715" s="92"/>
      <c r="AA1715" s="92"/>
      <c r="AB1715" s="92"/>
      <c r="AC1715" s="92"/>
      <c r="AD1715" s="92"/>
      <c r="AE1715" s="92"/>
      <c r="AF1715" s="92"/>
      <c r="AG1715" s="32"/>
      <c r="AH1715" s="32"/>
      <c r="AI1715" s="32"/>
      <c r="AJ1715" s="32"/>
      <c r="AK1715" s="32"/>
      <c r="AL1715" s="32"/>
    </row>
    <row r="1716" customFormat="false" ht="16.85" hidden="false" customHeight="false" outlineLevel="0" collapsed="false">
      <c r="A1716" s="69"/>
      <c r="B1716" s="90" t="s">
        <v>67</v>
      </c>
      <c r="C1716" s="62" t="s">
        <v>63</v>
      </c>
      <c r="D1716" s="90" t="s">
        <v>1787</v>
      </c>
      <c r="E1716" s="43" t="n">
        <v>0.90625</v>
      </c>
      <c r="F1716" s="54" t="n">
        <v>20</v>
      </c>
      <c r="G1716" s="45" t="n">
        <v>1.04</v>
      </c>
      <c r="H1716" s="96" t="s">
        <v>5</v>
      </c>
      <c r="I1716" s="47" t="n">
        <f aca="false">IF(H1716="W",F1716*G1716-F1716,(IF(H1716="L",-F1716)))</f>
        <v>0.800000000000001</v>
      </c>
      <c r="J1716" s="91"/>
      <c r="K1716" s="23"/>
      <c r="L1716" s="48"/>
      <c r="M1716" s="48"/>
      <c r="N1716" s="49"/>
      <c r="O1716" s="91"/>
      <c r="P1716" s="92"/>
      <c r="Q1716" s="92"/>
      <c r="R1716" s="29"/>
      <c r="S1716" s="92"/>
      <c r="T1716" s="92"/>
      <c r="U1716" s="92"/>
      <c r="V1716" s="92"/>
      <c r="W1716" s="92"/>
      <c r="X1716" s="92"/>
      <c r="Y1716" s="92"/>
      <c r="Z1716" s="92"/>
      <c r="AA1716" s="92"/>
      <c r="AB1716" s="92"/>
      <c r="AC1716" s="92"/>
      <c r="AD1716" s="92"/>
      <c r="AE1716" s="92"/>
      <c r="AF1716" s="92"/>
      <c r="AG1716" s="32"/>
      <c r="AH1716" s="32"/>
      <c r="AI1716" s="32"/>
      <c r="AJ1716" s="32"/>
      <c r="AK1716" s="32"/>
      <c r="AL1716" s="32"/>
    </row>
    <row r="1717" customFormat="false" ht="16.85" hidden="false" customHeight="false" outlineLevel="0" collapsed="false">
      <c r="A1717" s="69"/>
      <c r="B1717" s="90" t="s">
        <v>23</v>
      </c>
      <c r="C1717" s="62" t="s">
        <v>1713</v>
      </c>
      <c r="D1717" s="90" t="s">
        <v>1788</v>
      </c>
      <c r="E1717" s="43" t="n">
        <v>0.770833333333333</v>
      </c>
      <c r="F1717" s="54" t="n">
        <v>10</v>
      </c>
      <c r="G1717" s="45" t="n">
        <v>2.01</v>
      </c>
      <c r="H1717" s="96" t="s">
        <v>5</v>
      </c>
      <c r="I1717" s="47" t="n">
        <f aca="false">IF(H1717="W",F1717*G1717-F1717,(IF(H1717="L",-F1717)))</f>
        <v>10.1</v>
      </c>
      <c r="J1717" s="91"/>
      <c r="K1717" s="23"/>
      <c r="L1717" s="48"/>
      <c r="M1717" s="48"/>
      <c r="N1717" s="49"/>
      <c r="O1717" s="91"/>
      <c r="P1717" s="92"/>
      <c r="Q1717" s="92"/>
      <c r="R1717" s="29"/>
      <c r="S1717" s="92"/>
      <c r="T1717" s="92"/>
      <c r="U1717" s="92"/>
      <c r="V1717" s="92"/>
      <c r="W1717" s="92"/>
      <c r="X1717" s="92"/>
      <c r="Y1717" s="92"/>
      <c r="Z1717" s="92"/>
      <c r="AA1717" s="92"/>
      <c r="AB1717" s="92"/>
      <c r="AC1717" s="92"/>
      <c r="AD1717" s="92"/>
      <c r="AE1717" s="92"/>
      <c r="AF1717" s="92"/>
      <c r="AG1717" s="32"/>
      <c r="AH1717" s="32"/>
      <c r="AI1717" s="32"/>
      <c r="AJ1717" s="32"/>
      <c r="AK1717" s="32"/>
      <c r="AL1717" s="32"/>
    </row>
    <row r="1718" customFormat="false" ht="16.85" hidden="false" customHeight="false" outlineLevel="0" collapsed="false">
      <c r="A1718" s="69"/>
      <c r="B1718" s="90" t="s">
        <v>23</v>
      </c>
      <c r="C1718" s="62" t="s">
        <v>1713</v>
      </c>
      <c r="D1718" s="90" t="s">
        <v>1789</v>
      </c>
      <c r="E1718" s="43" t="n">
        <v>0.770833333333333</v>
      </c>
      <c r="F1718" s="54" t="n">
        <v>10</v>
      </c>
      <c r="G1718" s="45" t="n">
        <v>2.78</v>
      </c>
      <c r="H1718" s="96" t="s">
        <v>5</v>
      </c>
      <c r="I1718" s="47" t="n">
        <f aca="false">IF(H1718="W",F1718*G1718-F1718,(IF(H1718="L",-F1718)))</f>
        <v>17.8</v>
      </c>
      <c r="J1718" s="91"/>
      <c r="K1718" s="23"/>
      <c r="L1718" s="48"/>
      <c r="M1718" s="48"/>
      <c r="N1718" s="49"/>
      <c r="O1718" s="91"/>
      <c r="P1718" s="92"/>
      <c r="Q1718" s="92"/>
      <c r="R1718" s="29"/>
      <c r="S1718" s="92"/>
      <c r="T1718" s="92"/>
      <c r="U1718" s="92"/>
      <c r="V1718" s="92"/>
      <c r="W1718" s="92"/>
      <c r="X1718" s="92"/>
      <c r="Y1718" s="92"/>
      <c r="Z1718" s="92"/>
      <c r="AA1718" s="92"/>
      <c r="AB1718" s="92"/>
      <c r="AC1718" s="92"/>
      <c r="AD1718" s="92"/>
      <c r="AE1718" s="92"/>
      <c r="AF1718" s="92"/>
      <c r="AG1718" s="32"/>
      <c r="AH1718" s="32"/>
      <c r="AI1718" s="32"/>
      <c r="AJ1718" s="32"/>
      <c r="AK1718" s="32"/>
      <c r="AL1718" s="32"/>
    </row>
    <row r="1719" customFormat="false" ht="16.85" hidden="false" customHeight="false" outlineLevel="0" collapsed="false">
      <c r="A1719" s="69"/>
      <c r="B1719" s="90" t="s">
        <v>23</v>
      </c>
      <c r="C1719" s="62" t="s">
        <v>1713</v>
      </c>
      <c r="D1719" s="90" t="s">
        <v>1790</v>
      </c>
      <c r="E1719" s="43" t="n">
        <v>0.6875</v>
      </c>
      <c r="F1719" s="54" t="n">
        <v>10</v>
      </c>
      <c r="G1719" s="45" t="n">
        <v>2.01</v>
      </c>
      <c r="H1719" s="96" t="s">
        <v>5</v>
      </c>
      <c r="I1719" s="47" t="n">
        <f aca="false">IF(H1719="W",F1719*G1719-F1719,(IF(H1719="L",-F1719)))</f>
        <v>10.1</v>
      </c>
      <c r="J1719" s="91"/>
      <c r="K1719" s="23"/>
      <c r="L1719" s="48"/>
      <c r="M1719" s="48"/>
      <c r="N1719" s="49"/>
      <c r="O1719" s="91"/>
      <c r="P1719" s="92"/>
      <c r="Q1719" s="92"/>
      <c r="R1719" s="29"/>
      <c r="S1719" s="92"/>
      <c r="T1719" s="92"/>
      <c r="U1719" s="92"/>
      <c r="V1719" s="92"/>
      <c r="W1719" s="92"/>
      <c r="X1719" s="92"/>
      <c r="Y1719" s="92"/>
      <c r="Z1719" s="92"/>
      <c r="AA1719" s="92"/>
      <c r="AB1719" s="92"/>
      <c r="AC1719" s="92"/>
      <c r="AD1719" s="92"/>
      <c r="AE1719" s="92"/>
      <c r="AF1719" s="92"/>
      <c r="AG1719" s="32"/>
      <c r="AH1719" s="32"/>
      <c r="AI1719" s="32"/>
      <c r="AJ1719" s="32"/>
      <c r="AK1719" s="32"/>
      <c r="AL1719" s="32"/>
    </row>
    <row r="1720" customFormat="false" ht="16.85" hidden="false" customHeight="false" outlineLevel="0" collapsed="false">
      <c r="A1720" s="69"/>
      <c r="B1720" s="90" t="s">
        <v>23</v>
      </c>
      <c r="C1720" s="62" t="s">
        <v>1713</v>
      </c>
      <c r="D1720" s="90" t="s">
        <v>1720</v>
      </c>
      <c r="E1720" s="43" t="n">
        <v>0.729166666666667</v>
      </c>
      <c r="F1720" s="54" t="n">
        <v>10</v>
      </c>
      <c r="G1720" s="45" t="n">
        <v>2.02</v>
      </c>
      <c r="H1720" s="96" t="s">
        <v>7</v>
      </c>
      <c r="I1720" s="47" t="n">
        <f aca="false">IF(H1720="W",F1720*G1720-F1720,(IF(H1720="L",-F1720)))</f>
        <v>-10</v>
      </c>
      <c r="J1720" s="91"/>
      <c r="K1720" s="23"/>
      <c r="L1720" s="48"/>
      <c r="M1720" s="48"/>
      <c r="N1720" s="49"/>
      <c r="O1720" s="91"/>
      <c r="P1720" s="92"/>
      <c r="Q1720" s="92"/>
      <c r="R1720" s="29"/>
      <c r="S1720" s="92"/>
      <c r="T1720" s="92"/>
      <c r="U1720" s="92"/>
      <c r="V1720" s="92"/>
      <c r="W1720" s="92"/>
      <c r="X1720" s="92"/>
      <c r="Y1720" s="92"/>
      <c r="Z1720" s="92"/>
      <c r="AA1720" s="92"/>
      <c r="AB1720" s="92"/>
      <c r="AC1720" s="92"/>
      <c r="AD1720" s="92"/>
      <c r="AE1720" s="92"/>
      <c r="AF1720" s="92"/>
      <c r="AG1720" s="32"/>
      <c r="AH1720" s="32"/>
      <c r="AI1720" s="32"/>
      <c r="AJ1720" s="32"/>
      <c r="AK1720" s="32"/>
      <c r="AL1720" s="32"/>
    </row>
    <row r="1721" customFormat="false" ht="16.85" hidden="false" customHeight="false" outlineLevel="0" collapsed="false">
      <c r="A1721" s="69"/>
      <c r="B1721" s="90" t="s">
        <v>23</v>
      </c>
      <c r="C1721" s="62" t="s">
        <v>1713</v>
      </c>
      <c r="D1721" s="90" t="s">
        <v>1791</v>
      </c>
      <c r="E1721" s="43" t="n">
        <v>0.729166666666667</v>
      </c>
      <c r="F1721" s="54" t="n">
        <v>10</v>
      </c>
      <c r="G1721" s="45" t="n">
        <v>2.75</v>
      </c>
      <c r="H1721" s="96" t="s">
        <v>7</v>
      </c>
      <c r="I1721" s="47" t="n">
        <f aca="false">IF(H1721="W",F1721*G1721-F1721,(IF(H1721="L",-F1721)))</f>
        <v>-10</v>
      </c>
      <c r="J1721" s="91"/>
      <c r="K1721" s="23"/>
      <c r="L1721" s="48"/>
      <c r="M1721" s="48"/>
      <c r="N1721" s="49"/>
      <c r="O1721" s="91"/>
      <c r="P1721" s="92"/>
      <c r="Q1721" s="92"/>
      <c r="R1721" s="29"/>
      <c r="S1721" s="92"/>
      <c r="T1721" s="92"/>
      <c r="U1721" s="92"/>
      <c r="V1721" s="92"/>
      <c r="W1721" s="92"/>
      <c r="X1721" s="92"/>
      <c r="Y1721" s="92"/>
      <c r="Z1721" s="92"/>
      <c r="AA1721" s="92"/>
      <c r="AB1721" s="92"/>
      <c r="AC1721" s="92"/>
      <c r="AD1721" s="92"/>
      <c r="AE1721" s="92"/>
      <c r="AF1721" s="92"/>
      <c r="AG1721" s="32"/>
      <c r="AH1721" s="32"/>
      <c r="AI1721" s="32"/>
      <c r="AJ1721" s="32"/>
      <c r="AK1721" s="32"/>
      <c r="AL1721" s="32"/>
    </row>
    <row r="1722" customFormat="false" ht="16.85" hidden="false" customHeight="false" outlineLevel="0" collapsed="false">
      <c r="A1722" s="69"/>
      <c r="B1722" s="90" t="s">
        <v>67</v>
      </c>
      <c r="C1722" s="62" t="s">
        <v>87</v>
      </c>
      <c r="D1722" s="90" t="s">
        <v>1785</v>
      </c>
      <c r="E1722" s="43" t="n">
        <v>0.90625</v>
      </c>
      <c r="F1722" s="54" t="n">
        <v>10</v>
      </c>
      <c r="G1722" s="45" t="n">
        <v>2.7</v>
      </c>
      <c r="H1722" s="96" t="s">
        <v>7</v>
      </c>
      <c r="I1722" s="47" t="n">
        <f aca="false">IF(H1722="W",F1722*G1722-F1722,(IF(H1722="L",-F1722)))</f>
        <v>-10</v>
      </c>
      <c r="J1722" s="91"/>
      <c r="K1722" s="23"/>
      <c r="L1722" s="48"/>
      <c r="M1722" s="48"/>
      <c r="N1722" s="49"/>
      <c r="O1722" s="91"/>
      <c r="P1722" s="92"/>
      <c r="Q1722" s="92"/>
      <c r="R1722" s="29"/>
      <c r="S1722" s="92"/>
      <c r="T1722" s="92"/>
      <c r="U1722" s="92"/>
      <c r="V1722" s="92"/>
      <c r="W1722" s="92"/>
      <c r="X1722" s="92"/>
      <c r="Y1722" s="92"/>
      <c r="Z1722" s="92"/>
      <c r="AA1722" s="92"/>
      <c r="AB1722" s="92"/>
      <c r="AC1722" s="92"/>
      <c r="AD1722" s="92"/>
      <c r="AE1722" s="92"/>
      <c r="AF1722" s="92"/>
      <c r="AG1722" s="32"/>
      <c r="AH1722" s="32"/>
      <c r="AI1722" s="32"/>
      <c r="AJ1722" s="32"/>
      <c r="AK1722" s="32"/>
      <c r="AL1722" s="32"/>
    </row>
    <row r="1723" customFormat="false" ht="16.85" hidden="false" customHeight="false" outlineLevel="0" collapsed="false">
      <c r="A1723" s="69" t="n">
        <v>43710</v>
      </c>
      <c r="B1723" s="90" t="s">
        <v>46</v>
      </c>
      <c r="C1723" s="62" t="s">
        <v>28</v>
      </c>
      <c r="D1723" s="90" t="s">
        <v>1792</v>
      </c>
      <c r="E1723" s="43" t="n">
        <v>0.8125</v>
      </c>
      <c r="F1723" s="54" t="n">
        <v>10</v>
      </c>
      <c r="G1723" s="45" t="n">
        <v>2.75</v>
      </c>
      <c r="H1723" s="96" t="s">
        <v>6</v>
      </c>
      <c r="I1723" s="47" t="n">
        <f aca="false">IF(H1723="W",F1723*G1723-F1723,(IF(H1723="L",-F1723)))</f>
        <v>0</v>
      </c>
      <c r="J1723" s="91"/>
      <c r="K1723" s="23" t="s">
        <v>663</v>
      </c>
      <c r="L1723" s="48" t="s">
        <v>1793</v>
      </c>
      <c r="M1723" s="48" t="s">
        <v>9</v>
      </c>
      <c r="N1723" s="49" t="n">
        <f aca="false">SUM(I1723:I1823)</f>
        <v>11.3673</v>
      </c>
      <c r="O1723" s="91"/>
      <c r="P1723" s="92"/>
      <c r="Q1723" s="92"/>
      <c r="R1723" s="29"/>
      <c r="S1723" s="92"/>
      <c r="T1723" s="92"/>
      <c r="U1723" s="92"/>
      <c r="V1723" s="92"/>
      <c r="W1723" s="92"/>
      <c r="X1723" s="92"/>
      <c r="Y1723" s="92"/>
      <c r="Z1723" s="92"/>
      <c r="AA1723" s="92"/>
      <c r="AB1723" s="92"/>
      <c r="AC1723" s="92"/>
      <c r="AD1723" s="92"/>
      <c r="AE1723" s="92"/>
      <c r="AF1723" s="92"/>
      <c r="AG1723" s="32"/>
      <c r="AH1723" s="32"/>
      <c r="AI1723" s="32"/>
      <c r="AJ1723" s="32"/>
      <c r="AK1723" s="32"/>
      <c r="AL1723" s="32"/>
    </row>
    <row r="1724" customFormat="false" ht="16.85" hidden="false" customHeight="false" outlineLevel="0" collapsed="false">
      <c r="A1724" s="69"/>
      <c r="B1724" s="90" t="s">
        <v>46</v>
      </c>
      <c r="C1724" s="62" t="s">
        <v>28</v>
      </c>
      <c r="D1724" s="90" t="s">
        <v>1792</v>
      </c>
      <c r="E1724" s="43" t="n">
        <v>0.8125</v>
      </c>
      <c r="F1724" s="54" t="n">
        <v>10</v>
      </c>
      <c r="G1724" s="45" t="n">
        <v>2.75</v>
      </c>
      <c r="H1724" s="96" t="s">
        <v>6</v>
      </c>
      <c r="I1724" s="47" t="n">
        <f aca="false">IF(H1724="W",F1724*G1724-F1724,(IF(H1724="L",-F1724)))</f>
        <v>0</v>
      </c>
      <c r="J1724" s="91"/>
      <c r="K1724" s="23" t="s">
        <v>1794</v>
      </c>
      <c r="L1724" s="48" t="s">
        <v>1795</v>
      </c>
      <c r="M1724" s="48" t="s">
        <v>9</v>
      </c>
      <c r="N1724" s="49" t="n">
        <f aca="false">SUM(N1723+N1765+N1801+N1828)</f>
        <v>99.2473</v>
      </c>
      <c r="O1724" s="91"/>
      <c r="P1724" s="92"/>
      <c r="Q1724" s="92"/>
      <c r="R1724" s="29"/>
      <c r="S1724" s="92"/>
      <c r="T1724" s="92"/>
      <c r="U1724" s="92"/>
      <c r="V1724" s="92"/>
      <c r="W1724" s="92"/>
      <c r="X1724" s="92"/>
      <c r="Y1724" s="92"/>
      <c r="Z1724" s="92"/>
      <c r="AA1724" s="92"/>
      <c r="AB1724" s="92"/>
      <c r="AC1724" s="92"/>
      <c r="AD1724" s="92"/>
      <c r="AE1724" s="92"/>
      <c r="AF1724" s="92"/>
      <c r="AG1724" s="32"/>
      <c r="AH1724" s="32"/>
      <c r="AI1724" s="32"/>
      <c r="AJ1724" s="32"/>
      <c r="AK1724" s="32"/>
      <c r="AL1724" s="32"/>
    </row>
    <row r="1725" customFormat="false" ht="16.85" hidden="false" customHeight="false" outlineLevel="0" collapsed="false">
      <c r="A1725" s="69"/>
      <c r="B1725" s="90" t="s">
        <v>46</v>
      </c>
      <c r="C1725" s="62" t="s">
        <v>95</v>
      </c>
      <c r="D1725" s="90" t="s">
        <v>1796</v>
      </c>
      <c r="E1725" s="43" t="n">
        <v>0.8125</v>
      </c>
      <c r="F1725" s="54" t="n">
        <v>12</v>
      </c>
      <c r="G1725" s="45" t="n">
        <v>3.85</v>
      </c>
      <c r="H1725" s="96" t="s">
        <v>5</v>
      </c>
      <c r="I1725" s="47" t="n">
        <f aca="false">IF(H1725="W",F1725*G1725-F1725,(IF(H1725="L",-F1725)))</f>
        <v>34.2</v>
      </c>
      <c r="J1725" s="91"/>
      <c r="K1725" s="23" t="s">
        <v>1797</v>
      </c>
      <c r="L1725" s="48"/>
      <c r="M1725" s="48"/>
      <c r="N1725" s="49"/>
      <c r="O1725" s="91"/>
      <c r="P1725" s="92"/>
      <c r="Q1725" s="92"/>
      <c r="R1725" s="29"/>
      <c r="S1725" s="92"/>
      <c r="T1725" s="92"/>
      <c r="U1725" s="92"/>
      <c r="V1725" s="92"/>
      <c r="W1725" s="92"/>
      <c r="X1725" s="92"/>
      <c r="Y1725" s="92"/>
      <c r="Z1725" s="92"/>
      <c r="AA1725" s="92"/>
      <c r="AB1725" s="92"/>
      <c r="AC1725" s="92"/>
      <c r="AD1725" s="92"/>
      <c r="AE1725" s="92"/>
      <c r="AF1725" s="92"/>
      <c r="AG1725" s="32"/>
      <c r="AH1725" s="32"/>
      <c r="AI1725" s="32"/>
      <c r="AJ1725" s="32"/>
      <c r="AK1725" s="32"/>
      <c r="AL1725" s="32"/>
    </row>
    <row r="1726" customFormat="false" ht="16.85" hidden="false" customHeight="false" outlineLevel="0" collapsed="false">
      <c r="A1726" s="69"/>
      <c r="B1726" s="90" t="s">
        <v>46</v>
      </c>
      <c r="C1726" s="62" t="s">
        <v>87</v>
      </c>
      <c r="D1726" s="90" t="s">
        <v>1796</v>
      </c>
      <c r="E1726" s="43" t="n">
        <v>0.8125</v>
      </c>
      <c r="F1726" s="54" t="n">
        <v>2.5</v>
      </c>
      <c r="G1726" s="45" t="n">
        <v>3.8</v>
      </c>
      <c r="H1726" s="96" t="s">
        <v>5</v>
      </c>
      <c r="I1726" s="47" t="n">
        <f aca="false">IF(H1726="W",F1726*G1726-F1726,(IF(H1726="L",-F1726)))</f>
        <v>7</v>
      </c>
      <c r="J1726" s="91"/>
      <c r="K1726" s="23" t="s">
        <v>1690</v>
      </c>
      <c r="L1726" s="48"/>
      <c r="M1726" s="48"/>
      <c r="N1726" s="49"/>
      <c r="O1726" s="91"/>
      <c r="P1726" s="92"/>
      <c r="Q1726" s="92"/>
      <c r="R1726" s="29"/>
      <c r="S1726" s="92"/>
      <c r="T1726" s="92"/>
      <c r="U1726" s="92"/>
      <c r="V1726" s="92"/>
      <c r="W1726" s="92"/>
      <c r="X1726" s="92"/>
      <c r="Y1726" s="92"/>
      <c r="Z1726" s="92"/>
      <c r="AA1726" s="92"/>
      <c r="AB1726" s="92"/>
      <c r="AC1726" s="92"/>
      <c r="AD1726" s="92"/>
      <c r="AE1726" s="92"/>
      <c r="AF1726" s="92"/>
      <c r="AG1726" s="32"/>
      <c r="AH1726" s="32"/>
      <c r="AI1726" s="32"/>
      <c r="AJ1726" s="32"/>
      <c r="AK1726" s="32"/>
      <c r="AL1726" s="32"/>
    </row>
    <row r="1727" customFormat="false" ht="16.85" hidden="false" customHeight="false" outlineLevel="0" collapsed="false">
      <c r="A1727" s="69"/>
      <c r="B1727" s="90" t="s">
        <v>46</v>
      </c>
      <c r="C1727" s="62" t="s">
        <v>63</v>
      </c>
      <c r="D1727" s="90" t="s">
        <v>1798</v>
      </c>
      <c r="E1727" s="43" t="n">
        <v>0.8125</v>
      </c>
      <c r="F1727" s="54" t="n">
        <v>20</v>
      </c>
      <c r="G1727" s="45" t="n">
        <v>1.19</v>
      </c>
      <c r="H1727" s="96" t="s">
        <v>7</v>
      </c>
      <c r="I1727" s="47" t="n">
        <f aca="false">IF(H1727="W",F1727*G1727-F1727,(IF(H1727="L",-F1727)))</f>
        <v>-20</v>
      </c>
      <c r="J1727" s="91"/>
      <c r="K1727" s="23"/>
      <c r="L1727" s="48"/>
      <c r="M1727" s="48"/>
      <c r="N1727" s="49"/>
      <c r="O1727" s="91"/>
      <c r="P1727" s="92"/>
      <c r="Q1727" s="92"/>
      <c r="R1727" s="29"/>
      <c r="S1727" s="92"/>
      <c r="T1727" s="92"/>
      <c r="U1727" s="92"/>
      <c r="V1727" s="92"/>
      <c r="W1727" s="92"/>
      <c r="X1727" s="92"/>
      <c r="Y1727" s="92"/>
      <c r="Z1727" s="92"/>
      <c r="AA1727" s="92"/>
      <c r="AB1727" s="92"/>
      <c r="AC1727" s="92"/>
      <c r="AD1727" s="92"/>
      <c r="AE1727" s="92"/>
      <c r="AF1727" s="92"/>
      <c r="AG1727" s="32"/>
      <c r="AH1727" s="32"/>
      <c r="AI1727" s="32"/>
      <c r="AJ1727" s="32"/>
      <c r="AK1727" s="32"/>
      <c r="AL1727" s="32"/>
    </row>
    <row r="1728" customFormat="false" ht="16.85" hidden="false" customHeight="false" outlineLevel="0" collapsed="false">
      <c r="A1728" s="69"/>
      <c r="B1728" s="90" t="s">
        <v>46</v>
      </c>
      <c r="C1728" s="62" t="s">
        <v>170</v>
      </c>
      <c r="D1728" s="90" t="s">
        <v>1799</v>
      </c>
      <c r="E1728" s="43" t="n">
        <v>0.8125</v>
      </c>
      <c r="F1728" s="54" t="n">
        <v>20.32</v>
      </c>
      <c r="G1728" s="45" t="n">
        <v>2.45</v>
      </c>
      <c r="H1728" s="96" t="s">
        <v>7</v>
      </c>
      <c r="I1728" s="47" t="n">
        <f aca="false">IF(H1728="W",F1728*G1728-F1728,(IF(H1728="L",-F1728)))</f>
        <v>-20.32</v>
      </c>
      <c r="J1728" s="91"/>
      <c r="K1728" s="23"/>
      <c r="L1728" s="48"/>
      <c r="M1728" s="48"/>
      <c r="N1728" s="49"/>
      <c r="O1728" s="91"/>
      <c r="P1728" s="92"/>
      <c r="Q1728" s="92"/>
      <c r="R1728" s="29"/>
      <c r="S1728" s="92"/>
      <c r="T1728" s="92"/>
      <c r="U1728" s="92"/>
      <c r="V1728" s="92"/>
      <c r="W1728" s="92"/>
      <c r="X1728" s="92"/>
      <c r="Y1728" s="92"/>
      <c r="Z1728" s="92"/>
      <c r="AA1728" s="92"/>
      <c r="AB1728" s="92"/>
      <c r="AC1728" s="92"/>
      <c r="AD1728" s="92"/>
      <c r="AE1728" s="92"/>
      <c r="AF1728" s="92"/>
      <c r="AG1728" s="32"/>
      <c r="AH1728" s="32"/>
      <c r="AI1728" s="32"/>
      <c r="AJ1728" s="32"/>
      <c r="AK1728" s="32"/>
      <c r="AL1728" s="32"/>
    </row>
    <row r="1729" customFormat="false" ht="16.85" hidden="false" customHeight="false" outlineLevel="0" collapsed="false">
      <c r="A1729" s="69"/>
      <c r="B1729" s="90" t="s">
        <v>46</v>
      </c>
      <c r="C1729" s="62" t="s">
        <v>151</v>
      </c>
      <c r="D1729" s="90" t="s">
        <v>1799</v>
      </c>
      <c r="E1729" s="43" t="n">
        <v>0.8125</v>
      </c>
      <c r="F1729" s="54" t="n">
        <v>5</v>
      </c>
      <c r="G1729" s="45" t="n">
        <v>2.45</v>
      </c>
      <c r="H1729" s="96" t="s">
        <v>7</v>
      </c>
      <c r="I1729" s="47" t="n">
        <f aca="false">IF(H1729="W",F1729*G1729-F1729,(IF(H1729="L",-F1729)))</f>
        <v>-5</v>
      </c>
      <c r="J1729" s="91"/>
      <c r="K1729" s="23"/>
      <c r="L1729" s="48"/>
      <c r="M1729" s="48"/>
      <c r="N1729" s="49"/>
      <c r="O1729" s="91"/>
      <c r="P1729" s="92"/>
      <c r="Q1729" s="92"/>
      <c r="R1729" s="29"/>
      <c r="S1729" s="92"/>
      <c r="T1729" s="92"/>
      <c r="U1729" s="92"/>
      <c r="V1729" s="92"/>
      <c r="W1729" s="92"/>
      <c r="X1729" s="92"/>
      <c r="Y1729" s="92"/>
      <c r="Z1729" s="92"/>
      <c r="AA1729" s="92"/>
      <c r="AB1729" s="92"/>
      <c r="AC1729" s="92"/>
      <c r="AD1729" s="92"/>
      <c r="AE1729" s="92"/>
      <c r="AF1729" s="92"/>
      <c r="AG1729" s="32"/>
      <c r="AH1729" s="32"/>
      <c r="AI1729" s="32"/>
      <c r="AJ1729" s="32"/>
      <c r="AK1729" s="32"/>
      <c r="AL1729" s="32"/>
    </row>
    <row r="1730" customFormat="false" ht="16.85" hidden="false" customHeight="false" outlineLevel="0" collapsed="false">
      <c r="A1730" s="69" t="s">
        <v>1800</v>
      </c>
      <c r="B1730" s="90" t="s">
        <v>23</v>
      </c>
      <c r="C1730" s="62" t="s">
        <v>1713</v>
      </c>
      <c r="D1730" s="90" t="s">
        <v>1801</v>
      </c>
      <c r="E1730" s="43" t="s">
        <v>1802</v>
      </c>
      <c r="F1730" s="54" t="n">
        <v>23.5</v>
      </c>
      <c r="G1730" s="45" t="n">
        <v>1.0166</v>
      </c>
      <c r="H1730" s="96" t="s">
        <v>5</v>
      </c>
      <c r="I1730" s="47" t="n">
        <f aca="false">IF(H1730="W",F1730*G1730-F1730,(IF(H1730="L",-F1730)))</f>
        <v>0.3901</v>
      </c>
      <c r="J1730" s="91"/>
      <c r="K1730" s="23"/>
      <c r="L1730" s="48"/>
      <c r="M1730" s="48"/>
      <c r="N1730" s="49"/>
      <c r="O1730" s="91"/>
      <c r="P1730" s="92"/>
      <c r="Q1730" s="92"/>
      <c r="R1730" s="29"/>
      <c r="S1730" s="92"/>
      <c r="T1730" s="92"/>
      <c r="U1730" s="92"/>
      <c r="V1730" s="92"/>
      <c r="W1730" s="92"/>
      <c r="X1730" s="92"/>
      <c r="Y1730" s="92"/>
      <c r="Z1730" s="92"/>
      <c r="AA1730" s="92"/>
      <c r="AB1730" s="92"/>
      <c r="AC1730" s="92"/>
      <c r="AD1730" s="92"/>
      <c r="AE1730" s="92"/>
      <c r="AF1730" s="92"/>
      <c r="AG1730" s="32"/>
      <c r="AH1730" s="32"/>
      <c r="AI1730" s="32"/>
      <c r="AJ1730" s="32"/>
      <c r="AK1730" s="32"/>
      <c r="AL1730" s="32"/>
    </row>
    <row r="1731" customFormat="false" ht="16.85" hidden="false" customHeight="false" outlineLevel="0" collapsed="false">
      <c r="A1731" s="69" t="n">
        <v>43713</v>
      </c>
      <c r="B1731" s="90" t="s">
        <v>23</v>
      </c>
      <c r="C1731" s="62" t="s">
        <v>95</v>
      </c>
      <c r="D1731" s="90" t="s">
        <v>1803</v>
      </c>
      <c r="E1731" s="43" t="s">
        <v>1804</v>
      </c>
      <c r="F1731" s="54" t="n">
        <v>10</v>
      </c>
      <c r="G1731" s="45" t="n">
        <v>1.6</v>
      </c>
      <c r="H1731" s="96" t="s">
        <v>7</v>
      </c>
      <c r="I1731" s="47" t="n">
        <f aca="false">IF(H1731="W",F1731*G1731-F1731,(IF(H1731="L",-F1731)))</f>
        <v>-10</v>
      </c>
      <c r="J1731" s="91"/>
      <c r="K1731" s="23"/>
      <c r="L1731" s="48"/>
      <c r="M1731" s="48"/>
      <c r="N1731" s="49"/>
      <c r="O1731" s="91"/>
      <c r="P1731" s="92"/>
      <c r="Q1731" s="92"/>
      <c r="R1731" s="29"/>
      <c r="S1731" s="92"/>
      <c r="T1731" s="92"/>
      <c r="U1731" s="92"/>
      <c r="V1731" s="92"/>
      <c r="W1731" s="92"/>
      <c r="X1731" s="92"/>
      <c r="Y1731" s="92"/>
      <c r="Z1731" s="92"/>
      <c r="AA1731" s="92"/>
      <c r="AB1731" s="92"/>
      <c r="AC1731" s="92"/>
      <c r="AD1731" s="92"/>
      <c r="AE1731" s="92"/>
      <c r="AF1731" s="92"/>
      <c r="AG1731" s="32"/>
      <c r="AH1731" s="32"/>
      <c r="AI1731" s="32"/>
      <c r="AJ1731" s="32"/>
      <c r="AK1731" s="32"/>
      <c r="AL1731" s="32"/>
    </row>
    <row r="1732" customFormat="false" ht="16.85" hidden="false" customHeight="false" outlineLevel="0" collapsed="false">
      <c r="A1732" s="69"/>
      <c r="B1732" s="90" t="s">
        <v>23</v>
      </c>
      <c r="C1732" s="62" t="s">
        <v>95</v>
      </c>
      <c r="D1732" s="90" t="s">
        <v>1805</v>
      </c>
      <c r="E1732" s="43" t="s">
        <v>1804</v>
      </c>
      <c r="F1732" s="54" t="n">
        <v>10</v>
      </c>
      <c r="G1732" s="45" t="n">
        <v>2.72</v>
      </c>
      <c r="H1732" s="96" t="s">
        <v>7</v>
      </c>
      <c r="I1732" s="47" t="n">
        <f aca="false">IF(H1732="W",F1732*G1732-F1732,(IF(H1732="L",-F1732)))</f>
        <v>-10</v>
      </c>
      <c r="J1732" s="91"/>
      <c r="K1732" s="23"/>
      <c r="L1732" s="48"/>
      <c r="M1732" s="48"/>
      <c r="N1732" s="49"/>
      <c r="O1732" s="91"/>
      <c r="P1732" s="92"/>
      <c r="Q1732" s="92"/>
      <c r="R1732" s="29"/>
      <c r="S1732" s="92"/>
      <c r="T1732" s="92"/>
      <c r="U1732" s="92"/>
      <c r="V1732" s="92"/>
      <c r="W1732" s="92"/>
      <c r="X1732" s="92"/>
      <c r="Y1732" s="92"/>
      <c r="Z1732" s="92"/>
      <c r="AA1732" s="92"/>
      <c r="AB1732" s="92"/>
      <c r="AC1732" s="92"/>
      <c r="AD1732" s="92"/>
      <c r="AE1732" s="92"/>
      <c r="AF1732" s="92"/>
      <c r="AG1732" s="32"/>
      <c r="AH1732" s="32"/>
      <c r="AI1732" s="32"/>
      <c r="AJ1732" s="32"/>
      <c r="AK1732" s="32"/>
      <c r="AL1732" s="32"/>
    </row>
    <row r="1733" customFormat="false" ht="16.85" hidden="false" customHeight="false" outlineLevel="0" collapsed="false">
      <c r="A1733" s="69"/>
      <c r="B1733" s="90" t="s">
        <v>23</v>
      </c>
      <c r="C1733" s="62" t="s">
        <v>95</v>
      </c>
      <c r="D1733" s="90" t="s">
        <v>1806</v>
      </c>
      <c r="E1733" s="43" t="s">
        <v>1804</v>
      </c>
      <c r="F1733" s="54" t="n">
        <v>10</v>
      </c>
      <c r="G1733" s="45" t="n">
        <v>4.76</v>
      </c>
      <c r="H1733" s="96" t="s">
        <v>7</v>
      </c>
      <c r="I1733" s="47" t="n">
        <f aca="false">IF(H1733="W",F1733*G1733-F1733,(IF(H1733="L",-F1733)))</f>
        <v>-10</v>
      </c>
      <c r="J1733" s="91"/>
      <c r="K1733" s="23"/>
      <c r="L1733" s="48"/>
      <c r="M1733" s="48"/>
      <c r="N1733" s="49"/>
      <c r="O1733" s="91"/>
      <c r="P1733" s="92"/>
      <c r="Q1733" s="92"/>
      <c r="R1733" s="29"/>
      <c r="S1733" s="92"/>
      <c r="T1733" s="92"/>
      <c r="U1733" s="92"/>
      <c r="V1733" s="92"/>
      <c r="W1733" s="92"/>
      <c r="X1733" s="92"/>
      <c r="Y1733" s="92"/>
      <c r="Z1733" s="92"/>
      <c r="AA1733" s="92"/>
      <c r="AB1733" s="92"/>
      <c r="AC1733" s="92"/>
      <c r="AD1733" s="92"/>
      <c r="AE1733" s="92"/>
      <c r="AF1733" s="92"/>
      <c r="AG1733" s="32"/>
      <c r="AH1733" s="32"/>
      <c r="AI1733" s="32"/>
      <c r="AJ1733" s="32"/>
      <c r="AK1733" s="32"/>
      <c r="AL1733" s="32"/>
    </row>
    <row r="1734" customFormat="false" ht="16.85" hidden="false" customHeight="false" outlineLevel="0" collapsed="false">
      <c r="A1734" s="69"/>
      <c r="B1734" s="90" t="s">
        <v>23</v>
      </c>
      <c r="C1734" s="62" t="s">
        <v>1713</v>
      </c>
      <c r="D1734" s="90" t="s">
        <v>1724</v>
      </c>
      <c r="E1734" s="43" t="n">
        <v>0.791666666666667</v>
      </c>
      <c r="F1734" s="54" t="n">
        <v>5</v>
      </c>
      <c r="G1734" s="45" t="n">
        <v>2.09</v>
      </c>
      <c r="H1734" s="96" t="s">
        <v>7</v>
      </c>
      <c r="I1734" s="47" t="n">
        <f aca="false">IF(H1734="W",F1734*G1734-F1734,(IF(H1734="L",-F1734)))</f>
        <v>-5</v>
      </c>
      <c r="J1734" s="91"/>
      <c r="K1734" s="23"/>
      <c r="L1734" s="48"/>
      <c r="M1734" s="48"/>
      <c r="N1734" s="49"/>
      <c r="O1734" s="91"/>
      <c r="P1734" s="92"/>
      <c r="Q1734" s="92"/>
      <c r="R1734" s="29"/>
      <c r="S1734" s="92"/>
      <c r="T1734" s="92"/>
      <c r="U1734" s="92"/>
      <c r="V1734" s="92"/>
      <c r="W1734" s="92"/>
      <c r="X1734" s="92"/>
      <c r="Y1734" s="92"/>
      <c r="Z1734" s="92"/>
      <c r="AA1734" s="92"/>
      <c r="AB1734" s="92"/>
      <c r="AC1734" s="92"/>
      <c r="AD1734" s="92"/>
      <c r="AE1734" s="92"/>
      <c r="AF1734" s="92"/>
      <c r="AG1734" s="32"/>
      <c r="AH1734" s="32"/>
      <c r="AI1734" s="32"/>
      <c r="AJ1734" s="32"/>
      <c r="AK1734" s="32"/>
      <c r="AL1734" s="32"/>
    </row>
    <row r="1735" customFormat="false" ht="16.85" hidden="false" customHeight="false" outlineLevel="0" collapsed="false">
      <c r="A1735" s="69"/>
      <c r="B1735" s="90" t="s">
        <v>23</v>
      </c>
      <c r="C1735" s="62" t="s">
        <v>1713</v>
      </c>
      <c r="D1735" s="90" t="s">
        <v>1725</v>
      </c>
      <c r="E1735" s="43" t="n">
        <v>0.791666666666667</v>
      </c>
      <c r="F1735" s="54" t="n">
        <v>5</v>
      </c>
      <c r="G1735" s="45" t="n">
        <v>2.09</v>
      </c>
      <c r="H1735" s="96" t="s">
        <v>7</v>
      </c>
      <c r="I1735" s="47" t="n">
        <f aca="false">IF(H1735="W",F1735*G1735-F1735,(IF(H1735="L",-F1735)))</f>
        <v>-5</v>
      </c>
      <c r="J1735" s="91"/>
      <c r="K1735" s="23"/>
      <c r="L1735" s="48"/>
      <c r="M1735" s="48"/>
      <c r="N1735" s="49"/>
      <c r="O1735" s="91"/>
      <c r="P1735" s="92"/>
      <c r="Q1735" s="92"/>
      <c r="R1735" s="29"/>
      <c r="S1735" s="92"/>
      <c r="T1735" s="92"/>
      <c r="U1735" s="92"/>
      <c r="V1735" s="92"/>
      <c r="W1735" s="92"/>
      <c r="X1735" s="92"/>
      <c r="Y1735" s="92"/>
      <c r="Z1735" s="92"/>
      <c r="AA1735" s="92"/>
      <c r="AB1735" s="92"/>
      <c r="AC1735" s="92"/>
      <c r="AD1735" s="92"/>
      <c r="AE1735" s="92"/>
      <c r="AF1735" s="92"/>
      <c r="AG1735" s="32"/>
      <c r="AH1735" s="32"/>
      <c r="AI1735" s="32"/>
      <c r="AJ1735" s="32"/>
      <c r="AK1735" s="32"/>
      <c r="AL1735" s="32"/>
    </row>
    <row r="1736" customFormat="false" ht="16.85" hidden="false" customHeight="false" outlineLevel="0" collapsed="false">
      <c r="A1736" s="69"/>
      <c r="B1736" s="90" t="s">
        <v>23</v>
      </c>
      <c r="C1736" s="62" t="s">
        <v>1713</v>
      </c>
      <c r="D1736" s="90" t="s">
        <v>1717</v>
      </c>
      <c r="E1736" s="43" t="n">
        <v>0.791666666666667</v>
      </c>
      <c r="F1736" s="54" t="n">
        <v>11</v>
      </c>
      <c r="G1736" s="45" t="n">
        <v>3.67</v>
      </c>
      <c r="H1736" s="96" t="s">
        <v>5</v>
      </c>
      <c r="I1736" s="47" t="n">
        <f aca="false">IF(H1736="W",F1736*G1736-F1736,(IF(H1736="L",-F1736)))</f>
        <v>29.37</v>
      </c>
      <c r="J1736" s="91"/>
      <c r="K1736" s="23"/>
      <c r="L1736" s="48"/>
      <c r="M1736" s="48"/>
      <c r="N1736" s="49"/>
      <c r="O1736" s="91"/>
      <c r="P1736" s="92"/>
      <c r="Q1736" s="92"/>
      <c r="R1736" s="29"/>
      <c r="S1736" s="92"/>
      <c r="T1736" s="92"/>
      <c r="U1736" s="92"/>
      <c r="V1736" s="92"/>
      <c r="W1736" s="92"/>
      <c r="X1736" s="92"/>
      <c r="Y1736" s="92"/>
      <c r="Z1736" s="92"/>
      <c r="AA1736" s="92"/>
      <c r="AB1736" s="92"/>
      <c r="AC1736" s="92"/>
      <c r="AD1736" s="92"/>
      <c r="AE1736" s="92"/>
      <c r="AF1736" s="92"/>
      <c r="AG1736" s="32"/>
      <c r="AH1736" s="32"/>
      <c r="AI1736" s="32"/>
      <c r="AJ1736" s="32"/>
      <c r="AK1736" s="32"/>
      <c r="AL1736" s="32"/>
    </row>
    <row r="1737" customFormat="false" ht="16.85" hidden="false" customHeight="false" outlineLevel="0" collapsed="false">
      <c r="A1737" s="69"/>
      <c r="B1737" s="90" t="s">
        <v>23</v>
      </c>
      <c r="C1737" s="62" t="s">
        <v>1713</v>
      </c>
      <c r="D1737" s="90" t="s">
        <v>1732</v>
      </c>
      <c r="E1737" s="43" t="n">
        <v>0.791666666666667</v>
      </c>
      <c r="F1737" s="54" t="n">
        <v>10</v>
      </c>
      <c r="G1737" s="45" t="n">
        <v>3.78</v>
      </c>
      <c r="H1737" s="96" t="s">
        <v>5</v>
      </c>
      <c r="I1737" s="47" t="n">
        <f aca="false">IF(H1737="W",F1737*G1737-F1737,(IF(H1737="L",-F1737)))</f>
        <v>27.8</v>
      </c>
      <c r="J1737" s="91"/>
      <c r="K1737" s="23"/>
      <c r="L1737" s="48"/>
      <c r="M1737" s="48"/>
      <c r="N1737" s="49"/>
      <c r="O1737" s="91"/>
      <c r="P1737" s="92"/>
      <c r="Q1737" s="92"/>
      <c r="R1737" s="29"/>
      <c r="S1737" s="92"/>
      <c r="T1737" s="92"/>
      <c r="U1737" s="92"/>
      <c r="V1737" s="92"/>
      <c r="W1737" s="92"/>
      <c r="X1737" s="92"/>
      <c r="Y1737" s="92"/>
      <c r="Z1737" s="92"/>
      <c r="AA1737" s="92"/>
      <c r="AB1737" s="92"/>
      <c r="AC1737" s="92"/>
      <c r="AD1737" s="92"/>
      <c r="AE1737" s="92"/>
      <c r="AF1737" s="92"/>
      <c r="AG1737" s="32"/>
      <c r="AH1737" s="32"/>
      <c r="AI1737" s="32"/>
      <c r="AJ1737" s="32"/>
      <c r="AK1737" s="32"/>
      <c r="AL1737" s="32"/>
    </row>
    <row r="1738" customFormat="false" ht="16.85" hidden="false" customHeight="false" outlineLevel="0" collapsed="false">
      <c r="A1738" s="69"/>
      <c r="B1738" s="90" t="s">
        <v>67</v>
      </c>
      <c r="C1738" s="62" t="s">
        <v>151</v>
      </c>
      <c r="D1738" s="90" t="s">
        <v>1807</v>
      </c>
      <c r="E1738" s="43" t="s">
        <v>1808</v>
      </c>
      <c r="F1738" s="54" t="n">
        <v>10</v>
      </c>
      <c r="G1738" s="45" t="n">
        <v>1.6</v>
      </c>
      <c r="H1738" s="96" t="s">
        <v>5</v>
      </c>
      <c r="I1738" s="47" t="n">
        <f aca="false">IF(H1738="W",F1738*G1738-F1738,(IF(H1738="L",-F1738)))</f>
        <v>6</v>
      </c>
      <c r="J1738" s="91"/>
      <c r="K1738" s="23"/>
      <c r="L1738" s="48"/>
      <c r="M1738" s="48"/>
      <c r="N1738" s="49"/>
      <c r="O1738" s="91"/>
      <c r="P1738" s="92"/>
      <c r="Q1738" s="92"/>
      <c r="R1738" s="29"/>
      <c r="S1738" s="92"/>
      <c r="T1738" s="92"/>
      <c r="U1738" s="92"/>
      <c r="V1738" s="92"/>
      <c r="W1738" s="92"/>
      <c r="X1738" s="92"/>
      <c r="Y1738" s="92"/>
      <c r="Z1738" s="92"/>
      <c r="AA1738" s="92"/>
      <c r="AB1738" s="92"/>
      <c r="AC1738" s="92"/>
      <c r="AD1738" s="92"/>
      <c r="AE1738" s="92"/>
      <c r="AF1738" s="92"/>
      <c r="AG1738" s="32"/>
      <c r="AH1738" s="32"/>
      <c r="AI1738" s="32"/>
      <c r="AJ1738" s="32"/>
      <c r="AK1738" s="32"/>
      <c r="AL1738" s="32"/>
    </row>
    <row r="1739" customFormat="false" ht="16.85" hidden="false" customHeight="false" outlineLevel="0" collapsed="false">
      <c r="A1739" s="69"/>
      <c r="B1739" s="90" t="s">
        <v>67</v>
      </c>
      <c r="C1739" s="62" t="s">
        <v>28</v>
      </c>
      <c r="D1739" s="90" t="s">
        <v>802</v>
      </c>
      <c r="E1739" s="43" t="n">
        <v>0.90625</v>
      </c>
      <c r="F1739" s="54" t="n">
        <v>20</v>
      </c>
      <c r="G1739" s="45" t="n">
        <v>2.29</v>
      </c>
      <c r="H1739" s="96" t="s">
        <v>5</v>
      </c>
      <c r="I1739" s="47" t="n">
        <f aca="false">IF(H1739="W",F1739*G1739-F1739,(IF(H1739="L",-F1739)))</f>
        <v>25.8</v>
      </c>
      <c r="J1739" s="91"/>
      <c r="K1739" s="23"/>
      <c r="L1739" s="48"/>
      <c r="M1739" s="48"/>
      <c r="N1739" s="49"/>
      <c r="O1739" s="91"/>
      <c r="P1739" s="92"/>
      <c r="Q1739" s="92"/>
      <c r="R1739" s="29"/>
      <c r="S1739" s="92"/>
      <c r="T1739" s="92"/>
      <c r="U1739" s="92"/>
      <c r="V1739" s="92"/>
      <c r="W1739" s="92"/>
      <c r="X1739" s="92"/>
      <c r="Y1739" s="92"/>
      <c r="Z1739" s="92"/>
      <c r="AA1739" s="92"/>
      <c r="AB1739" s="92"/>
      <c r="AC1739" s="92"/>
      <c r="AD1739" s="92"/>
      <c r="AE1739" s="92"/>
      <c r="AF1739" s="92"/>
      <c r="AG1739" s="32"/>
      <c r="AH1739" s="32"/>
      <c r="AI1739" s="32"/>
      <c r="AJ1739" s="32"/>
      <c r="AK1739" s="32"/>
      <c r="AL1739" s="32"/>
    </row>
    <row r="1740" customFormat="false" ht="16.85" hidden="false" customHeight="false" outlineLevel="0" collapsed="false">
      <c r="A1740" s="69"/>
      <c r="B1740" s="90" t="s">
        <v>67</v>
      </c>
      <c r="C1740" s="62" t="s">
        <v>63</v>
      </c>
      <c r="D1740" s="90" t="s">
        <v>1809</v>
      </c>
      <c r="E1740" s="43" t="n">
        <v>0.90625</v>
      </c>
      <c r="F1740" s="54" t="n">
        <v>20</v>
      </c>
      <c r="G1740" s="45" t="n">
        <v>1.13</v>
      </c>
      <c r="H1740" s="96" t="s">
        <v>1480</v>
      </c>
      <c r="I1740" s="47" t="n">
        <f aca="false">IF(H1740="W",F1740*G1740-F1740,(IF(H1740="L",-F1740)))</f>
        <v>0</v>
      </c>
      <c r="J1740" s="91"/>
      <c r="K1740" s="23"/>
      <c r="L1740" s="48"/>
      <c r="M1740" s="48"/>
      <c r="N1740" s="49"/>
      <c r="O1740" s="91"/>
      <c r="P1740" s="92"/>
      <c r="Q1740" s="92"/>
      <c r="R1740" s="29"/>
      <c r="S1740" s="92"/>
      <c r="T1740" s="92"/>
      <c r="U1740" s="92"/>
      <c r="V1740" s="92"/>
      <c r="W1740" s="92"/>
      <c r="X1740" s="92"/>
      <c r="Y1740" s="92"/>
      <c r="Z1740" s="92"/>
      <c r="AA1740" s="92"/>
      <c r="AB1740" s="92"/>
      <c r="AC1740" s="92"/>
      <c r="AD1740" s="92"/>
      <c r="AE1740" s="92"/>
      <c r="AF1740" s="92"/>
      <c r="AG1740" s="32"/>
      <c r="AH1740" s="32"/>
      <c r="AI1740" s="32"/>
      <c r="AJ1740" s="32"/>
      <c r="AK1740" s="32"/>
      <c r="AL1740" s="32"/>
    </row>
    <row r="1741" customFormat="false" ht="16.85" hidden="false" customHeight="false" outlineLevel="0" collapsed="false">
      <c r="A1741" s="69"/>
      <c r="B1741" s="90" t="s">
        <v>67</v>
      </c>
      <c r="C1741" s="62" t="s">
        <v>87</v>
      </c>
      <c r="D1741" s="90" t="s">
        <v>1810</v>
      </c>
      <c r="E1741" s="43" t="n">
        <v>0.90625</v>
      </c>
      <c r="F1741" s="54" t="n">
        <v>15.53</v>
      </c>
      <c r="G1741" s="45" t="n">
        <v>2.95</v>
      </c>
      <c r="H1741" s="96" t="s">
        <v>7</v>
      </c>
      <c r="I1741" s="47" t="n">
        <f aca="false">IF(H1741="W",F1741*G1741-F1741,(IF(H1741="L",-F1741)))</f>
        <v>-15.53</v>
      </c>
      <c r="J1741" s="91"/>
      <c r="K1741" s="23"/>
      <c r="L1741" s="48"/>
      <c r="M1741" s="48"/>
      <c r="N1741" s="49"/>
      <c r="O1741" s="91"/>
      <c r="P1741" s="92"/>
      <c r="Q1741" s="92"/>
      <c r="R1741" s="29"/>
      <c r="S1741" s="92"/>
      <c r="T1741" s="92"/>
      <c r="U1741" s="92"/>
      <c r="V1741" s="92"/>
      <c r="W1741" s="92"/>
      <c r="X1741" s="92"/>
      <c r="Y1741" s="92"/>
      <c r="Z1741" s="92"/>
      <c r="AA1741" s="92"/>
      <c r="AB1741" s="92"/>
      <c r="AC1741" s="92"/>
      <c r="AD1741" s="92"/>
      <c r="AE1741" s="92"/>
      <c r="AF1741" s="92"/>
      <c r="AG1741" s="32"/>
      <c r="AH1741" s="32"/>
      <c r="AI1741" s="32"/>
      <c r="AJ1741" s="32"/>
      <c r="AK1741" s="32"/>
      <c r="AL1741" s="32"/>
    </row>
    <row r="1742" customFormat="false" ht="16.85" hidden="false" customHeight="false" outlineLevel="0" collapsed="false">
      <c r="A1742" s="69"/>
      <c r="B1742" s="90" t="s">
        <v>23</v>
      </c>
      <c r="C1742" s="62" t="s">
        <v>28</v>
      </c>
      <c r="D1742" s="90" t="s">
        <v>1811</v>
      </c>
      <c r="E1742" s="43" t="n">
        <v>0.791666666666667</v>
      </c>
      <c r="F1742" s="54" t="n">
        <v>25</v>
      </c>
      <c r="G1742" s="45" t="n">
        <v>1.25</v>
      </c>
      <c r="H1742" s="96" t="s">
        <v>7</v>
      </c>
      <c r="I1742" s="47" t="n">
        <f aca="false">IF(H1742="W",F1742*G1742-F1742,(IF(H1742="L",-F1742)))</f>
        <v>-25</v>
      </c>
      <c r="J1742" s="91"/>
      <c r="K1742" s="23"/>
      <c r="L1742" s="48"/>
      <c r="M1742" s="48"/>
      <c r="N1742" s="49"/>
      <c r="O1742" s="91"/>
      <c r="P1742" s="92"/>
      <c r="Q1742" s="92"/>
      <c r="R1742" s="29"/>
      <c r="S1742" s="92"/>
      <c r="T1742" s="92"/>
      <c r="U1742" s="92"/>
      <c r="V1742" s="92"/>
      <c r="W1742" s="92"/>
      <c r="X1742" s="92"/>
      <c r="Y1742" s="92"/>
      <c r="Z1742" s="92"/>
      <c r="AA1742" s="92"/>
      <c r="AB1742" s="92"/>
      <c r="AC1742" s="92"/>
      <c r="AD1742" s="92"/>
      <c r="AE1742" s="92"/>
      <c r="AF1742" s="92"/>
      <c r="AG1742" s="32"/>
      <c r="AH1742" s="32"/>
      <c r="AI1742" s="32"/>
      <c r="AJ1742" s="32"/>
      <c r="AK1742" s="32"/>
      <c r="AL1742" s="32"/>
    </row>
    <row r="1743" customFormat="false" ht="16.85" hidden="false" customHeight="false" outlineLevel="0" collapsed="false">
      <c r="A1743" s="69" t="n">
        <v>43714</v>
      </c>
      <c r="B1743" s="90" t="s">
        <v>67</v>
      </c>
      <c r="C1743" s="62" t="s">
        <v>28</v>
      </c>
      <c r="D1743" s="90" t="s">
        <v>1812</v>
      </c>
      <c r="E1743" s="43" t="n">
        <v>0.90625</v>
      </c>
      <c r="F1743" s="54" t="n">
        <v>10</v>
      </c>
      <c r="G1743" s="45" t="n">
        <v>3.25</v>
      </c>
      <c r="H1743" s="96" t="s">
        <v>7</v>
      </c>
      <c r="I1743" s="47" t="n">
        <f aca="false">IF(H1743="W",F1743*G1743-F1743,(IF(H1743="L",-F1743)))</f>
        <v>-10</v>
      </c>
      <c r="J1743" s="91"/>
      <c r="K1743" s="23" t="s">
        <v>406</v>
      </c>
      <c r="L1743" s="48"/>
      <c r="M1743" s="48"/>
      <c r="N1743" s="49"/>
      <c r="O1743" s="91"/>
      <c r="P1743" s="92"/>
      <c r="Q1743" s="92"/>
      <c r="R1743" s="29"/>
      <c r="S1743" s="92"/>
      <c r="T1743" s="92"/>
      <c r="U1743" s="92"/>
      <c r="V1743" s="92"/>
      <c r="W1743" s="92"/>
      <c r="X1743" s="92"/>
      <c r="Y1743" s="92"/>
      <c r="Z1743" s="92"/>
      <c r="AA1743" s="92"/>
      <c r="AB1743" s="92"/>
      <c r="AC1743" s="92"/>
      <c r="AD1743" s="92"/>
      <c r="AE1743" s="92"/>
      <c r="AF1743" s="92"/>
      <c r="AG1743" s="32"/>
      <c r="AH1743" s="32"/>
      <c r="AI1743" s="32"/>
      <c r="AJ1743" s="32"/>
      <c r="AK1743" s="32"/>
      <c r="AL1743" s="32"/>
    </row>
    <row r="1744" customFormat="false" ht="16.85" hidden="false" customHeight="false" outlineLevel="0" collapsed="false">
      <c r="A1744" s="69"/>
      <c r="B1744" s="90" t="s">
        <v>67</v>
      </c>
      <c r="C1744" s="62" t="s">
        <v>28</v>
      </c>
      <c r="D1744" s="90" t="s">
        <v>1812</v>
      </c>
      <c r="E1744" s="43" t="n">
        <v>0.90625</v>
      </c>
      <c r="F1744" s="54" t="n">
        <v>10</v>
      </c>
      <c r="G1744" s="45" t="n">
        <v>3.25</v>
      </c>
      <c r="H1744" s="96" t="s">
        <v>7</v>
      </c>
      <c r="I1744" s="47" t="n">
        <f aca="false">IF(H1744="W",F1744*G1744-F1744,(IF(H1744="L",-F1744)))</f>
        <v>-10</v>
      </c>
      <c r="J1744" s="91"/>
      <c r="K1744" s="23"/>
      <c r="L1744" s="48"/>
      <c r="M1744" s="48"/>
      <c r="N1744" s="49"/>
      <c r="O1744" s="91"/>
      <c r="P1744" s="92"/>
      <c r="Q1744" s="92"/>
      <c r="R1744" s="29"/>
      <c r="S1744" s="92"/>
      <c r="T1744" s="92"/>
      <c r="U1744" s="92"/>
      <c r="V1744" s="92"/>
      <c r="W1744" s="92"/>
      <c r="X1744" s="92"/>
      <c r="Y1744" s="92"/>
      <c r="Z1744" s="92"/>
      <c r="AA1744" s="92"/>
      <c r="AB1744" s="92"/>
      <c r="AC1744" s="92"/>
      <c r="AD1744" s="92"/>
      <c r="AE1744" s="92"/>
      <c r="AF1744" s="92"/>
      <c r="AG1744" s="32"/>
      <c r="AH1744" s="32"/>
      <c r="AI1744" s="32"/>
      <c r="AJ1744" s="32"/>
      <c r="AK1744" s="32"/>
      <c r="AL1744" s="32"/>
    </row>
    <row r="1745" customFormat="false" ht="16.85" hidden="false" customHeight="false" outlineLevel="0" collapsed="false">
      <c r="A1745" s="69"/>
      <c r="B1745" s="90" t="s">
        <v>67</v>
      </c>
      <c r="C1745" s="62" t="s">
        <v>87</v>
      </c>
      <c r="D1745" s="90" t="s">
        <v>1813</v>
      </c>
      <c r="E1745" s="43" t="n">
        <v>0.90625</v>
      </c>
      <c r="F1745" s="54" t="n">
        <v>11.47</v>
      </c>
      <c r="G1745" s="45" t="n">
        <v>2.55</v>
      </c>
      <c r="H1745" s="96" t="s">
        <v>5</v>
      </c>
      <c r="I1745" s="47" t="n">
        <f aca="false">IF(H1745="W",F1745*G1745-F1745,(IF(H1745="L",-F1745)))</f>
        <v>17.7785</v>
      </c>
      <c r="J1745" s="91"/>
      <c r="K1745" s="23"/>
      <c r="L1745" s="48"/>
      <c r="M1745" s="48"/>
      <c r="N1745" s="49"/>
      <c r="O1745" s="91"/>
      <c r="P1745" s="92"/>
      <c r="Q1745" s="92"/>
      <c r="R1745" s="29"/>
      <c r="S1745" s="92"/>
      <c r="T1745" s="92"/>
      <c r="U1745" s="92"/>
      <c r="V1745" s="92"/>
      <c r="W1745" s="92"/>
      <c r="X1745" s="92"/>
      <c r="Y1745" s="92"/>
      <c r="Z1745" s="92"/>
      <c r="AA1745" s="92"/>
      <c r="AB1745" s="92"/>
      <c r="AC1745" s="92"/>
      <c r="AD1745" s="92"/>
      <c r="AE1745" s="92"/>
      <c r="AF1745" s="92"/>
      <c r="AG1745" s="32"/>
      <c r="AH1745" s="32"/>
      <c r="AI1745" s="32"/>
      <c r="AJ1745" s="32"/>
      <c r="AK1745" s="32"/>
      <c r="AL1745" s="32"/>
    </row>
    <row r="1746" customFormat="false" ht="16.85" hidden="false" customHeight="false" outlineLevel="0" collapsed="false">
      <c r="A1746" s="69"/>
      <c r="B1746" s="90" t="s">
        <v>67</v>
      </c>
      <c r="C1746" s="62" t="s">
        <v>68</v>
      </c>
      <c r="D1746" s="90" t="s">
        <v>1813</v>
      </c>
      <c r="E1746" s="43" t="n">
        <v>0.90625</v>
      </c>
      <c r="F1746" s="54" t="n">
        <v>15</v>
      </c>
      <c r="G1746" s="45" t="n">
        <v>2.55</v>
      </c>
      <c r="H1746" s="96" t="s">
        <v>5</v>
      </c>
      <c r="I1746" s="47" t="n">
        <f aca="false">IF(H1746="W",F1746*G1746-F1746,(IF(H1746="L",-F1746)))</f>
        <v>23.25</v>
      </c>
      <c r="J1746" s="91"/>
      <c r="K1746" s="23"/>
      <c r="L1746" s="48"/>
      <c r="M1746" s="48"/>
      <c r="N1746" s="49"/>
      <c r="O1746" s="91"/>
      <c r="P1746" s="92"/>
      <c r="Q1746" s="92"/>
      <c r="R1746" s="29"/>
      <c r="S1746" s="92"/>
      <c r="T1746" s="92"/>
      <c r="U1746" s="92"/>
      <c r="V1746" s="92"/>
      <c r="W1746" s="92"/>
      <c r="X1746" s="92"/>
      <c r="Y1746" s="92"/>
      <c r="Z1746" s="92"/>
      <c r="AA1746" s="92"/>
      <c r="AB1746" s="92"/>
      <c r="AC1746" s="92"/>
      <c r="AD1746" s="92"/>
      <c r="AE1746" s="92"/>
      <c r="AF1746" s="92"/>
      <c r="AG1746" s="32"/>
      <c r="AH1746" s="32"/>
      <c r="AI1746" s="32"/>
      <c r="AJ1746" s="32"/>
      <c r="AK1746" s="32"/>
      <c r="AL1746" s="32"/>
    </row>
    <row r="1747" customFormat="false" ht="16.85" hidden="false" customHeight="false" outlineLevel="0" collapsed="false">
      <c r="A1747" s="69"/>
      <c r="B1747" s="90" t="s">
        <v>67</v>
      </c>
      <c r="C1747" s="62" t="s">
        <v>331</v>
      </c>
      <c r="D1747" s="90" t="s">
        <v>1814</v>
      </c>
      <c r="E1747" s="43" t="n">
        <v>0.90625</v>
      </c>
      <c r="F1747" s="54" t="n">
        <v>16.88</v>
      </c>
      <c r="G1747" s="45" t="n">
        <v>3.85</v>
      </c>
      <c r="H1747" s="96" t="s">
        <v>7</v>
      </c>
      <c r="I1747" s="47" t="n">
        <f aca="false">IF(H1747="W",F1747*G1747-F1747,(IF(H1747="L",-F1747)))</f>
        <v>-16.88</v>
      </c>
      <c r="J1747" s="91"/>
      <c r="K1747" s="23"/>
      <c r="L1747" s="48"/>
      <c r="M1747" s="48"/>
      <c r="N1747" s="49"/>
      <c r="O1747" s="91"/>
      <c r="P1747" s="92"/>
      <c r="Q1747" s="92"/>
      <c r="R1747" s="29"/>
      <c r="S1747" s="92"/>
      <c r="T1747" s="92"/>
      <c r="U1747" s="92"/>
      <c r="V1747" s="92"/>
      <c r="W1747" s="92"/>
      <c r="X1747" s="92"/>
      <c r="Y1747" s="92"/>
      <c r="Z1747" s="92"/>
      <c r="AA1747" s="92"/>
      <c r="AB1747" s="92"/>
      <c r="AC1747" s="92"/>
      <c r="AD1747" s="92"/>
      <c r="AE1747" s="92"/>
      <c r="AF1747" s="92"/>
      <c r="AG1747" s="32"/>
      <c r="AH1747" s="32"/>
      <c r="AI1747" s="32"/>
      <c r="AJ1747" s="32"/>
      <c r="AK1747" s="32"/>
      <c r="AL1747" s="32"/>
    </row>
    <row r="1748" customFormat="false" ht="16.85" hidden="false" customHeight="false" outlineLevel="0" collapsed="false">
      <c r="A1748" s="69"/>
      <c r="B1748" s="90" t="s">
        <v>67</v>
      </c>
      <c r="C1748" s="62" t="s">
        <v>63</v>
      </c>
      <c r="D1748" s="90" t="s">
        <v>1815</v>
      </c>
      <c r="E1748" s="43" t="n">
        <v>0.90625</v>
      </c>
      <c r="F1748" s="54" t="n">
        <v>20</v>
      </c>
      <c r="G1748" s="45" t="n">
        <v>1.1</v>
      </c>
      <c r="H1748" s="96" t="s">
        <v>5</v>
      </c>
      <c r="I1748" s="47" t="n">
        <f aca="false">IF(H1748="W",F1748*G1748-F1748,(IF(H1748="L",-F1748)))</f>
        <v>2</v>
      </c>
      <c r="J1748" s="91"/>
      <c r="K1748" s="23"/>
      <c r="L1748" s="48"/>
      <c r="M1748" s="48"/>
      <c r="N1748" s="49"/>
      <c r="O1748" s="91"/>
      <c r="P1748" s="92"/>
      <c r="Q1748" s="92"/>
      <c r="R1748" s="29"/>
      <c r="S1748" s="92"/>
      <c r="T1748" s="92"/>
      <c r="U1748" s="92"/>
      <c r="V1748" s="92"/>
      <c r="W1748" s="92"/>
      <c r="X1748" s="92"/>
      <c r="Y1748" s="92"/>
      <c r="Z1748" s="92"/>
      <c r="AA1748" s="92"/>
      <c r="AB1748" s="92"/>
      <c r="AC1748" s="92"/>
      <c r="AD1748" s="92"/>
      <c r="AE1748" s="92"/>
      <c r="AF1748" s="92"/>
      <c r="AG1748" s="32"/>
      <c r="AH1748" s="32"/>
      <c r="AI1748" s="32"/>
      <c r="AJ1748" s="32"/>
      <c r="AK1748" s="32"/>
      <c r="AL1748" s="32"/>
    </row>
    <row r="1749" customFormat="false" ht="16.85" hidden="false" customHeight="false" outlineLevel="0" collapsed="false">
      <c r="A1749" s="69"/>
      <c r="B1749" s="90" t="s">
        <v>23</v>
      </c>
      <c r="C1749" s="62" t="s">
        <v>1713</v>
      </c>
      <c r="D1749" s="90" t="s">
        <v>1816</v>
      </c>
      <c r="E1749" s="43" t="n">
        <v>0.666666666666667</v>
      </c>
      <c r="F1749" s="54" t="n">
        <v>15</v>
      </c>
      <c r="G1749" s="45" t="n">
        <v>2.09</v>
      </c>
      <c r="H1749" s="96" t="s">
        <v>7</v>
      </c>
      <c r="I1749" s="47" t="n">
        <f aca="false">IF(H1749="W",F1749*G1749-F1749,(IF(H1749="L",-F1749)))</f>
        <v>-15</v>
      </c>
      <c r="J1749" s="91"/>
      <c r="K1749" s="23"/>
      <c r="L1749" s="48"/>
      <c r="M1749" s="48"/>
      <c r="N1749" s="49"/>
      <c r="O1749" s="91"/>
      <c r="P1749" s="92"/>
      <c r="Q1749" s="92"/>
      <c r="R1749" s="29"/>
      <c r="S1749" s="92"/>
      <c r="T1749" s="92"/>
      <c r="U1749" s="92"/>
      <c r="V1749" s="92"/>
      <c r="W1749" s="92"/>
      <c r="X1749" s="92"/>
      <c r="Y1749" s="92"/>
      <c r="Z1749" s="92"/>
      <c r="AA1749" s="92"/>
      <c r="AB1749" s="92"/>
      <c r="AC1749" s="92"/>
      <c r="AD1749" s="92"/>
      <c r="AE1749" s="92"/>
      <c r="AF1749" s="92"/>
      <c r="AG1749" s="32"/>
      <c r="AH1749" s="32"/>
      <c r="AI1749" s="32"/>
      <c r="AJ1749" s="32"/>
      <c r="AK1749" s="32"/>
      <c r="AL1749" s="32"/>
    </row>
    <row r="1750" customFormat="false" ht="16.85" hidden="false" customHeight="false" outlineLevel="0" collapsed="false">
      <c r="A1750" s="69"/>
      <c r="B1750" s="90" t="s">
        <v>23</v>
      </c>
      <c r="C1750" s="62" t="s">
        <v>1713</v>
      </c>
      <c r="D1750" s="90" t="s">
        <v>1817</v>
      </c>
      <c r="E1750" s="43" t="n">
        <v>0.666666666666667</v>
      </c>
      <c r="F1750" s="54" t="n">
        <v>15</v>
      </c>
      <c r="G1750" s="45" t="n">
        <v>2.09</v>
      </c>
      <c r="H1750" s="96" t="s">
        <v>5</v>
      </c>
      <c r="I1750" s="47" t="n">
        <f aca="false">IF(H1750="W",F1750*G1750-F1750,(IF(H1750="L",-F1750)))</f>
        <v>16.35</v>
      </c>
      <c r="J1750" s="91"/>
      <c r="K1750" s="23"/>
      <c r="L1750" s="48"/>
      <c r="M1750" s="48"/>
      <c r="N1750" s="49"/>
      <c r="O1750" s="91"/>
      <c r="P1750" s="92"/>
      <c r="Q1750" s="92"/>
      <c r="R1750" s="29"/>
      <c r="S1750" s="92"/>
      <c r="T1750" s="92"/>
      <c r="U1750" s="92"/>
      <c r="V1750" s="92"/>
      <c r="W1750" s="92"/>
      <c r="X1750" s="92"/>
      <c r="Y1750" s="92"/>
      <c r="Z1750" s="92"/>
      <c r="AA1750" s="92"/>
      <c r="AB1750" s="92"/>
      <c r="AC1750" s="92"/>
      <c r="AD1750" s="92"/>
      <c r="AE1750" s="92"/>
      <c r="AF1750" s="92"/>
      <c r="AG1750" s="32"/>
      <c r="AH1750" s="32"/>
      <c r="AI1750" s="32"/>
      <c r="AJ1750" s="32"/>
      <c r="AK1750" s="32"/>
      <c r="AL1750" s="32"/>
    </row>
    <row r="1751" customFormat="false" ht="16.85" hidden="false" customHeight="false" outlineLevel="0" collapsed="false">
      <c r="A1751" s="69"/>
      <c r="B1751" s="90" t="s">
        <v>23</v>
      </c>
      <c r="C1751" s="62" t="s">
        <v>1713</v>
      </c>
      <c r="D1751" s="90" t="s">
        <v>1818</v>
      </c>
      <c r="E1751" s="43" t="n">
        <v>0.791666666666667</v>
      </c>
      <c r="F1751" s="54" t="n">
        <v>10</v>
      </c>
      <c r="G1751" s="45" t="n">
        <v>2.09</v>
      </c>
      <c r="H1751" s="96" t="s">
        <v>7</v>
      </c>
      <c r="I1751" s="47" t="n">
        <f aca="false">IF(H1751="W",F1751*G1751-F1751,(IF(H1751="L",-F1751)))</f>
        <v>-10</v>
      </c>
      <c r="J1751" s="91"/>
      <c r="K1751" s="23"/>
      <c r="L1751" s="48"/>
      <c r="M1751" s="48"/>
      <c r="N1751" s="49"/>
      <c r="O1751" s="91"/>
      <c r="P1751" s="92"/>
      <c r="Q1751" s="92"/>
      <c r="R1751" s="29"/>
      <c r="S1751" s="92"/>
      <c r="T1751" s="92"/>
      <c r="U1751" s="92"/>
      <c r="V1751" s="92"/>
      <c r="W1751" s="92"/>
      <c r="X1751" s="92"/>
      <c r="Y1751" s="92"/>
      <c r="Z1751" s="92"/>
      <c r="AA1751" s="92"/>
      <c r="AB1751" s="92"/>
      <c r="AC1751" s="92"/>
      <c r="AD1751" s="92"/>
      <c r="AE1751" s="92"/>
      <c r="AF1751" s="92"/>
      <c r="AG1751" s="32"/>
      <c r="AH1751" s="32"/>
      <c r="AI1751" s="32"/>
      <c r="AJ1751" s="32"/>
      <c r="AK1751" s="32"/>
      <c r="AL1751" s="32"/>
    </row>
    <row r="1752" customFormat="false" ht="16.85" hidden="false" customHeight="false" outlineLevel="0" collapsed="false">
      <c r="A1752" s="69"/>
      <c r="B1752" s="90" t="s">
        <v>23</v>
      </c>
      <c r="C1752" s="62" t="s">
        <v>1713</v>
      </c>
      <c r="D1752" s="90" t="s">
        <v>1819</v>
      </c>
      <c r="E1752" s="43" t="n">
        <v>0.791666666666667</v>
      </c>
      <c r="F1752" s="54" t="n">
        <v>10</v>
      </c>
      <c r="G1752" s="45" t="n">
        <v>2.09</v>
      </c>
      <c r="H1752" s="96" t="s">
        <v>7</v>
      </c>
      <c r="I1752" s="47" t="n">
        <f aca="false">IF(H1752="W",F1752*G1752-F1752,(IF(H1752="L",-F1752)))</f>
        <v>-10</v>
      </c>
      <c r="J1752" s="91"/>
      <c r="K1752" s="23"/>
      <c r="L1752" s="48"/>
      <c r="M1752" s="48"/>
      <c r="N1752" s="49"/>
      <c r="O1752" s="91"/>
      <c r="P1752" s="92"/>
      <c r="Q1752" s="92"/>
      <c r="R1752" s="29"/>
      <c r="S1752" s="92"/>
      <c r="T1752" s="92"/>
      <c r="U1752" s="92"/>
      <c r="V1752" s="92"/>
      <c r="W1752" s="92"/>
      <c r="X1752" s="92"/>
      <c r="Y1752" s="92"/>
      <c r="Z1752" s="92"/>
      <c r="AA1752" s="92"/>
      <c r="AB1752" s="92"/>
      <c r="AC1752" s="92"/>
      <c r="AD1752" s="92"/>
      <c r="AE1752" s="92"/>
      <c r="AF1752" s="92"/>
      <c r="AG1752" s="32"/>
      <c r="AH1752" s="32"/>
      <c r="AI1752" s="32"/>
      <c r="AJ1752" s="32"/>
      <c r="AK1752" s="32"/>
      <c r="AL1752" s="32"/>
    </row>
    <row r="1753" customFormat="false" ht="16.85" hidden="false" customHeight="false" outlineLevel="0" collapsed="false">
      <c r="A1753" s="69"/>
      <c r="B1753" s="90" t="s">
        <v>23</v>
      </c>
      <c r="C1753" s="62" t="s">
        <v>1713</v>
      </c>
      <c r="D1753" s="90" t="s">
        <v>1769</v>
      </c>
      <c r="E1753" s="43" t="n">
        <v>0.791666666666667</v>
      </c>
      <c r="F1753" s="54" t="n">
        <v>30</v>
      </c>
      <c r="G1753" s="45" t="n">
        <v>2.16</v>
      </c>
      <c r="H1753" s="96" t="s">
        <v>7</v>
      </c>
      <c r="I1753" s="47" t="n">
        <f aca="false">IF(H1753="W",F1753*G1753-F1753,(IF(H1753="L",-F1753)))</f>
        <v>-30</v>
      </c>
      <c r="J1753" s="91"/>
      <c r="K1753" s="23"/>
      <c r="L1753" s="48"/>
      <c r="M1753" s="48"/>
      <c r="N1753" s="49"/>
      <c r="O1753" s="91"/>
      <c r="P1753" s="92"/>
      <c r="Q1753" s="92"/>
      <c r="R1753" s="29"/>
      <c r="S1753" s="92"/>
      <c r="T1753" s="92"/>
      <c r="U1753" s="92"/>
      <c r="V1753" s="92"/>
      <c r="W1753" s="92"/>
      <c r="X1753" s="92"/>
      <c r="Y1753" s="92"/>
      <c r="Z1753" s="92"/>
      <c r="AA1753" s="92"/>
      <c r="AB1753" s="92"/>
      <c r="AC1753" s="92"/>
      <c r="AD1753" s="92"/>
      <c r="AE1753" s="92"/>
      <c r="AF1753" s="92"/>
      <c r="AG1753" s="32"/>
      <c r="AH1753" s="32"/>
      <c r="AI1753" s="32"/>
      <c r="AJ1753" s="32"/>
      <c r="AK1753" s="32"/>
      <c r="AL1753" s="32"/>
    </row>
    <row r="1754" customFormat="false" ht="16.85" hidden="false" customHeight="false" outlineLevel="0" collapsed="false">
      <c r="A1754" s="69"/>
      <c r="B1754" s="90" t="s">
        <v>23</v>
      </c>
      <c r="C1754" s="62" t="s">
        <v>1713</v>
      </c>
      <c r="D1754" s="90" t="s">
        <v>1820</v>
      </c>
      <c r="E1754" s="43" t="n">
        <v>0.791666666666667</v>
      </c>
      <c r="F1754" s="54" t="n">
        <v>7</v>
      </c>
      <c r="G1754" s="45" t="n">
        <v>4.31</v>
      </c>
      <c r="H1754" s="96" t="s">
        <v>5</v>
      </c>
      <c r="I1754" s="47" t="n">
        <f aca="false">IF(H1754="W",F1754*G1754-F1754,(IF(H1754="L",-F1754)))</f>
        <v>23.17</v>
      </c>
      <c r="J1754" s="91"/>
      <c r="K1754" s="23"/>
      <c r="L1754" s="48"/>
      <c r="M1754" s="48"/>
      <c r="N1754" s="49"/>
      <c r="O1754" s="91"/>
      <c r="P1754" s="92"/>
      <c r="Q1754" s="92"/>
      <c r="R1754" s="29"/>
      <c r="S1754" s="92"/>
      <c r="T1754" s="92"/>
      <c r="U1754" s="92"/>
      <c r="V1754" s="92"/>
      <c r="W1754" s="92"/>
      <c r="X1754" s="92"/>
      <c r="Y1754" s="92"/>
      <c r="Z1754" s="92"/>
      <c r="AA1754" s="92"/>
      <c r="AB1754" s="92"/>
      <c r="AC1754" s="92"/>
      <c r="AD1754" s="92"/>
      <c r="AE1754" s="92"/>
      <c r="AF1754" s="92"/>
      <c r="AG1754" s="32"/>
      <c r="AH1754" s="32"/>
      <c r="AI1754" s="32"/>
      <c r="AJ1754" s="32"/>
      <c r="AK1754" s="32"/>
      <c r="AL1754" s="32"/>
    </row>
    <row r="1755" customFormat="false" ht="16.85" hidden="false" customHeight="false" outlineLevel="0" collapsed="false">
      <c r="A1755" s="69"/>
      <c r="B1755" s="90" t="s">
        <v>23</v>
      </c>
      <c r="C1755" s="62" t="s">
        <v>28</v>
      </c>
      <c r="D1755" s="90" t="s">
        <v>1821</v>
      </c>
      <c r="E1755" s="43" t="n">
        <v>0.791666666666667</v>
      </c>
      <c r="F1755" s="54" t="n">
        <v>10</v>
      </c>
      <c r="G1755" s="45" t="n">
        <v>2.35</v>
      </c>
      <c r="H1755" s="96" t="s">
        <v>7</v>
      </c>
      <c r="I1755" s="47" t="n">
        <f aca="false">IF(H1755="W",F1755*G1755-F1755,(IF(H1755="L",-F1755)))</f>
        <v>-10</v>
      </c>
      <c r="J1755" s="91"/>
      <c r="K1755" s="23"/>
      <c r="L1755" s="48"/>
      <c r="M1755" s="48"/>
      <c r="N1755" s="49"/>
      <c r="O1755" s="91"/>
      <c r="P1755" s="92"/>
      <c r="Q1755" s="92"/>
      <c r="R1755" s="29"/>
      <c r="S1755" s="92"/>
      <c r="T1755" s="92"/>
      <c r="U1755" s="92"/>
      <c r="V1755" s="92"/>
      <c r="W1755" s="92"/>
      <c r="X1755" s="92"/>
      <c r="Y1755" s="92"/>
      <c r="Z1755" s="92"/>
      <c r="AA1755" s="92"/>
      <c r="AB1755" s="92"/>
      <c r="AC1755" s="92"/>
      <c r="AD1755" s="92"/>
      <c r="AE1755" s="92"/>
      <c r="AF1755" s="92"/>
      <c r="AG1755" s="32"/>
      <c r="AH1755" s="32"/>
      <c r="AI1755" s="32"/>
      <c r="AJ1755" s="32"/>
      <c r="AK1755" s="32"/>
      <c r="AL1755" s="32"/>
    </row>
    <row r="1756" customFormat="false" ht="16.85" hidden="false" customHeight="false" outlineLevel="0" collapsed="false">
      <c r="A1756" s="69" t="n">
        <v>43715</v>
      </c>
      <c r="B1756" s="90" t="s">
        <v>67</v>
      </c>
      <c r="C1756" s="62" t="s">
        <v>28</v>
      </c>
      <c r="D1756" s="90" t="s">
        <v>1822</v>
      </c>
      <c r="E1756" s="43" t="n">
        <v>0.90625</v>
      </c>
      <c r="F1756" s="54" t="n">
        <v>20</v>
      </c>
      <c r="G1756" s="45" t="n">
        <v>2.26</v>
      </c>
      <c r="H1756" s="96" t="s">
        <v>5</v>
      </c>
      <c r="I1756" s="47" t="n">
        <f aca="false">IF(H1756="W",F1756*G1756-F1756,(IF(H1756="L",-F1756)))</f>
        <v>25.2</v>
      </c>
      <c r="J1756" s="91"/>
      <c r="K1756" s="23"/>
      <c r="L1756" s="48"/>
      <c r="M1756" s="48"/>
      <c r="N1756" s="49"/>
      <c r="O1756" s="91"/>
      <c r="P1756" s="92"/>
      <c r="Q1756" s="92"/>
      <c r="R1756" s="29"/>
      <c r="S1756" s="92"/>
      <c r="T1756" s="92"/>
      <c r="U1756" s="92"/>
      <c r="V1756" s="92"/>
      <c r="W1756" s="92"/>
      <c r="X1756" s="92"/>
      <c r="Y1756" s="92"/>
      <c r="Z1756" s="92"/>
      <c r="AA1756" s="92"/>
      <c r="AB1756" s="92"/>
      <c r="AC1756" s="92"/>
      <c r="AD1756" s="92"/>
      <c r="AE1756" s="92"/>
      <c r="AF1756" s="92"/>
      <c r="AG1756" s="32"/>
      <c r="AH1756" s="32"/>
      <c r="AI1756" s="32"/>
      <c r="AJ1756" s="32"/>
      <c r="AK1756" s="32"/>
      <c r="AL1756" s="32"/>
    </row>
    <row r="1757" customFormat="false" ht="16.85" hidden="false" customHeight="false" outlineLevel="0" collapsed="false">
      <c r="A1757" s="69"/>
      <c r="B1757" s="90" t="s">
        <v>67</v>
      </c>
      <c r="C1757" s="62" t="s">
        <v>151</v>
      </c>
      <c r="D1757" s="90" t="s">
        <v>1823</v>
      </c>
      <c r="E1757" s="43" t="n">
        <v>0.90625</v>
      </c>
      <c r="F1757" s="54" t="n">
        <v>13</v>
      </c>
      <c r="G1757" s="45" t="n">
        <v>3.4</v>
      </c>
      <c r="H1757" s="96" t="s">
        <v>7</v>
      </c>
      <c r="I1757" s="47" t="n">
        <f aca="false">IF(H1757="W",F1757*G1757-F1757,(IF(H1757="L",-F1757)))</f>
        <v>-13</v>
      </c>
      <c r="J1757" s="91"/>
      <c r="K1757" s="23"/>
      <c r="L1757" s="48"/>
      <c r="M1757" s="48"/>
      <c r="N1757" s="49"/>
      <c r="O1757" s="91"/>
      <c r="P1757" s="92"/>
      <c r="Q1757" s="92"/>
      <c r="R1757" s="29"/>
      <c r="S1757" s="92"/>
      <c r="T1757" s="92"/>
      <c r="U1757" s="92"/>
      <c r="V1757" s="92"/>
      <c r="W1757" s="92"/>
      <c r="X1757" s="92"/>
      <c r="Y1757" s="92"/>
      <c r="Z1757" s="92"/>
      <c r="AA1757" s="92"/>
      <c r="AB1757" s="92"/>
      <c r="AC1757" s="92"/>
      <c r="AD1757" s="92"/>
      <c r="AE1757" s="92"/>
      <c r="AF1757" s="92"/>
      <c r="AG1757" s="32"/>
      <c r="AH1757" s="32"/>
      <c r="AI1757" s="32"/>
      <c r="AJ1757" s="32"/>
      <c r="AK1757" s="32"/>
      <c r="AL1757" s="32"/>
    </row>
    <row r="1758" customFormat="false" ht="16.85" hidden="false" customHeight="false" outlineLevel="0" collapsed="false">
      <c r="A1758" s="69"/>
      <c r="B1758" s="90" t="s">
        <v>67</v>
      </c>
      <c r="C1758" s="62" t="s">
        <v>87</v>
      </c>
      <c r="D1758" s="90" t="s">
        <v>1824</v>
      </c>
      <c r="E1758" s="43" t="n">
        <v>0.90625</v>
      </c>
      <c r="F1758" s="54" t="n">
        <v>10</v>
      </c>
      <c r="G1758" s="45" t="n">
        <v>4.3</v>
      </c>
      <c r="H1758" s="96" t="s">
        <v>7</v>
      </c>
      <c r="I1758" s="47" t="n">
        <f aca="false">IF(H1758="W",F1758*G1758-F1758,(IF(H1758="L",-F1758)))</f>
        <v>-10</v>
      </c>
      <c r="J1758" s="91"/>
      <c r="K1758" s="23"/>
      <c r="L1758" s="48"/>
      <c r="M1758" s="48"/>
      <c r="N1758" s="49"/>
      <c r="O1758" s="91"/>
      <c r="P1758" s="92"/>
      <c r="Q1758" s="92"/>
      <c r="R1758" s="29"/>
      <c r="S1758" s="92"/>
      <c r="T1758" s="92"/>
      <c r="U1758" s="92"/>
      <c r="V1758" s="92"/>
      <c r="W1758" s="92"/>
      <c r="X1758" s="92"/>
      <c r="Y1758" s="92"/>
      <c r="Z1758" s="92"/>
      <c r="AA1758" s="92"/>
      <c r="AB1758" s="92"/>
      <c r="AC1758" s="92"/>
      <c r="AD1758" s="92"/>
      <c r="AE1758" s="92"/>
      <c r="AF1758" s="92"/>
      <c r="AG1758" s="32"/>
      <c r="AH1758" s="32"/>
      <c r="AI1758" s="32"/>
      <c r="AJ1758" s="32"/>
      <c r="AK1758" s="32"/>
      <c r="AL1758" s="32"/>
    </row>
    <row r="1759" customFormat="false" ht="16.85" hidden="false" customHeight="false" outlineLevel="0" collapsed="false">
      <c r="A1759" s="69"/>
      <c r="B1759" s="90" t="s">
        <v>67</v>
      </c>
      <c r="C1759" s="62" t="s">
        <v>63</v>
      </c>
      <c r="D1759" s="90" t="s">
        <v>1825</v>
      </c>
      <c r="E1759" s="43" t="n">
        <v>0.90625</v>
      </c>
      <c r="F1759" s="54" t="n">
        <v>20</v>
      </c>
      <c r="G1759" s="45" t="n">
        <v>1.05</v>
      </c>
      <c r="H1759" s="96" t="s">
        <v>5</v>
      </c>
      <c r="I1759" s="47" t="n">
        <f aca="false">IF(H1759="W",F1759*G1759-F1759,(IF(H1759="L",-F1759)))</f>
        <v>1</v>
      </c>
      <c r="J1759" s="91"/>
      <c r="K1759" s="23"/>
      <c r="L1759" s="48"/>
      <c r="M1759" s="48"/>
      <c r="N1759" s="49"/>
      <c r="O1759" s="91"/>
      <c r="P1759" s="92"/>
      <c r="Q1759" s="92"/>
      <c r="R1759" s="29"/>
      <c r="S1759" s="92"/>
      <c r="T1759" s="92"/>
      <c r="U1759" s="92"/>
      <c r="V1759" s="92"/>
      <c r="W1759" s="92"/>
      <c r="X1759" s="92"/>
      <c r="Y1759" s="92"/>
      <c r="Z1759" s="92"/>
      <c r="AA1759" s="92"/>
      <c r="AB1759" s="92"/>
      <c r="AC1759" s="92"/>
      <c r="AD1759" s="92"/>
      <c r="AE1759" s="92"/>
      <c r="AF1759" s="92"/>
      <c r="AG1759" s="32"/>
      <c r="AH1759" s="32"/>
      <c r="AI1759" s="32"/>
      <c r="AJ1759" s="32"/>
      <c r="AK1759" s="32"/>
      <c r="AL1759" s="32"/>
    </row>
    <row r="1760" customFormat="false" ht="16.85" hidden="false" customHeight="false" outlineLevel="0" collapsed="false">
      <c r="A1760" s="69" t="n">
        <v>43716</v>
      </c>
      <c r="B1760" s="90" t="s">
        <v>67</v>
      </c>
      <c r="C1760" s="62" t="s">
        <v>28</v>
      </c>
      <c r="D1760" s="90" t="s">
        <v>1826</v>
      </c>
      <c r="E1760" s="43" t="n">
        <v>0.90625</v>
      </c>
      <c r="F1760" s="54" t="n">
        <v>25</v>
      </c>
      <c r="G1760" s="45" t="n">
        <v>1.95</v>
      </c>
      <c r="H1760" s="96" t="s">
        <v>7</v>
      </c>
      <c r="I1760" s="47" t="n">
        <f aca="false">IF(H1760="W",F1760*G1760-F1760,(IF(H1760="L",-F1760)))</f>
        <v>-25</v>
      </c>
      <c r="J1760" s="91"/>
      <c r="K1760" s="23"/>
      <c r="L1760" s="48"/>
      <c r="M1760" s="48"/>
      <c r="N1760" s="49"/>
      <c r="O1760" s="91"/>
      <c r="P1760" s="92"/>
      <c r="Q1760" s="92"/>
      <c r="R1760" s="29"/>
      <c r="S1760" s="92"/>
      <c r="T1760" s="92"/>
      <c r="U1760" s="92"/>
      <c r="V1760" s="92"/>
      <c r="W1760" s="92"/>
      <c r="X1760" s="92"/>
      <c r="Y1760" s="92"/>
      <c r="Z1760" s="92"/>
      <c r="AA1760" s="92"/>
      <c r="AB1760" s="92"/>
      <c r="AC1760" s="92"/>
      <c r="AD1760" s="92"/>
      <c r="AE1760" s="92"/>
      <c r="AF1760" s="92"/>
      <c r="AG1760" s="32"/>
      <c r="AH1760" s="32"/>
      <c r="AI1760" s="32"/>
      <c r="AJ1760" s="32"/>
      <c r="AK1760" s="32"/>
      <c r="AL1760" s="32"/>
    </row>
    <row r="1761" customFormat="false" ht="16.85" hidden="false" customHeight="false" outlineLevel="0" collapsed="false">
      <c r="A1761" s="69"/>
      <c r="B1761" s="90" t="s">
        <v>67</v>
      </c>
      <c r="C1761" s="62" t="s">
        <v>87</v>
      </c>
      <c r="D1761" s="90" t="s">
        <v>1827</v>
      </c>
      <c r="E1761" s="43" t="n">
        <v>0.90625</v>
      </c>
      <c r="F1761" s="54" t="n">
        <v>14.47</v>
      </c>
      <c r="G1761" s="45" t="n">
        <v>3.4</v>
      </c>
      <c r="H1761" s="96" t="s">
        <v>5</v>
      </c>
      <c r="I1761" s="47" t="n">
        <f aca="false">IF(H1761="W",F1761*G1761-F1761,(IF(H1761="L",-F1761)))</f>
        <v>34.728</v>
      </c>
      <c r="J1761" s="91"/>
      <c r="K1761" s="23"/>
      <c r="L1761" s="48"/>
      <c r="M1761" s="48"/>
      <c r="N1761" s="49"/>
      <c r="O1761" s="91"/>
      <c r="P1761" s="92"/>
      <c r="Q1761" s="92"/>
      <c r="R1761" s="29"/>
      <c r="S1761" s="92"/>
      <c r="T1761" s="92"/>
      <c r="U1761" s="92"/>
      <c r="V1761" s="92"/>
      <c r="W1761" s="92"/>
      <c r="X1761" s="92"/>
      <c r="Y1761" s="92"/>
      <c r="Z1761" s="92"/>
      <c r="AA1761" s="92"/>
      <c r="AB1761" s="92"/>
      <c r="AC1761" s="92"/>
      <c r="AD1761" s="92"/>
      <c r="AE1761" s="92"/>
      <c r="AF1761" s="92"/>
      <c r="AG1761" s="32"/>
      <c r="AH1761" s="32"/>
      <c r="AI1761" s="32"/>
      <c r="AJ1761" s="32"/>
      <c r="AK1761" s="32"/>
      <c r="AL1761" s="32"/>
    </row>
    <row r="1762" customFormat="false" ht="16.85" hidden="false" customHeight="false" outlineLevel="0" collapsed="false">
      <c r="A1762" s="69"/>
      <c r="B1762" s="90" t="s">
        <v>67</v>
      </c>
      <c r="C1762" s="62" t="s">
        <v>331</v>
      </c>
      <c r="D1762" s="90" t="s">
        <v>1828</v>
      </c>
      <c r="E1762" s="43" t="n">
        <v>0.90625</v>
      </c>
      <c r="F1762" s="54" t="n">
        <v>11.21</v>
      </c>
      <c r="G1762" s="45" t="n">
        <v>4.35</v>
      </c>
      <c r="H1762" s="96" t="s">
        <v>7</v>
      </c>
      <c r="I1762" s="47" t="n">
        <f aca="false">IF(H1762="W",F1762*G1762-F1762,(IF(H1762="L",-F1762)))</f>
        <v>-11.21</v>
      </c>
      <c r="J1762" s="91"/>
      <c r="K1762" s="23"/>
      <c r="L1762" s="48"/>
      <c r="M1762" s="48"/>
      <c r="N1762" s="49"/>
      <c r="O1762" s="91"/>
      <c r="P1762" s="92"/>
      <c r="Q1762" s="92"/>
      <c r="R1762" s="29"/>
      <c r="S1762" s="92"/>
      <c r="T1762" s="92"/>
      <c r="U1762" s="92"/>
      <c r="V1762" s="92"/>
      <c r="W1762" s="92"/>
      <c r="X1762" s="92"/>
      <c r="Y1762" s="92"/>
      <c r="Z1762" s="92"/>
      <c r="AA1762" s="92"/>
      <c r="AB1762" s="92"/>
      <c r="AC1762" s="92"/>
      <c r="AD1762" s="92"/>
      <c r="AE1762" s="92"/>
      <c r="AF1762" s="92"/>
      <c r="AG1762" s="32"/>
      <c r="AH1762" s="32"/>
      <c r="AI1762" s="32"/>
      <c r="AJ1762" s="32"/>
      <c r="AK1762" s="32"/>
      <c r="AL1762" s="32"/>
    </row>
    <row r="1763" customFormat="false" ht="16.85" hidden="false" customHeight="false" outlineLevel="0" collapsed="false">
      <c r="A1763" s="69"/>
      <c r="B1763" s="90" t="s">
        <v>67</v>
      </c>
      <c r="C1763" s="62" t="s">
        <v>63</v>
      </c>
      <c r="D1763" s="90" t="s">
        <v>1829</v>
      </c>
      <c r="E1763" s="43" t="n">
        <v>0.90625</v>
      </c>
      <c r="F1763" s="54" t="n">
        <v>20</v>
      </c>
      <c r="G1763" s="45" t="n">
        <v>1.07</v>
      </c>
      <c r="H1763" s="96" t="s">
        <v>5</v>
      </c>
      <c r="I1763" s="47" t="n">
        <f aca="false">IF(H1763="W",F1763*G1763-F1763,(IF(H1763="L",-F1763)))</f>
        <v>1.4</v>
      </c>
      <c r="J1763" s="91"/>
      <c r="K1763" s="23"/>
      <c r="L1763" s="48"/>
      <c r="M1763" s="48"/>
      <c r="N1763" s="49"/>
      <c r="O1763" s="91"/>
      <c r="P1763" s="92"/>
      <c r="Q1763" s="92"/>
      <c r="R1763" s="29"/>
      <c r="S1763" s="92"/>
      <c r="T1763" s="92"/>
      <c r="U1763" s="92"/>
      <c r="V1763" s="92"/>
      <c r="W1763" s="92"/>
      <c r="X1763" s="92"/>
      <c r="Y1763" s="92"/>
      <c r="Z1763" s="92"/>
      <c r="AA1763" s="92"/>
      <c r="AB1763" s="92"/>
      <c r="AC1763" s="92"/>
      <c r="AD1763" s="92"/>
      <c r="AE1763" s="92"/>
      <c r="AF1763" s="92"/>
      <c r="AG1763" s="32"/>
      <c r="AH1763" s="32"/>
      <c r="AI1763" s="32"/>
      <c r="AJ1763" s="32"/>
      <c r="AK1763" s="32"/>
      <c r="AL1763" s="32"/>
    </row>
    <row r="1764" customFormat="false" ht="16.85" hidden="false" customHeight="false" outlineLevel="0" collapsed="false">
      <c r="A1764" s="69" t="n">
        <v>43717</v>
      </c>
      <c r="B1764" s="90" t="s">
        <v>67</v>
      </c>
      <c r="C1764" s="62" t="s">
        <v>28</v>
      </c>
      <c r="D1764" s="90" t="s">
        <v>876</v>
      </c>
      <c r="E1764" s="43" t="n">
        <v>0.90625</v>
      </c>
      <c r="F1764" s="54" t="n">
        <v>10</v>
      </c>
      <c r="G1764" s="45" t="n">
        <v>2.48</v>
      </c>
      <c r="H1764" s="96" t="s">
        <v>6</v>
      </c>
      <c r="I1764" s="47" t="n">
        <f aca="false">IF(H1764="W",F1764*G1764-F1764,(IF(H1764="L",-F1764)))</f>
        <v>0</v>
      </c>
      <c r="J1764" s="91"/>
      <c r="K1764" s="23"/>
      <c r="L1764" s="48"/>
      <c r="M1764" s="48"/>
      <c r="N1764" s="49"/>
      <c r="O1764" s="91"/>
      <c r="P1764" s="92"/>
      <c r="Q1764" s="92"/>
      <c r="R1764" s="29"/>
      <c r="S1764" s="92"/>
      <c r="T1764" s="92"/>
      <c r="U1764" s="92"/>
      <c r="V1764" s="92"/>
      <c r="W1764" s="92"/>
      <c r="X1764" s="92"/>
      <c r="Y1764" s="92"/>
      <c r="Z1764" s="92"/>
      <c r="AA1764" s="92"/>
      <c r="AB1764" s="92"/>
      <c r="AC1764" s="92"/>
      <c r="AD1764" s="92"/>
      <c r="AE1764" s="92"/>
      <c r="AF1764" s="92"/>
      <c r="AG1764" s="32"/>
      <c r="AH1764" s="32"/>
      <c r="AI1764" s="32"/>
      <c r="AJ1764" s="32"/>
      <c r="AK1764" s="32"/>
      <c r="AL1764" s="32"/>
    </row>
    <row r="1765" customFormat="false" ht="16.85" hidden="false" customHeight="false" outlineLevel="0" collapsed="false">
      <c r="A1765" s="69"/>
      <c r="B1765" s="90" t="s">
        <v>67</v>
      </c>
      <c r="C1765" s="62" t="s">
        <v>28</v>
      </c>
      <c r="D1765" s="90" t="s">
        <v>876</v>
      </c>
      <c r="E1765" s="43" t="n">
        <v>0.90625</v>
      </c>
      <c r="F1765" s="54" t="n">
        <v>10</v>
      </c>
      <c r="G1765" s="45" t="n">
        <v>2.44</v>
      </c>
      <c r="H1765" s="96" t="s">
        <v>7</v>
      </c>
      <c r="I1765" s="47" t="n">
        <f aca="false">IF(H1765="W",F1765*G1765-F1765,(IF(H1765="L",-F1765)))</f>
        <v>-10</v>
      </c>
      <c r="J1765" s="91"/>
      <c r="K1765" s="23" t="s">
        <v>663</v>
      </c>
      <c r="L1765" s="48" t="s">
        <v>1830</v>
      </c>
      <c r="M1765" s="48" t="s">
        <v>9</v>
      </c>
      <c r="N1765" s="49" t="n">
        <f aca="false">SUM(I1765:I1800)</f>
        <v>40.6242</v>
      </c>
      <c r="O1765" s="91"/>
      <c r="P1765" s="92"/>
      <c r="Q1765" s="92"/>
      <c r="R1765" s="29"/>
      <c r="S1765" s="92"/>
      <c r="T1765" s="92"/>
      <c r="U1765" s="92"/>
      <c r="V1765" s="92"/>
      <c r="W1765" s="92"/>
      <c r="X1765" s="92"/>
      <c r="Y1765" s="92"/>
      <c r="Z1765" s="92"/>
      <c r="AA1765" s="92"/>
      <c r="AB1765" s="92"/>
      <c r="AC1765" s="92"/>
      <c r="AD1765" s="92"/>
      <c r="AE1765" s="92"/>
      <c r="AF1765" s="92"/>
      <c r="AG1765" s="32"/>
      <c r="AH1765" s="32"/>
      <c r="AI1765" s="32"/>
      <c r="AJ1765" s="32"/>
      <c r="AK1765" s="32"/>
      <c r="AL1765" s="32"/>
    </row>
    <row r="1766" customFormat="false" ht="16.85" hidden="false" customHeight="false" outlineLevel="0" collapsed="false">
      <c r="A1766" s="69"/>
      <c r="B1766" s="90" t="s">
        <v>67</v>
      </c>
      <c r="C1766" s="62" t="s">
        <v>28</v>
      </c>
      <c r="D1766" s="90" t="s">
        <v>876</v>
      </c>
      <c r="E1766" s="43" t="n">
        <v>0.90625</v>
      </c>
      <c r="F1766" s="54" t="n">
        <v>10</v>
      </c>
      <c r="G1766" s="45" t="n">
        <v>2.43</v>
      </c>
      <c r="H1766" s="96" t="s">
        <v>6</v>
      </c>
      <c r="I1766" s="47" t="n">
        <f aca="false">IF(H1766="W",F1766*G1766-F1766,(IF(H1766="L",-F1766)))</f>
        <v>0</v>
      </c>
      <c r="J1766" s="91"/>
      <c r="K1766" s="23" t="s">
        <v>1794</v>
      </c>
      <c r="L1766" s="48"/>
      <c r="M1766" s="48"/>
      <c r="N1766" s="49"/>
      <c r="O1766" s="91"/>
      <c r="P1766" s="92"/>
      <c r="Q1766" s="92"/>
      <c r="R1766" s="29"/>
      <c r="S1766" s="92"/>
      <c r="T1766" s="92"/>
      <c r="U1766" s="92"/>
      <c r="V1766" s="92"/>
      <c r="W1766" s="92"/>
      <c r="X1766" s="92"/>
      <c r="Y1766" s="92"/>
      <c r="Z1766" s="92"/>
      <c r="AA1766" s="92"/>
      <c r="AB1766" s="92"/>
      <c r="AC1766" s="92"/>
      <c r="AD1766" s="92"/>
      <c r="AE1766" s="92"/>
      <c r="AF1766" s="92"/>
      <c r="AG1766" s="32"/>
      <c r="AH1766" s="32"/>
      <c r="AI1766" s="32"/>
      <c r="AJ1766" s="32"/>
      <c r="AK1766" s="32"/>
      <c r="AL1766" s="32"/>
    </row>
    <row r="1767" customFormat="false" ht="16.85" hidden="false" customHeight="false" outlineLevel="0" collapsed="false">
      <c r="A1767" s="69"/>
      <c r="B1767" s="90" t="s">
        <v>67</v>
      </c>
      <c r="C1767" s="62" t="s">
        <v>1741</v>
      </c>
      <c r="D1767" s="90" t="s">
        <v>836</v>
      </c>
      <c r="E1767" s="43" t="n">
        <v>0.90625</v>
      </c>
      <c r="F1767" s="54" t="n">
        <v>3</v>
      </c>
      <c r="G1767" s="45" t="n">
        <v>3.8</v>
      </c>
      <c r="H1767" s="96" t="s">
        <v>7</v>
      </c>
      <c r="I1767" s="47" t="n">
        <f aca="false">IF(H1767="W",F1767*G1767-F1767,(IF(H1767="L",-F1767)))</f>
        <v>-3</v>
      </c>
      <c r="J1767" s="91"/>
      <c r="K1767" s="23" t="s">
        <v>1797</v>
      </c>
      <c r="L1767" s="48"/>
      <c r="M1767" s="48"/>
      <c r="N1767" s="49"/>
      <c r="O1767" s="91"/>
      <c r="P1767" s="92"/>
      <c r="Q1767" s="92"/>
      <c r="R1767" s="29"/>
      <c r="S1767" s="92"/>
      <c r="T1767" s="92"/>
      <c r="U1767" s="92"/>
      <c r="V1767" s="92"/>
      <c r="W1767" s="92"/>
      <c r="X1767" s="92"/>
      <c r="Y1767" s="92"/>
      <c r="Z1767" s="92"/>
      <c r="AA1767" s="92"/>
      <c r="AB1767" s="92"/>
      <c r="AC1767" s="92"/>
      <c r="AD1767" s="92"/>
      <c r="AE1767" s="92"/>
      <c r="AF1767" s="92"/>
      <c r="AG1767" s="32"/>
      <c r="AH1767" s="32"/>
      <c r="AI1767" s="32"/>
      <c r="AJ1767" s="32"/>
      <c r="AK1767" s="32"/>
      <c r="AL1767" s="32"/>
    </row>
    <row r="1768" customFormat="false" ht="16.85" hidden="false" customHeight="false" outlineLevel="0" collapsed="false">
      <c r="A1768" s="69"/>
      <c r="B1768" s="90" t="s">
        <v>67</v>
      </c>
      <c r="C1768" s="62" t="s">
        <v>68</v>
      </c>
      <c r="D1768" s="90" t="s">
        <v>1831</v>
      </c>
      <c r="E1768" s="43" t="n">
        <v>0.90625</v>
      </c>
      <c r="F1768" s="54" t="n">
        <v>15.26</v>
      </c>
      <c r="G1768" s="45" t="n">
        <v>3.25</v>
      </c>
      <c r="H1768" s="96" t="s">
        <v>5</v>
      </c>
      <c r="I1768" s="47" t="n">
        <f aca="false">IF(H1768="W",F1768*G1768-F1768,(IF(H1768="L",-F1768)))</f>
        <v>34.335</v>
      </c>
      <c r="J1768" s="91"/>
      <c r="K1768" s="23" t="s">
        <v>1690</v>
      </c>
      <c r="L1768" s="48"/>
      <c r="M1768" s="48"/>
      <c r="N1768" s="49"/>
      <c r="O1768" s="91"/>
      <c r="P1768" s="92"/>
      <c r="Q1768" s="92"/>
      <c r="R1768" s="29"/>
      <c r="S1768" s="92"/>
      <c r="T1768" s="92"/>
      <c r="U1768" s="92"/>
      <c r="V1768" s="92"/>
      <c r="W1768" s="92"/>
      <c r="X1768" s="92"/>
      <c r="Y1768" s="92"/>
      <c r="Z1768" s="92"/>
      <c r="AA1768" s="92"/>
      <c r="AB1768" s="92"/>
      <c r="AC1768" s="92"/>
      <c r="AD1768" s="92"/>
      <c r="AE1768" s="92"/>
      <c r="AF1768" s="92"/>
      <c r="AG1768" s="32"/>
      <c r="AH1768" s="32"/>
      <c r="AI1768" s="32"/>
      <c r="AJ1768" s="32"/>
      <c r="AK1768" s="32"/>
      <c r="AL1768" s="32"/>
    </row>
    <row r="1769" customFormat="false" ht="16.85" hidden="false" customHeight="false" outlineLevel="0" collapsed="false">
      <c r="A1769" s="69"/>
      <c r="B1769" s="90" t="s">
        <v>67</v>
      </c>
      <c r="C1769" s="62" t="s">
        <v>63</v>
      </c>
      <c r="D1769" s="90" t="s">
        <v>1832</v>
      </c>
      <c r="E1769" s="43" t="n">
        <v>0.90625</v>
      </c>
      <c r="F1769" s="54" t="n">
        <v>10</v>
      </c>
      <c r="G1769" s="45" t="n">
        <v>1.07</v>
      </c>
      <c r="H1769" s="96" t="s">
        <v>7</v>
      </c>
      <c r="I1769" s="47" t="n">
        <f aca="false">IF(H1769="W",F1769*G1769-F1769,(IF(H1769="L",-F1769)))</f>
        <v>-10</v>
      </c>
      <c r="J1769" s="91"/>
      <c r="K1769" s="23"/>
      <c r="L1769" s="48"/>
      <c r="M1769" s="48"/>
      <c r="N1769" s="49"/>
      <c r="O1769" s="91"/>
      <c r="P1769" s="92"/>
      <c r="Q1769" s="92"/>
      <c r="R1769" s="29"/>
      <c r="S1769" s="92"/>
      <c r="T1769" s="92"/>
      <c r="U1769" s="92"/>
      <c r="V1769" s="92"/>
      <c r="W1769" s="92"/>
      <c r="X1769" s="92"/>
      <c r="Y1769" s="92"/>
      <c r="Z1769" s="92"/>
      <c r="AA1769" s="92"/>
      <c r="AB1769" s="92"/>
      <c r="AC1769" s="92"/>
      <c r="AD1769" s="92"/>
      <c r="AE1769" s="92"/>
      <c r="AF1769" s="92"/>
      <c r="AG1769" s="32"/>
      <c r="AH1769" s="32"/>
      <c r="AI1769" s="32"/>
      <c r="AJ1769" s="32"/>
      <c r="AK1769" s="32"/>
      <c r="AL1769" s="32"/>
    </row>
    <row r="1770" customFormat="false" ht="16.85" hidden="false" customHeight="false" outlineLevel="0" collapsed="false">
      <c r="A1770" s="69"/>
      <c r="B1770" s="90" t="s">
        <v>67</v>
      </c>
      <c r="C1770" s="62" t="s">
        <v>87</v>
      </c>
      <c r="D1770" s="90" t="s">
        <v>1833</v>
      </c>
      <c r="E1770" s="43" t="n">
        <v>0.90625</v>
      </c>
      <c r="F1770" s="54" t="n">
        <v>16</v>
      </c>
      <c r="G1770" s="45" t="n">
        <v>3.1</v>
      </c>
      <c r="H1770" s="96" t="s">
        <v>7</v>
      </c>
      <c r="I1770" s="47" t="n">
        <f aca="false">IF(H1770="W",F1770*G1770-F1770,(IF(H1770="L",-F1770)))</f>
        <v>-16</v>
      </c>
      <c r="J1770" s="91"/>
      <c r="K1770" s="23" t="s">
        <v>1834</v>
      </c>
      <c r="L1770" s="48"/>
      <c r="M1770" s="48"/>
      <c r="N1770" s="49"/>
      <c r="O1770" s="91"/>
      <c r="P1770" s="92"/>
      <c r="Q1770" s="92"/>
      <c r="R1770" s="29"/>
      <c r="S1770" s="92"/>
      <c r="T1770" s="92"/>
      <c r="U1770" s="92"/>
      <c r="V1770" s="92"/>
      <c r="W1770" s="92"/>
      <c r="X1770" s="92"/>
      <c r="Y1770" s="92"/>
      <c r="Z1770" s="92"/>
      <c r="AA1770" s="92"/>
      <c r="AB1770" s="92"/>
      <c r="AC1770" s="92"/>
      <c r="AD1770" s="92"/>
      <c r="AE1770" s="92"/>
      <c r="AF1770" s="92"/>
      <c r="AG1770" s="32"/>
      <c r="AH1770" s="32"/>
      <c r="AI1770" s="32"/>
      <c r="AJ1770" s="32"/>
      <c r="AK1770" s="32"/>
      <c r="AL1770" s="32"/>
    </row>
    <row r="1771" customFormat="false" ht="16.85" hidden="false" customHeight="false" outlineLevel="0" collapsed="false">
      <c r="A1771" s="69" t="n">
        <v>43718</v>
      </c>
      <c r="B1771" s="90" t="s">
        <v>67</v>
      </c>
      <c r="C1771" s="62" t="s">
        <v>28</v>
      </c>
      <c r="D1771" s="90" t="s">
        <v>1835</v>
      </c>
      <c r="E1771" s="43" t="n">
        <v>0.90625</v>
      </c>
      <c r="F1771" s="54" t="n">
        <v>20</v>
      </c>
      <c r="G1771" s="45" t="n">
        <v>3.35</v>
      </c>
      <c r="H1771" s="96" t="s">
        <v>5</v>
      </c>
      <c r="I1771" s="47" t="n">
        <f aca="false">IF(H1771="W",F1771*G1771-F1771,(IF(H1771="L",-F1771)))</f>
        <v>47</v>
      </c>
      <c r="J1771" s="91"/>
      <c r="K1771" s="23"/>
      <c r="L1771" s="48"/>
      <c r="M1771" s="48"/>
      <c r="N1771" s="49"/>
      <c r="O1771" s="91"/>
      <c r="P1771" s="92"/>
      <c r="Q1771" s="92"/>
      <c r="R1771" s="29"/>
      <c r="S1771" s="92"/>
      <c r="T1771" s="92"/>
      <c r="U1771" s="92"/>
      <c r="V1771" s="92"/>
      <c r="W1771" s="92"/>
      <c r="X1771" s="92"/>
      <c r="Y1771" s="92"/>
      <c r="Z1771" s="92"/>
      <c r="AA1771" s="92"/>
      <c r="AB1771" s="92"/>
      <c r="AC1771" s="92"/>
      <c r="AD1771" s="92"/>
      <c r="AE1771" s="92"/>
      <c r="AF1771" s="92"/>
      <c r="AG1771" s="32"/>
      <c r="AH1771" s="32"/>
      <c r="AI1771" s="32"/>
      <c r="AJ1771" s="32"/>
      <c r="AK1771" s="32"/>
      <c r="AL1771" s="32"/>
    </row>
    <row r="1772" customFormat="false" ht="16.85" hidden="false" customHeight="false" outlineLevel="0" collapsed="false">
      <c r="A1772" s="69"/>
      <c r="B1772" s="90" t="s">
        <v>67</v>
      </c>
      <c r="C1772" s="62" t="s">
        <v>87</v>
      </c>
      <c r="D1772" s="90" t="s">
        <v>1836</v>
      </c>
      <c r="E1772" s="43" t="n">
        <v>0.90625</v>
      </c>
      <c r="F1772" s="54" t="n">
        <v>14</v>
      </c>
      <c r="G1772" s="45" t="n">
        <v>2.5</v>
      </c>
      <c r="H1772" s="96" t="s">
        <v>7</v>
      </c>
      <c r="I1772" s="47" t="n">
        <f aca="false">IF(H1772="W",F1772*G1772-F1772,(IF(H1772="L",-F1772)))</f>
        <v>-14</v>
      </c>
      <c r="J1772" s="91"/>
      <c r="K1772" s="23"/>
      <c r="L1772" s="48"/>
      <c r="M1772" s="48"/>
      <c r="N1772" s="49"/>
      <c r="O1772" s="91"/>
      <c r="P1772" s="92"/>
      <c r="Q1772" s="92"/>
      <c r="R1772" s="29"/>
      <c r="S1772" s="92"/>
      <c r="T1772" s="92"/>
      <c r="U1772" s="92"/>
      <c r="V1772" s="92"/>
      <c r="W1772" s="92"/>
      <c r="X1772" s="92"/>
      <c r="Y1772" s="92"/>
      <c r="Z1772" s="92"/>
      <c r="AA1772" s="92"/>
      <c r="AB1772" s="92"/>
      <c r="AC1772" s="92"/>
      <c r="AD1772" s="92"/>
      <c r="AE1772" s="92"/>
      <c r="AF1772" s="92"/>
      <c r="AG1772" s="32"/>
      <c r="AH1772" s="32"/>
      <c r="AI1772" s="32"/>
      <c r="AJ1772" s="32"/>
      <c r="AK1772" s="32"/>
      <c r="AL1772" s="32"/>
    </row>
    <row r="1773" customFormat="false" ht="16.85" hidden="false" customHeight="false" outlineLevel="0" collapsed="false">
      <c r="A1773" s="69"/>
      <c r="B1773" s="90" t="s">
        <v>67</v>
      </c>
      <c r="C1773" s="62" t="s">
        <v>63</v>
      </c>
      <c r="D1773" s="90" t="s">
        <v>1837</v>
      </c>
      <c r="E1773" s="43" t="n">
        <v>0.90625</v>
      </c>
      <c r="F1773" s="54" t="n">
        <v>17.02</v>
      </c>
      <c r="G1773" s="45" t="n">
        <v>1.11</v>
      </c>
      <c r="H1773" s="96" t="s">
        <v>5</v>
      </c>
      <c r="I1773" s="47" t="n">
        <f aca="false">IF(H1773="W",F1773*G1773-F1773,(IF(H1773="L",-F1773)))</f>
        <v>1.8722</v>
      </c>
      <c r="J1773" s="91"/>
      <c r="K1773" s="23"/>
      <c r="L1773" s="48"/>
      <c r="M1773" s="48"/>
      <c r="N1773" s="49"/>
      <c r="O1773" s="91"/>
      <c r="P1773" s="92"/>
      <c r="Q1773" s="92"/>
      <c r="R1773" s="29"/>
      <c r="S1773" s="92"/>
      <c r="T1773" s="92"/>
      <c r="U1773" s="92"/>
      <c r="V1773" s="92"/>
      <c r="W1773" s="92"/>
      <c r="X1773" s="92"/>
      <c r="Y1773" s="92"/>
      <c r="Z1773" s="92"/>
      <c r="AA1773" s="92"/>
      <c r="AB1773" s="92"/>
      <c r="AC1773" s="92"/>
      <c r="AD1773" s="92"/>
      <c r="AE1773" s="92"/>
      <c r="AF1773" s="92"/>
      <c r="AG1773" s="32"/>
      <c r="AH1773" s="32"/>
      <c r="AI1773" s="32"/>
      <c r="AJ1773" s="32"/>
      <c r="AK1773" s="32"/>
      <c r="AL1773" s="32"/>
    </row>
    <row r="1774" customFormat="false" ht="16.85" hidden="false" customHeight="false" outlineLevel="0" collapsed="false">
      <c r="A1774" s="69"/>
      <c r="B1774" s="90" t="s">
        <v>67</v>
      </c>
      <c r="C1774" s="62" t="s">
        <v>471</v>
      </c>
      <c r="D1774" s="90" t="s">
        <v>1837</v>
      </c>
      <c r="E1774" s="43" t="n">
        <v>0.90625</v>
      </c>
      <c r="F1774" s="54" t="n">
        <v>0.4</v>
      </c>
      <c r="G1774" s="45" t="n">
        <v>1.1</v>
      </c>
      <c r="H1774" s="96" t="s">
        <v>5</v>
      </c>
      <c r="I1774" s="47" t="n">
        <f aca="false">IF(H1774="W",F1774*G1774-F1774,(IF(H1774="L",-F1774)))</f>
        <v>0.04</v>
      </c>
      <c r="J1774" s="91"/>
      <c r="K1774" s="23"/>
      <c r="L1774" s="48"/>
      <c r="M1774" s="48"/>
      <c r="N1774" s="49"/>
      <c r="O1774" s="91"/>
      <c r="P1774" s="92"/>
      <c r="Q1774" s="92"/>
      <c r="R1774" s="29"/>
      <c r="S1774" s="92"/>
      <c r="T1774" s="92"/>
      <c r="U1774" s="92"/>
      <c r="V1774" s="92"/>
      <c r="W1774" s="92"/>
      <c r="X1774" s="92"/>
      <c r="Y1774" s="92"/>
      <c r="Z1774" s="92"/>
      <c r="AA1774" s="92"/>
      <c r="AB1774" s="92"/>
      <c r="AC1774" s="92"/>
      <c r="AD1774" s="92"/>
      <c r="AE1774" s="92"/>
      <c r="AF1774" s="92"/>
      <c r="AG1774" s="32"/>
      <c r="AH1774" s="32"/>
      <c r="AI1774" s="32"/>
      <c r="AJ1774" s="32"/>
      <c r="AK1774" s="32"/>
      <c r="AL1774" s="32"/>
    </row>
    <row r="1775" customFormat="false" ht="16.85" hidden="false" customHeight="false" outlineLevel="0" collapsed="false">
      <c r="A1775" s="69"/>
      <c r="B1775" s="90" t="s">
        <v>67</v>
      </c>
      <c r="C1775" s="62" t="s">
        <v>216</v>
      </c>
      <c r="D1775" s="90" t="s">
        <v>1837</v>
      </c>
      <c r="E1775" s="43" t="n">
        <v>0.90625</v>
      </c>
      <c r="F1775" s="54" t="n">
        <v>0.98</v>
      </c>
      <c r="G1775" s="45" t="n">
        <v>1.1</v>
      </c>
      <c r="H1775" s="96" t="s">
        <v>5</v>
      </c>
      <c r="I1775" s="47" t="n">
        <f aca="false">IF(H1775="W",F1775*G1775-F1775,(IF(H1775="L",-F1775)))</f>
        <v>0.098</v>
      </c>
      <c r="J1775" s="91"/>
      <c r="K1775" s="23"/>
      <c r="L1775" s="48"/>
      <c r="M1775" s="48"/>
      <c r="N1775" s="49"/>
      <c r="O1775" s="91"/>
      <c r="P1775" s="92"/>
      <c r="Q1775" s="92"/>
      <c r="R1775" s="29"/>
      <c r="S1775" s="92"/>
      <c r="T1775" s="92"/>
      <c r="U1775" s="92"/>
      <c r="V1775" s="92"/>
      <c r="W1775" s="92"/>
      <c r="X1775" s="92"/>
      <c r="Y1775" s="92"/>
      <c r="Z1775" s="92"/>
      <c r="AA1775" s="92"/>
      <c r="AB1775" s="92"/>
      <c r="AC1775" s="92"/>
      <c r="AD1775" s="92"/>
      <c r="AE1775" s="92"/>
      <c r="AF1775" s="92"/>
      <c r="AG1775" s="32"/>
      <c r="AH1775" s="32"/>
      <c r="AI1775" s="32"/>
      <c r="AJ1775" s="32"/>
      <c r="AK1775" s="32"/>
      <c r="AL1775" s="32"/>
    </row>
    <row r="1776" customFormat="false" ht="16.85" hidden="false" customHeight="false" outlineLevel="0" collapsed="false">
      <c r="A1776" s="69"/>
      <c r="B1776" s="90" t="s">
        <v>67</v>
      </c>
      <c r="C1776" s="62" t="s">
        <v>1741</v>
      </c>
      <c r="D1776" s="90" t="s">
        <v>1838</v>
      </c>
      <c r="E1776" s="43" t="n">
        <v>0.90625</v>
      </c>
      <c r="F1776" s="54" t="n">
        <v>2</v>
      </c>
      <c r="G1776" s="45" t="n">
        <v>3.1</v>
      </c>
      <c r="H1776" s="96" t="s">
        <v>6</v>
      </c>
      <c r="I1776" s="47" t="n">
        <f aca="false">IF(H1776="W",F1776*G1776-F1776,(IF(H1776="L",-F1776)))</f>
        <v>0</v>
      </c>
      <c r="J1776" s="91"/>
      <c r="K1776" s="23" t="s">
        <v>124</v>
      </c>
      <c r="L1776" s="48"/>
      <c r="M1776" s="48"/>
      <c r="N1776" s="49"/>
      <c r="O1776" s="91"/>
      <c r="P1776" s="92"/>
      <c r="Q1776" s="92"/>
      <c r="R1776" s="29"/>
      <c r="S1776" s="92"/>
      <c r="T1776" s="92"/>
      <c r="U1776" s="92"/>
      <c r="V1776" s="92"/>
      <c r="W1776" s="92"/>
      <c r="X1776" s="92"/>
      <c r="Y1776" s="92"/>
      <c r="Z1776" s="92"/>
      <c r="AA1776" s="92"/>
      <c r="AB1776" s="92"/>
      <c r="AC1776" s="92"/>
      <c r="AD1776" s="92"/>
      <c r="AE1776" s="92"/>
      <c r="AF1776" s="92"/>
      <c r="AG1776" s="32"/>
      <c r="AH1776" s="32"/>
      <c r="AI1776" s="32"/>
      <c r="AJ1776" s="32"/>
      <c r="AK1776" s="32"/>
      <c r="AL1776" s="32"/>
    </row>
    <row r="1777" customFormat="false" ht="16.85" hidden="false" customHeight="false" outlineLevel="0" collapsed="false">
      <c r="A1777" s="69"/>
      <c r="B1777" s="90" t="s">
        <v>67</v>
      </c>
      <c r="C1777" s="62" t="s">
        <v>331</v>
      </c>
      <c r="D1777" s="90" t="s">
        <v>1838</v>
      </c>
      <c r="E1777" s="43" t="n">
        <v>0.90625</v>
      </c>
      <c r="F1777" s="54" t="n">
        <v>21</v>
      </c>
      <c r="G1777" s="45" t="n">
        <v>3.1</v>
      </c>
      <c r="H1777" s="96" t="s">
        <v>7</v>
      </c>
      <c r="I1777" s="47" t="n">
        <f aca="false">IF(H1777="W",F1777*G1777-F1777,(IF(H1777="L",-F1777)))</f>
        <v>-21</v>
      </c>
      <c r="J1777" s="91"/>
      <c r="K1777" s="23"/>
      <c r="L1777" s="48"/>
      <c r="M1777" s="48"/>
      <c r="N1777" s="49"/>
      <c r="O1777" s="91"/>
      <c r="P1777" s="92"/>
      <c r="Q1777" s="92"/>
      <c r="R1777" s="29"/>
      <c r="S1777" s="92"/>
      <c r="T1777" s="92"/>
      <c r="U1777" s="92"/>
      <c r="V1777" s="92"/>
      <c r="W1777" s="92"/>
      <c r="X1777" s="92"/>
      <c r="Y1777" s="92"/>
      <c r="Z1777" s="92"/>
      <c r="AA1777" s="92"/>
      <c r="AB1777" s="92"/>
      <c r="AC1777" s="92"/>
      <c r="AD1777" s="92"/>
      <c r="AE1777" s="92"/>
      <c r="AF1777" s="92"/>
      <c r="AG1777" s="32"/>
      <c r="AH1777" s="32"/>
      <c r="AI1777" s="32"/>
      <c r="AJ1777" s="32"/>
      <c r="AK1777" s="32"/>
      <c r="AL1777" s="32"/>
    </row>
    <row r="1778" customFormat="false" ht="16.85" hidden="false" customHeight="false" outlineLevel="0" collapsed="false">
      <c r="A1778" s="69"/>
      <c r="B1778" s="90" t="s">
        <v>67</v>
      </c>
      <c r="C1778" s="62" t="s">
        <v>331</v>
      </c>
      <c r="D1778" s="90" t="s">
        <v>1836</v>
      </c>
      <c r="E1778" s="43" t="n">
        <v>0.90625</v>
      </c>
      <c r="F1778" s="54" t="n">
        <v>14.5</v>
      </c>
      <c r="G1778" s="45" t="n">
        <v>2.5</v>
      </c>
      <c r="H1778" s="96" t="s">
        <v>7</v>
      </c>
      <c r="I1778" s="47" t="n">
        <f aca="false">IF(H1778="W",F1778*G1778-F1778,(IF(H1778="L",-F1778)))</f>
        <v>-14.5</v>
      </c>
      <c r="J1778" s="91"/>
      <c r="K1778" s="23"/>
      <c r="L1778" s="48"/>
      <c r="M1778" s="48"/>
      <c r="N1778" s="49"/>
      <c r="O1778" s="91"/>
      <c r="P1778" s="92"/>
      <c r="Q1778" s="92"/>
      <c r="R1778" s="29"/>
      <c r="S1778" s="92"/>
      <c r="T1778" s="92"/>
      <c r="U1778" s="92"/>
      <c r="V1778" s="92"/>
      <c r="W1778" s="92"/>
      <c r="X1778" s="92"/>
      <c r="Y1778" s="92"/>
      <c r="Z1778" s="92"/>
      <c r="AA1778" s="92"/>
      <c r="AB1778" s="92"/>
      <c r="AC1778" s="92"/>
      <c r="AD1778" s="92"/>
      <c r="AE1778" s="92"/>
      <c r="AF1778" s="92"/>
      <c r="AG1778" s="32"/>
      <c r="AH1778" s="32"/>
      <c r="AI1778" s="32"/>
      <c r="AJ1778" s="32"/>
      <c r="AK1778" s="32"/>
      <c r="AL1778" s="32"/>
    </row>
    <row r="1779" customFormat="false" ht="16.85" hidden="false" customHeight="false" outlineLevel="0" collapsed="false">
      <c r="A1779" s="69"/>
      <c r="B1779" s="90" t="s">
        <v>67</v>
      </c>
      <c r="C1779" s="62" t="s">
        <v>68</v>
      </c>
      <c r="D1779" s="90" t="s">
        <v>1837</v>
      </c>
      <c r="E1779" s="43" t="n">
        <v>0.90625</v>
      </c>
      <c r="F1779" s="54" t="n">
        <v>1.6</v>
      </c>
      <c r="G1779" s="45" t="n">
        <v>1.09</v>
      </c>
      <c r="H1779" s="96" t="s">
        <v>5</v>
      </c>
      <c r="I1779" s="47" t="n">
        <f aca="false">IF(H1779="W",F1779*G1779-F1779,(IF(H1779="L",-F1779)))</f>
        <v>0.144</v>
      </c>
      <c r="J1779" s="91"/>
      <c r="K1779" s="23"/>
      <c r="L1779" s="48"/>
      <c r="M1779" s="48"/>
      <c r="N1779" s="49"/>
      <c r="O1779" s="91"/>
      <c r="P1779" s="92"/>
      <c r="Q1779" s="92"/>
      <c r="R1779" s="29"/>
      <c r="S1779" s="92"/>
      <c r="T1779" s="92"/>
      <c r="U1779" s="92"/>
      <c r="V1779" s="92"/>
      <c r="W1779" s="92"/>
      <c r="X1779" s="92"/>
      <c r="Y1779" s="92"/>
      <c r="Z1779" s="92"/>
      <c r="AA1779" s="92"/>
      <c r="AB1779" s="92"/>
      <c r="AC1779" s="92"/>
      <c r="AD1779" s="92"/>
      <c r="AE1779" s="92"/>
      <c r="AF1779" s="92"/>
      <c r="AG1779" s="32"/>
      <c r="AH1779" s="32"/>
      <c r="AI1779" s="32"/>
      <c r="AJ1779" s="32"/>
      <c r="AK1779" s="32"/>
      <c r="AL1779" s="32"/>
    </row>
    <row r="1780" customFormat="false" ht="16.85" hidden="false" customHeight="false" outlineLevel="0" collapsed="false">
      <c r="A1780" s="69" t="n">
        <v>43721</v>
      </c>
      <c r="B1780" s="90" t="s">
        <v>46</v>
      </c>
      <c r="C1780" s="62" t="s">
        <v>28</v>
      </c>
      <c r="D1780" s="90" t="s">
        <v>384</v>
      </c>
      <c r="E1780" s="43" t="n">
        <v>0.770833333333333</v>
      </c>
      <c r="F1780" s="54" t="n">
        <v>10</v>
      </c>
      <c r="G1780" s="45" t="n">
        <v>2.8</v>
      </c>
      <c r="H1780" s="96" t="s">
        <v>6</v>
      </c>
      <c r="I1780" s="47" t="n">
        <f aca="false">IF(H1780="W",F1780*G1780-F1780,(IF(H1780="L",-F1780)))</f>
        <v>0</v>
      </c>
      <c r="J1780" s="91"/>
      <c r="K1780" s="23" t="s">
        <v>124</v>
      </c>
      <c r="L1780" s="48"/>
      <c r="M1780" s="48"/>
      <c r="N1780" s="49"/>
      <c r="O1780" s="91"/>
      <c r="P1780" s="92"/>
      <c r="Q1780" s="92"/>
      <c r="R1780" s="29"/>
      <c r="S1780" s="92"/>
      <c r="T1780" s="92"/>
      <c r="U1780" s="92"/>
      <c r="V1780" s="92"/>
      <c r="W1780" s="92"/>
      <c r="X1780" s="92"/>
      <c r="Y1780" s="92"/>
      <c r="Z1780" s="92"/>
      <c r="AA1780" s="92"/>
      <c r="AB1780" s="92"/>
      <c r="AC1780" s="92"/>
      <c r="AD1780" s="92"/>
      <c r="AE1780" s="92"/>
      <c r="AF1780" s="92"/>
      <c r="AG1780" s="32"/>
      <c r="AH1780" s="32"/>
      <c r="AI1780" s="32"/>
      <c r="AJ1780" s="32"/>
      <c r="AK1780" s="32"/>
      <c r="AL1780" s="32"/>
    </row>
    <row r="1781" customFormat="false" ht="16.85" hidden="false" customHeight="false" outlineLevel="0" collapsed="false">
      <c r="A1781" s="69"/>
      <c r="B1781" s="90" t="s">
        <v>46</v>
      </c>
      <c r="C1781" s="62" t="s">
        <v>28</v>
      </c>
      <c r="D1781" s="90" t="s">
        <v>384</v>
      </c>
      <c r="E1781" s="43" t="n">
        <v>0.770833333333333</v>
      </c>
      <c r="F1781" s="54" t="n">
        <v>20</v>
      </c>
      <c r="G1781" s="45" t="n">
        <v>2.8</v>
      </c>
      <c r="H1781" s="96" t="s">
        <v>7</v>
      </c>
      <c r="I1781" s="47" t="n">
        <f aca="false">IF(H1781="W",F1781*G1781-F1781,(IF(H1781="L",-F1781)))</f>
        <v>-20</v>
      </c>
      <c r="J1781" s="91"/>
      <c r="K1781" s="23"/>
      <c r="L1781" s="48"/>
      <c r="M1781" s="48"/>
      <c r="N1781" s="49"/>
      <c r="O1781" s="91"/>
      <c r="P1781" s="92"/>
      <c r="Q1781" s="92"/>
      <c r="R1781" s="29"/>
      <c r="S1781" s="92"/>
      <c r="T1781" s="92"/>
      <c r="U1781" s="92"/>
      <c r="V1781" s="92"/>
      <c r="W1781" s="92"/>
      <c r="X1781" s="92"/>
      <c r="Y1781" s="92"/>
      <c r="Z1781" s="92"/>
      <c r="AA1781" s="92"/>
      <c r="AB1781" s="92"/>
      <c r="AC1781" s="92"/>
      <c r="AD1781" s="92"/>
      <c r="AE1781" s="92"/>
      <c r="AF1781" s="92"/>
      <c r="AG1781" s="32"/>
      <c r="AH1781" s="32"/>
      <c r="AI1781" s="32"/>
      <c r="AJ1781" s="32"/>
      <c r="AK1781" s="32"/>
      <c r="AL1781" s="32"/>
    </row>
    <row r="1782" customFormat="false" ht="16.85" hidden="false" customHeight="false" outlineLevel="0" collapsed="false">
      <c r="A1782" s="69"/>
      <c r="B1782" s="90" t="s">
        <v>46</v>
      </c>
      <c r="C1782" s="62" t="s">
        <v>331</v>
      </c>
      <c r="D1782" s="90" t="s">
        <v>1839</v>
      </c>
      <c r="E1782" s="43" t="n">
        <v>0.770833333333333</v>
      </c>
      <c r="F1782" s="54" t="n">
        <v>20</v>
      </c>
      <c r="G1782" s="45" t="n">
        <v>4.05</v>
      </c>
      <c r="H1782" s="96" t="s">
        <v>6</v>
      </c>
      <c r="I1782" s="47" t="n">
        <f aca="false">IF(H1782="W",F1782*G1782-F1782,(IF(H1782="L",-F1782)))</f>
        <v>0</v>
      </c>
      <c r="J1782" s="91"/>
      <c r="K1782" s="23" t="s">
        <v>916</v>
      </c>
      <c r="L1782" s="48"/>
      <c r="M1782" s="48"/>
      <c r="N1782" s="49"/>
      <c r="O1782" s="91"/>
      <c r="P1782" s="92"/>
      <c r="Q1782" s="92"/>
      <c r="R1782" s="29"/>
      <c r="S1782" s="92"/>
      <c r="T1782" s="92"/>
      <c r="U1782" s="92"/>
      <c r="V1782" s="92"/>
      <c r="W1782" s="92"/>
      <c r="X1782" s="92"/>
      <c r="Y1782" s="92"/>
      <c r="Z1782" s="92"/>
      <c r="AA1782" s="92"/>
      <c r="AB1782" s="92"/>
      <c r="AC1782" s="92"/>
      <c r="AD1782" s="92"/>
      <c r="AE1782" s="92"/>
      <c r="AF1782" s="92"/>
      <c r="AG1782" s="32"/>
      <c r="AH1782" s="32"/>
      <c r="AI1782" s="32"/>
      <c r="AJ1782" s="32"/>
      <c r="AK1782" s="32"/>
      <c r="AL1782" s="32"/>
    </row>
    <row r="1783" customFormat="false" ht="16.85" hidden="false" customHeight="false" outlineLevel="0" collapsed="false">
      <c r="A1783" s="69"/>
      <c r="B1783" s="90" t="s">
        <v>46</v>
      </c>
      <c r="C1783" s="62" t="s">
        <v>170</v>
      </c>
      <c r="D1783" s="90" t="s">
        <v>1840</v>
      </c>
      <c r="E1783" s="43" t="n">
        <v>0.770833333333333</v>
      </c>
      <c r="F1783" s="54" t="n">
        <v>34.25</v>
      </c>
      <c r="G1783" s="45" t="n">
        <v>2.32</v>
      </c>
      <c r="H1783" s="96" t="s">
        <v>5</v>
      </c>
      <c r="I1783" s="47" t="n">
        <f aca="false">IF(H1783="W",F1783*G1783-F1783,(IF(H1783="L",-F1783)))</f>
        <v>45.21</v>
      </c>
      <c r="J1783" s="91"/>
      <c r="K1783" s="23"/>
      <c r="L1783" s="48"/>
      <c r="M1783" s="48"/>
      <c r="N1783" s="49"/>
      <c r="O1783" s="91"/>
      <c r="P1783" s="92"/>
      <c r="Q1783" s="92"/>
      <c r="R1783" s="29"/>
      <c r="S1783" s="92"/>
      <c r="T1783" s="92"/>
      <c r="U1783" s="92"/>
      <c r="V1783" s="92"/>
      <c r="W1783" s="92"/>
      <c r="X1783" s="92"/>
      <c r="Y1783" s="92"/>
      <c r="Z1783" s="92"/>
      <c r="AA1783" s="92"/>
      <c r="AB1783" s="92"/>
      <c r="AC1783" s="92"/>
      <c r="AD1783" s="92"/>
      <c r="AE1783" s="92"/>
      <c r="AF1783" s="92"/>
      <c r="AG1783" s="32"/>
      <c r="AH1783" s="32"/>
      <c r="AI1783" s="32"/>
      <c r="AJ1783" s="32"/>
      <c r="AK1783" s="32"/>
      <c r="AL1783" s="32"/>
    </row>
    <row r="1784" customFormat="false" ht="16.85" hidden="false" customHeight="false" outlineLevel="0" collapsed="false">
      <c r="A1784" s="69"/>
      <c r="B1784" s="90" t="s">
        <v>46</v>
      </c>
      <c r="C1784" s="62" t="s">
        <v>216</v>
      </c>
      <c r="D1784" s="90" t="s">
        <v>1840</v>
      </c>
      <c r="E1784" s="43" t="n">
        <v>0.770833333333333</v>
      </c>
      <c r="F1784" s="54" t="n">
        <v>1.08</v>
      </c>
      <c r="G1784" s="45" t="n">
        <v>2.35</v>
      </c>
      <c r="H1784" s="96" t="s">
        <v>5</v>
      </c>
      <c r="I1784" s="47" t="n">
        <f aca="false">IF(H1784="W",F1784*G1784-F1784,(IF(H1784="L",-F1784)))</f>
        <v>1.458</v>
      </c>
      <c r="J1784" s="91"/>
      <c r="K1784" s="23"/>
      <c r="L1784" s="48"/>
      <c r="M1784" s="48"/>
      <c r="N1784" s="49"/>
      <c r="O1784" s="91"/>
      <c r="P1784" s="92"/>
      <c r="Q1784" s="92"/>
      <c r="R1784" s="29"/>
      <c r="S1784" s="92"/>
      <c r="T1784" s="92"/>
      <c r="U1784" s="92"/>
      <c r="V1784" s="92"/>
      <c r="W1784" s="92"/>
      <c r="X1784" s="92"/>
      <c r="Y1784" s="92"/>
      <c r="Z1784" s="92"/>
      <c r="AA1784" s="92"/>
      <c r="AB1784" s="92"/>
      <c r="AC1784" s="92"/>
      <c r="AD1784" s="92"/>
      <c r="AE1784" s="92"/>
      <c r="AF1784" s="92"/>
      <c r="AG1784" s="32"/>
      <c r="AH1784" s="32"/>
      <c r="AI1784" s="32"/>
      <c r="AJ1784" s="32"/>
      <c r="AK1784" s="32"/>
      <c r="AL1784" s="32"/>
    </row>
    <row r="1785" customFormat="false" ht="16.85" hidden="false" customHeight="false" outlineLevel="0" collapsed="false">
      <c r="A1785" s="69"/>
      <c r="B1785" s="90" t="s">
        <v>46</v>
      </c>
      <c r="C1785" s="62" t="s">
        <v>63</v>
      </c>
      <c r="D1785" s="90" t="s">
        <v>1840</v>
      </c>
      <c r="E1785" s="43" t="n">
        <v>0.770833333333333</v>
      </c>
      <c r="F1785" s="54" t="n">
        <v>0.88</v>
      </c>
      <c r="G1785" s="45" t="n">
        <v>2.35</v>
      </c>
      <c r="H1785" s="96" t="s">
        <v>5</v>
      </c>
      <c r="I1785" s="47" t="n">
        <f aca="false">IF(H1785="W",F1785*G1785-F1785,(IF(H1785="L",-F1785)))</f>
        <v>1.188</v>
      </c>
      <c r="J1785" s="91"/>
      <c r="K1785" s="23"/>
      <c r="L1785" s="48"/>
      <c r="M1785" s="48"/>
      <c r="N1785" s="49"/>
      <c r="O1785" s="91"/>
      <c r="P1785" s="92"/>
      <c r="Q1785" s="92"/>
      <c r="R1785" s="29"/>
      <c r="S1785" s="92"/>
      <c r="T1785" s="92"/>
      <c r="U1785" s="92"/>
      <c r="V1785" s="92"/>
      <c r="W1785" s="92"/>
      <c r="X1785" s="92"/>
      <c r="Y1785" s="92"/>
      <c r="Z1785" s="92"/>
      <c r="AA1785" s="92"/>
      <c r="AB1785" s="92"/>
      <c r="AC1785" s="92"/>
      <c r="AD1785" s="92"/>
      <c r="AE1785" s="92"/>
      <c r="AF1785" s="92"/>
      <c r="AG1785" s="32"/>
      <c r="AH1785" s="32"/>
      <c r="AI1785" s="32"/>
      <c r="AJ1785" s="32"/>
      <c r="AK1785" s="32"/>
      <c r="AL1785" s="32"/>
    </row>
    <row r="1786" customFormat="false" ht="16.85" hidden="false" customHeight="false" outlineLevel="0" collapsed="false">
      <c r="A1786" s="69" t="n">
        <v>43722</v>
      </c>
      <c r="B1786" s="90" t="s">
        <v>67</v>
      </c>
      <c r="C1786" s="62" t="s">
        <v>170</v>
      </c>
      <c r="D1786" s="90" t="s">
        <v>1841</v>
      </c>
      <c r="E1786" s="43" t="n">
        <v>0.8125</v>
      </c>
      <c r="F1786" s="54" t="n">
        <v>20</v>
      </c>
      <c r="G1786" s="45" t="n">
        <v>2.4</v>
      </c>
      <c r="H1786" s="96" t="s">
        <v>7</v>
      </c>
      <c r="I1786" s="47" t="n">
        <f aca="false">IF(H1786="W",F1786*G1786-F1786,(IF(H1786="L",-F1786)))</f>
        <v>-20</v>
      </c>
      <c r="J1786" s="91"/>
      <c r="K1786" s="23"/>
      <c r="L1786" s="48"/>
      <c r="M1786" s="48"/>
      <c r="N1786" s="49"/>
      <c r="O1786" s="91"/>
      <c r="P1786" s="92"/>
      <c r="Q1786" s="92"/>
      <c r="R1786" s="29"/>
      <c r="S1786" s="92"/>
      <c r="T1786" s="92"/>
      <c r="U1786" s="92"/>
      <c r="V1786" s="92"/>
      <c r="W1786" s="92"/>
      <c r="X1786" s="92"/>
      <c r="Y1786" s="92"/>
      <c r="Z1786" s="92"/>
      <c r="AA1786" s="92"/>
      <c r="AB1786" s="92"/>
      <c r="AC1786" s="92"/>
      <c r="AD1786" s="92"/>
      <c r="AE1786" s="92"/>
      <c r="AF1786" s="92"/>
      <c r="AG1786" s="32"/>
      <c r="AH1786" s="32"/>
      <c r="AI1786" s="32"/>
      <c r="AJ1786" s="32"/>
      <c r="AK1786" s="32"/>
      <c r="AL1786" s="32"/>
    </row>
    <row r="1787" customFormat="false" ht="16.85" hidden="false" customHeight="false" outlineLevel="0" collapsed="false">
      <c r="A1787" s="69"/>
      <c r="B1787" s="90" t="s">
        <v>67</v>
      </c>
      <c r="C1787" s="62" t="s">
        <v>331</v>
      </c>
      <c r="D1787" s="90" t="s">
        <v>1842</v>
      </c>
      <c r="E1787" s="43" t="n">
        <v>0.8125</v>
      </c>
      <c r="F1787" s="54" t="n">
        <v>11.57</v>
      </c>
      <c r="G1787" s="45" t="n">
        <v>4.15</v>
      </c>
      <c r="H1787" s="96" t="s">
        <v>7</v>
      </c>
      <c r="I1787" s="47" t="n">
        <f aca="false">IF(H1787="W",F1787*G1787-F1787,(IF(H1787="L",-F1787)))</f>
        <v>-11.57</v>
      </c>
      <c r="J1787" s="91"/>
      <c r="K1787" s="23"/>
      <c r="L1787" s="48"/>
      <c r="M1787" s="48"/>
      <c r="N1787" s="49"/>
      <c r="O1787" s="91"/>
      <c r="P1787" s="92"/>
      <c r="Q1787" s="92"/>
      <c r="R1787" s="29"/>
      <c r="S1787" s="92"/>
      <c r="T1787" s="92"/>
      <c r="U1787" s="92"/>
      <c r="V1787" s="92"/>
      <c r="W1787" s="92"/>
      <c r="X1787" s="92"/>
      <c r="Y1787" s="92"/>
      <c r="Z1787" s="92"/>
      <c r="AA1787" s="92"/>
      <c r="AB1787" s="92"/>
      <c r="AC1787" s="92"/>
      <c r="AD1787" s="92"/>
      <c r="AE1787" s="92"/>
      <c r="AF1787" s="92"/>
      <c r="AG1787" s="32"/>
      <c r="AH1787" s="32"/>
      <c r="AI1787" s="32"/>
      <c r="AJ1787" s="32"/>
      <c r="AK1787" s="32"/>
      <c r="AL1787" s="32"/>
    </row>
    <row r="1788" customFormat="false" ht="16.85" hidden="false" customHeight="false" outlineLevel="0" collapsed="false">
      <c r="A1788" s="69"/>
      <c r="B1788" s="90" t="s">
        <v>67</v>
      </c>
      <c r="C1788" s="62" t="s">
        <v>28</v>
      </c>
      <c r="D1788" s="90" t="s">
        <v>1843</v>
      </c>
      <c r="E1788" s="43" t="n">
        <v>0.8125</v>
      </c>
      <c r="F1788" s="54" t="n">
        <v>11.2</v>
      </c>
      <c r="G1788" s="45" t="n">
        <v>4.29</v>
      </c>
      <c r="H1788" s="96" t="s">
        <v>5</v>
      </c>
      <c r="I1788" s="47" t="n">
        <f aca="false">IF(H1788="W",F1788*G1788-F1788,(IF(H1788="L",-F1788)))</f>
        <v>36.848</v>
      </c>
      <c r="J1788" s="91"/>
      <c r="K1788" s="23"/>
      <c r="L1788" s="48"/>
      <c r="M1788" s="48"/>
      <c r="N1788" s="49"/>
      <c r="O1788" s="91"/>
      <c r="P1788" s="92"/>
      <c r="Q1788" s="92"/>
      <c r="R1788" s="29"/>
      <c r="S1788" s="92"/>
      <c r="T1788" s="92"/>
      <c r="U1788" s="92"/>
      <c r="V1788" s="92"/>
      <c r="W1788" s="92"/>
      <c r="X1788" s="92"/>
      <c r="Y1788" s="92"/>
      <c r="Z1788" s="92"/>
      <c r="AA1788" s="92"/>
      <c r="AB1788" s="92"/>
      <c r="AC1788" s="92"/>
      <c r="AD1788" s="92"/>
      <c r="AE1788" s="92"/>
      <c r="AF1788" s="92"/>
      <c r="AG1788" s="32"/>
      <c r="AH1788" s="32"/>
      <c r="AI1788" s="32"/>
      <c r="AJ1788" s="32"/>
      <c r="AK1788" s="32"/>
      <c r="AL1788" s="32"/>
    </row>
    <row r="1789" customFormat="false" ht="16.85" hidden="false" customHeight="false" outlineLevel="0" collapsed="false">
      <c r="A1789" s="69"/>
      <c r="B1789" s="90" t="s">
        <v>67</v>
      </c>
      <c r="C1789" s="62" t="s">
        <v>170</v>
      </c>
      <c r="D1789" s="90" t="s">
        <v>1844</v>
      </c>
      <c r="E1789" s="43" t="n">
        <v>0.708333333333333</v>
      </c>
      <c r="F1789" s="54" t="n">
        <v>5</v>
      </c>
      <c r="G1789" s="45" t="n">
        <v>6.23</v>
      </c>
      <c r="H1789" s="96" t="s">
        <v>7</v>
      </c>
      <c r="I1789" s="47" t="n">
        <f aca="false">IF(H1789="W",F1789*G1789-F1789,(IF(H1789="L",-F1789)))</f>
        <v>-5</v>
      </c>
      <c r="J1789" s="91"/>
      <c r="K1789" s="23"/>
      <c r="L1789" s="48"/>
      <c r="M1789" s="48"/>
      <c r="N1789" s="49"/>
      <c r="O1789" s="91"/>
      <c r="P1789" s="92"/>
      <c r="Q1789" s="92"/>
      <c r="R1789" s="29"/>
      <c r="S1789" s="92"/>
      <c r="T1789" s="92"/>
      <c r="U1789" s="92"/>
      <c r="V1789" s="92"/>
      <c r="W1789" s="92"/>
      <c r="X1789" s="92"/>
      <c r="Y1789" s="92"/>
      <c r="Z1789" s="92"/>
      <c r="AA1789" s="92"/>
      <c r="AB1789" s="92"/>
      <c r="AC1789" s="92"/>
      <c r="AD1789" s="92"/>
      <c r="AE1789" s="92"/>
      <c r="AF1789" s="92"/>
      <c r="AG1789" s="32"/>
      <c r="AH1789" s="32"/>
      <c r="AI1789" s="32"/>
      <c r="AJ1789" s="32"/>
      <c r="AK1789" s="32"/>
      <c r="AL1789" s="32"/>
    </row>
    <row r="1790" customFormat="false" ht="16.85" hidden="false" customHeight="false" outlineLevel="0" collapsed="false">
      <c r="A1790" s="69"/>
      <c r="B1790" s="90" t="s">
        <v>67</v>
      </c>
      <c r="C1790" s="62" t="s">
        <v>28</v>
      </c>
      <c r="D1790" s="90" t="s">
        <v>1692</v>
      </c>
      <c r="E1790" s="43" t="n">
        <v>0.833333333333333</v>
      </c>
      <c r="F1790" s="54" t="n">
        <v>10</v>
      </c>
      <c r="G1790" s="45" t="n">
        <v>2.45</v>
      </c>
      <c r="H1790" s="96" t="s">
        <v>7</v>
      </c>
      <c r="I1790" s="47" t="n">
        <f aca="false">IF(H1790="W",F1790*G1790-F1790,(IF(H1790="L",-F1790)))</f>
        <v>-10</v>
      </c>
      <c r="J1790" s="91"/>
      <c r="K1790" s="23"/>
      <c r="L1790" s="48"/>
      <c r="M1790" s="48"/>
      <c r="N1790" s="49"/>
      <c r="O1790" s="91"/>
      <c r="P1790" s="92"/>
      <c r="Q1790" s="92"/>
      <c r="R1790" s="29"/>
      <c r="S1790" s="92"/>
      <c r="T1790" s="92"/>
      <c r="U1790" s="92"/>
      <c r="V1790" s="92"/>
      <c r="W1790" s="92"/>
      <c r="X1790" s="92"/>
      <c r="Y1790" s="92"/>
      <c r="Z1790" s="92"/>
      <c r="AA1790" s="92"/>
      <c r="AB1790" s="92"/>
      <c r="AC1790" s="92"/>
      <c r="AD1790" s="92"/>
      <c r="AE1790" s="92"/>
      <c r="AF1790" s="92"/>
      <c r="AG1790" s="32"/>
      <c r="AH1790" s="32"/>
      <c r="AI1790" s="32"/>
      <c r="AJ1790" s="32"/>
      <c r="AK1790" s="32"/>
      <c r="AL1790" s="32"/>
    </row>
    <row r="1791" customFormat="false" ht="16.85" hidden="false" customHeight="false" outlineLevel="0" collapsed="false">
      <c r="A1791" s="69"/>
      <c r="B1791" s="90" t="s">
        <v>67</v>
      </c>
      <c r="C1791" s="62" t="s">
        <v>87</v>
      </c>
      <c r="D1791" s="90" t="s">
        <v>1845</v>
      </c>
      <c r="E1791" s="43" t="n">
        <v>0.833333333333333</v>
      </c>
      <c r="F1791" s="54" t="n">
        <v>10</v>
      </c>
      <c r="G1791" s="45" t="n">
        <v>3.35</v>
      </c>
      <c r="H1791" s="96" t="s">
        <v>6</v>
      </c>
      <c r="I1791" s="47" t="n">
        <f aca="false">IF(H1791="W",F1791*G1791-F1791,(IF(H1791="L",-F1791)))</f>
        <v>0</v>
      </c>
      <c r="J1791" s="91"/>
      <c r="K1791" s="23" t="s">
        <v>124</v>
      </c>
      <c r="L1791" s="48"/>
      <c r="M1791" s="48"/>
      <c r="N1791" s="49"/>
      <c r="O1791" s="91"/>
      <c r="P1791" s="92"/>
      <c r="Q1791" s="92"/>
      <c r="R1791" s="29"/>
      <c r="S1791" s="92"/>
      <c r="T1791" s="92"/>
      <c r="U1791" s="92"/>
      <c r="V1791" s="92"/>
      <c r="W1791" s="92"/>
      <c r="X1791" s="92"/>
      <c r="Y1791" s="92"/>
      <c r="Z1791" s="92"/>
      <c r="AA1791" s="92"/>
      <c r="AB1791" s="92"/>
      <c r="AC1791" s="92"/>
      <c r="AD1791" s="92"/>
      <c r="AE1791" s="92"/>
      <c r="AF1791" s="92"/>
      <c r="AG1791" s="32"/>
      <c r="AH1791" s="32"/>
      <c r="AI1791" s="32"/>
      <c r="AJ1791" s="32"/>
      <c r="AK1791" s="32"/>
      <c r="AL1791" s="32"/>
    </row>
    <row r="1792" customFormat="false" ht="16.85" hidden="false" customHeight="false" outlineLevel="0" collapsed="false">
      <c r="A1792" s="69"/>
      <c r="B1792" s="90" t="s">
        <v>67</v>
      </c>
      <c r="C1792" s="62" t="s">
        <v>170</v>
      </c>
      <c r="D1792" s="90" t="s">
        <v>1846</v>
      </c>
      <c r="E1792" s="43" t="n">
        <v>0.833333333333333</v>
      </c>
      <c r="F1792" s="54" t="n">
        <v>5</v>
      </c>
      <c r="G1792" s="45" t="n">
        <v>2.85</v>
      </c>
      <c r="H1792" s="96" t="s">
        <v>5</v>
      </c>
      <c r="I1792" s="47" t="n">
        <f aca="false">IF(H1792="W",F1792*G1792-F1792,(IF(H1792="L",-F1792)))</f>
        <v>9.25</v>
      </c>
      <c r="J1792" s="91"/>
      <c r="K1792" s="23" t="s">
        <v>124</v>
      </c>
      <c r="L1792" s="48"/>
      <c r="M1792" s="48"/>
      <c r="N1792" s="49"/>
      <c r="O1792" s="91"/>
      <c r="P1792" s="92"/>
      <c r="Q1792" s="92"/>
      <c r="R1792" s="29"/>
      <c r="S1792" s="92"/>
      <c r="T1792" s="92"/>
      <c r="U1792" s="92"/>
      <c r="V1792" s="92"/>
      <c r="W1792" s="92"/>
      <c r="X1792" s="92"/>
      <c r="Y1792" s="92"/>
      <c r="Z1792" s="92"/>
      <c r="AA1792" s="92"/>
      <c r="AB1792" s="92"/>
      <c r="AC1792" s="92"/>
      <c r="AD1792" s="92"/>
      <c r="AE1792" s="92"/>
      <c r="AF1792" s="92"/>
      <c r="AG1792" s="32"/>
      <c r="AH1792" s="32"/>
      <c r="AI1792" s="32"/>
      <c r="AJ1792" s="32"/>
      <c r="AK1792" s="32"/>
      <c r="AL1792" s="32"/>
    </row>
    <row r="1793" customFormat="false" ht="16.85" hidden="false" customHeight="false" outlineLevel="0" collapsed="false">
      <c r="A1793" s="69"/>
      <c r="B1793" s="90" t="s">
        <v>67</v>
      </c>
      <c r="C1793" s="62" t="s">
        <v>170</v>
      </c>
      <c r="D1793" s="90" t="s">
        <v>1847</v>
      </c>
      <c r="E1793" s="43" t="n">
        <v>0.833333333333333</v>
      </c>
      <c r="F1793" s="54" t="n">
        <v>5.46</v>
      </c>
      <c r="G1793" s="45" t="n">
        <v>2.85</v>
      </c>
      <c r="H1793" s="96" t="s">
        <v>5</v>
      </c>
      <c r="I1793" s="47" t="n">
        <f aca="false">IF(H1793="W",F1793*G1793-F1793,(IF(H1793="L",-F1793)))</f>
        <v>10.101</v>
      </c>
      <c r="J1793" s="91"/>
      <c r="K1793" s="23"/>
      <c r="L1793" s="48"/>
      <c r="M1793" s="48"/>
      <c r="N1793" s="49"/>
      <c r="O1793" s="91"/>
      <c r="P1793" s="92"/>
      <c r="Q1793" s="92"/>
      <c r="R1793" s="29"/>
      <c r="S1793" s="92"/>
      <c r="T1793" s="92"/>
      <c r="U1793" s="92"/>
      <c r="V1793" s="92"/>
      <c r="W1793" s="92"/>
      <c r="X1793" s="92"/>
      <c r="Y1793" s="92"/>
      <c r="Z1793" s="92"/>
      <c r="AA1793" s="92"/>
      <c r="AB1793" s="92"/>
      <c r="AC1793" s="92"/>
      <c r="AD1793" s="92"/>
      <c r="AE1793" s="92"/>
      <c r="AF1793" s="92"/>
      <c r="AG1793" s="32"/>
      <c r="AH1793" s="32"/>
      <c r="AI1793" s="32"/>
      <c r="AJ1793" s="32"/>
      <c r="AK1793" s="32"/>
      <c r="AL1793" s="32"/>
    </row>
    <row r="1794" customFormat="false" ht="16.85" hidden="false" customHeight="false" outlineLevel="0" collapsed="false">
      <c r="A1794" s="69"/>
      <c r="B1794" s="90" t="s">
        <v>67</v>
      </c>
      <c r="C1794" s="62" t="s">
        <v>68</v>
      </c>
      <c r="D1794" s="90" t="s">
        <v>1848</v>
      </c>
      <c r="E1794" s="43" t="n">
        <v>0.833333333333333</v>
      </c>
      <c r="F1794" s="54" t="n">
        <v>4</v>
      </c>
      <c r="G1794" s="45" t="n">
        <v>2.3</v>
      </c>
      <c r="H1794" s="96" t="s">
        <v>7</v>
      </c>
      <c r="I1794" s="47" t="n">
        <f aca="false">IF(H1794="W",F1794*G1794-F1794,(IF(H1794="L",-F1794)))</f>
        <v>-4</v>
      </c>
      <c r="J1794" s="91"/>
      <c r="K1794" s="23"/>
      <c r="L1794" s="48"/>
      <c r="M1794" s="48"/>
      <c r="N1794" s="49"/>
      <c r="O1794" s="91"/>
      <c r="P1794" s="92"/>
      <c r="Q1794" s="92"/>
      <c r="R1794" s="29"/>
      <c r="S1794" s="92"/>
      <c r="T1794" s="92"/>
      <c r="U1794" s="92"/>
      <c r="V1794" s="92"/>
      <c r="W1794" s="92"/>
      <c r="X1794" s="92"/>
      <c r="Y1794" s="92"/>
      <c r="Z1794" s="92"/>
      <c r="AA1794" s="92"/>
      <c r="AB1794" s="92"/>
      <c r="AC1794" s="92"/>
      <c r="AD1794" s="92"/>
      <c r="AE1794" s="92"/>
      <c r="AF1794" s="92"/>
      <c r="AG1794" s="32"/>
      <c r="AH1794" s="32"/>
      <c r="AI1794" s="32"/>
      <c r="AJ1794" s="32"/>
      <c r="AK1794" s="32"/>
      <c r="AL1794" s="32"/>
    </row>
    <row r="1795" customFormat="false" ht="16.85" hidden="false" customHeight="false" outlineLevel="0" collapsed="false">
      <c r="A1795" s="69"/>
      <c r="B1795" s="90" t="s">
        <v>67</v>
      </c>
      <c r="C1795" s="62" t="s">
        <v>68</v>
      </c>
      <c r="D1795" s="90" t="s">
        <v>1849</v>
      </c>
      <c r="E1795" s="43" t="n">
        <v>0.833333333333333</v>
      </c>
      <c r="F1795" s="54" t="n">
        <v>10</v>
      </c>
      <c r="G1795" s="45" t="n">
        <v>1.019</v>
      </c>
      <c r="H1795" s="96" t="s">
        <v>5</v>
      </c>
      <c r="I1795" s="47" t="n">
        <f aca="false">IF(H1795="W",F1795*G1795-F1795,(IF(H1795="L",-F1795)))</f>
        <v>0.19</v>
      </c>
      <c r="J1795" s="91"/>
      <c r="K1795" s="23"/>
      <c r="L1795" s="48"/>
      <c r="M1795" s="48"/>
      <c r="N1795" s="49"/>
      <c r="O1795" s="91"/>
      <c r="P1795" s="92"/>
      <c r="Q1795" s="92"/>
      <c r="R1795" s="29"/>
      <c r="S1795" s="92"/>
      <c r="T1795" s="92"/>
      <c r="U1795" s="92"/>
      <c r="V1795" s="92"/>
      <c r="W1795" s="92"/>
      <c r="X1795" s="92"/>
      <c r="Y1795" s="92"/>
      <c r="Z1795" s="92"/>
      <c r="AA1795" s="92"/>
      <c r="AB1795" s="92"/>
      <c r="AC1795" s="92"/>
      <c r="AD1795" s="92"/>
      <c r="AE1795" s="92"/>
      <c r="AF1795" s="92"/>
      <c r="AG1795" s="32"/>
      <c r="AH1795" s="32"/>
      <c r="AI1795" s="32"/>
      <c r="AJ1795" s="32"/>
      <c r="AK1795" s="32"/>
      <c r="AL1795" s="32"/>
    </row>
    <row r="1796" customFormat="false" ht="16.85" hidden="false" customHeight="false" outlineLevel="0" collapsed="false">
      <c r="A1796" s="69" t="n">
        <v>43723</v>
      </c>
      <c r="B1796" s="90" t="s">
        <v>67</v>
      </c>
      <c r="C1796" s="62" t="s">
        <v>28</v>
      </c>
      <c r="D1796" s="90" t="s">
        <v>1850</v>
      </c>
      <c r="E1796" s="43" t="n">
        <v>0.666666666666667</v>
      </c>
      <c r="F1796" s="54" t="n">
        <v>18</v>
      </c>
      <c r="G1796" s="45" t="n">
        <v>1.72</v>
      </c>
      <c r="H1796" s="96" t="s">
        <v>5</v>
      </c>
      <c r="I1796" s="47" t="n">
        <f aca="false">IF(H1796="W",F1796*G1796-F1796,(IF(H1796="L",-F1796)))</f>
        <v>12.96</v>
      </c>
      <c r="J1796" s="91"/>
      <c r="K1796" s="23"/>
      <c r="L1796" s="48"/>
      <c r="M1796" s="48"/>
      <c r="N1796" s="49"/>
      <c r="O1796" s="91"/>
      <c r="P1796" s="92"/>
      <c r="Q1796" s="92"/>
      <c r="R1796" s="29"/>
      <c r="S1796" s="92"/>
      <c r="T1796" s="92"/>
      <c r="U1796" s="92"/>
      <c r="V1796" s="92"/>
      <c r="W1796" s="92"/>
      <c r="X1796" s="92"/>
      <c r="Y1796" s="92"/>
      <c r="Z1796" s="92"/>
      <c r="AA1796" s="92"/>
      <c r="AB1796" s="92"/>
      <c r="AC1796" s="92"/>
      <c r="AD1796" s="92"/>
      <c r="AE1796" s="92"/>
      <c r="AF1796" s="92"/>
      <c r="AG1796" s="32"/>
      <c r="AH1796" s="32"/>
      <c r="AI1796" s="32"/>
      <c r="AJ1796" s="32"/>
      <c r="AK1796" s="32"/>
      <c r="AL1796" s="32"/>
    </row>
    <row r="1797" customFormat="false" ht="16.85" hidden="false" customHeight="false" outlineLevel="0" collapsed="false">
      <c r="A1797" s="69"/>
      <c r="B1797" s="90" t="s">
        <v>67</v>
      </c>
      <c r="C1797" s="62" t="s">
        <v>28</v>
      </c>
      <c r="D1797" s="90" t="s">
        <v>1851</v>
      </c>
      <c r="E1797" s="43" t="n">
        <v>0.916666666666667</v>
      </c>
      <c r="F1797" s="54" t="n">
        <v>20</v>
      </c>
      <c r="G1797" s="45" t="n">
        <v>3.44</v>
      </c>
      <c r="H1797" s="96" t="s">
        <v>5</v>
      </c>
      <c r="I1797" s="47" t="n">
        <f aca="false">IF(H1797="W",F1797*G1797-F1797,(IF(H1797="L",-F1797)))</f>
        <v>48.8</v>
      </c>
      <c r="J1797" s="91"/>
      <c r="K1797" s="23"/>
      <c r="L1797" s="48"/>
      <c r="M1797" s="48"/>
      <c r="N1797" s="49"/>
      <c r="O1797" s="91"/>
      <c r="P1797" s="92"/>
      <c r="Q1797" s="92"/>
      <c r="R1797" s="29"/>
      <c r="S1797" s="92"/>
      <c r="T1797" s="92"/>
      <c r="U1797" s="92"/>
      <c r="V1797" s="92"/>
      <c r="W1797" s="92"/>
      <c r="X1797" s="92"/>
      <c r="Y1797" s="92"/>
      <c r="Z1797" s="92"/>
      <c r="AA1797" s="92"/>
      <c r="AB1797" s="92"/>
      <c r="AC1797" s="92"/>
      <c r="AD1797" s="92"/>
      <c r="AE1797" s="92"/>
      <c r="AF1797" s="92"/>
      <c r="AG1797" s="32"/>
      <c r="AH1797" s="32"/>
      <c r="AI1797" s="32"/>
      <c r="AJ1797" s="32"/>
      <c r="AK1797" s="32"/>
      <c r="AL1797" s="32"/>
    </row>
    <row r="1798" customFormat="false" ht="16.85" hidden="false" customHeight="false" outlineLevel="0" collapsed="false">
      <c r="A1798" s="69"/>
      <c r="B1798" s="90" t="s">
        <v>67</v>
      </c>
      <c r="C1798" s="62" t="s">
        <v>87</v>
      </c>
      <c r="D1798" s="90" t="s">
        <v>1852</v>
      </c>
      <c r="E1798" s="43" t="n">
        <v>0.916666666666667</v>
      </c>
      <c r="F1798" s="54" t="n">
        <v>31.42</v>
      </c>
      <c r="G1798" s="45" t="n">
        <v>2.19</v>
      </c>
      <c r="H1798" s="96" t="s">
        <v>7</v>
      </c>
      <c r="I1798" s="47" t="n">
        <f aca="false">IF(H1798="W",F1798*G1798-F1798,(IF(H1798="L",-F1798)))</f>
        <v>-31.42</v>
      </c>
      <c r="J1798" s="91"/>
      <c r="K1798" s="23"/>
      <c r="L1798" s="48"/>
      <c r="M1798" s="48"/>
      <c r="N1798" s="49"/>
      <c r="O1798" s="91"/>
      <c r="P1798" s="92"/>
      <c r="Q1798" s="92"/>
      <c r="R1798" s="29"/>
      <c r="S1798" s="92"/>
      <c r="T1798" s="92"/>
      <c r="U1798" s="92"/>
      <c r="V1798" s="92"/>
      <c r="W1798" s="92"/>
      <c r="X1798" s="92"/>
      <c r="Y1798" s="92"/>
      <c r="Z1798" s="92"/>
      <c r="AA1798" s="92"/>
      <c r="AB1798" s="92"/>
      <c r="AC1798" s="92"/>
      <c r="AD1798" s="92"/>
      <c r="AE1798" s="92"/>
      <c r="AF1798" s="92"/>
      <c r="AG1798" s="32"/>
      <c r="AH1798" s="32"/>
      <c r="AI1798" s="32"/>
      <c r="AJ1798" s="32"/>
      <c r="AK1798" s="32"/>
      <c r="AL1798" s="32"/>
    </row>
    <row r="1799" customFormat="false" ht="16.85" hidden="false" customHeight="false" outlineLevel="0" collapsed="false">
      <c r="A1799" s="69"/>
      <c r="B1799" s="90" t="s">
        <v>67</v>
      </c>
      <c r="C1799" s="62" t="s">
        <v>170</v>
      </c>
      <c r="D1799" s="90" t="s">
        <v>1853</v>
      </c>
      <c r="E1799" s="43" t="n">
        <v>0.916666666666667</v>
      </c>
      <c r="F1799" s="54" t="n">
        <v>19.38</v>
      </c>
      <c r="G1799" s="45" t="n">
        <v>3.55</v>
      </c>
      <c r="H1799" s="96" t="s">
        <v>7</v>
      </c>
      <c r="I1799" s="47" t="n">
        <f aca="false">IF(H1799="W",F1799*G1799-F1799,(IF(H1799="L",-F1799)))</f>
        <v>-19.38</v>
      </c>
      <c r="J1799" s="91"/>
      <c r="K1799" s="23"/>
      <c r="L1799" s="48"/>
      <c r="M1799" s="48"/>
      <c r="N1799" s="49"/>
      <c r="O1799" s="91"/>
      <c r="P1799" s="92"/>
      <c r="Q1799" s="92"/>
      <c r="R1799" s="29"/>
      <c r="S1799" s="92"/>
      <c r="T1799" s="92"/>
      <c r="U1799" s="92"/>
      <c r="V1799" s="92"/>
      <c r="W1799" s="92"/>
      <c r="X1799" s="92"/>
      <c r="Y1799" s="92"/>
      <c r="Z1799" s="92"/>
      <c r="AA1799" s="92"/>
      <c r="AB1799" s="92"/>
      <c r="AC1799" s="92"/>
      <c r="AD1799" s="92"/>
      <c r="AE1799" s="92"/>
      <c r="AF1799" s="92"/>
      <c r="AG1799" s="32"/>
      <c r="AH1799" s="32"/>
      <c r="AI1799" s="32"/>
      <c r="AJ1799" s="32"/>
      <c r="AK1799" s="32"/>
      <c r="AL1799" s="32"/>
    </row>
    <row r="1800" customFormat="false" ht="16.85" hidden="false" customHeight="false" outlineLevel="0" collapsed="false">
      <c r="A1800" s="69"/>
      <c r="B1800" s="90" t="s">
        <v>67</v>
      </c>
      <c r="C1800" s="62" t="s">
        <v>63</v>
      </c>
      <c r="D1800" s="90" t="s">
        <v>1854</v>
      </c>
      <c r="E1800" s="43" t="n">
        <v>0.916666666666667</v>
      </c>
      <c r="F1800" s="54" t="n">
        <v>20</v>
      </c>
      <c r="G1800" s="45" t="n">
        <v>1.05</v>
      </c>
      <c r="H1800" s="96" t="s">
        <v>5</v>
      </c>
      <c r="I1800" s="47" t="n">
        <f aca="false">IF(H1800="W",F1800*G1800-F1800,(IF(H1800="L",-F1800)))</f>
        <v>1</v>
      </c>
      <c r="J1800" s="91"/>
      <c r="K1800" s="23"/>
      <c r="L1800" s="48"/>
      <c r="M1800" s="48"/>
      <c r="N1800" s="49"/>
      <c r="O1800" s="91"/>
      <c r="P1800" s="92"/>
      <c r="Q1800" s="92"/>
      <c r="R1800" s="29"/>
      <c r="S1800" s="92"/>
      <c r="T1800" s="92"/>
      <c r="U1800" s="92"/>
      <c r="V1800" s="92"/>
      <c r="W1800" s="92"/>
      <c r="X1800" s="92"/>
      <c r="Y1800" s="92"/>
      <c r="Z1800" s="92"/>
      <c r="AA1800" s="92"/>
      <c r="AB1800" s="92"/>
      <c r="AC1800" s="92"/>
      <c r="AD1800" s="92"/>
      <c r="AE1800" s="92"/>
      <c r="AF1800" s="92"/>
      <c r="AG1800" s="32"/>
      <c r="AH1800" s="32"/>
      <c r="AI1800" s="32"/>
      <c r="AJ1800" s="32"/>
      <c r="AK1800" s="32"/>
      <c r="AL1800" s="32"/>
    </row>
    <row r="1801" customFormat="false" ht="16.85" hidden="false" customHeight="false" outlineLevel="0" collapsed="false">
      <c r="A1801" s="69" t="n">
        <v>43724</v>
      </c>
      <c r="B1801" s="90" t="s">
        <v>67</v>
      </c>
      <c r="C1801" s="62" t="s">
        <v>28</v>
      </c>
      <c r="D1801" s="90" t="s">
        <v>1855</v>
      </c>
      <c r="E1801" s="43" t="n">
        <v>0.916666666666667</v>
      </c>
      <c r="F1801" s="54" t="n">
        <v>20</v>
      </c>
      <c r="G1801" s="45" t="n">
        <v>2.78</v>
      </c>
      <c r="H1801" s="96" t="s">
        <v>6</v>
      </c>
      <c r="I1801" s="47" t="n">
        <f aca="false">IF(H1801="W",F1801*G1801-F1801,(IF(H1801="L",-F1801)))</f>
        <v>0</v>
      </c>
      <c r="J1801" s="91"/>
      <c r="K1801" s="23" t="s">
        <v>663</v>
      </c>
      <c r="L1801" s="48" t="s">
        <v>1856</v>
      </c>
      <c r="M1801" s="48" t="s">
        <v>9</v>
      </c>
      <c r="N1801" s="49" t="n">
        <f aca="false">SUM(I1801:I1827)</f>
        <v>24.6705</v>
      </c>
      <c r="O1801" s="91"/>
      <c r="P1801" s="92"/>
      <c r="Q1801" s="92"/>
      <c r="R1801" s="29"/>
      <c r="S1801" s="92"/>
      <c r="T1801" s="92"/>
      <c r="U1801" s="92"/>
      <c r="V1801" s="92"/>
      <c r="W1801" s="92"/>
      <c r="X1801" s="92"/>
      <c r="Y1801" s="92"/>
      <c r="Z1801" s="92"/>
      <c r="AA1801" s="92"/>
      <c r="AB1801" s="92"/>
      <c r="AC1801" s="92"/>
      <c r="AD1801" s="92"/>
      <c r="AE1801" s="92"/>
      <c r="AF1801" s="92"/>
      <c r="AG1801" s="32"/>
      <c r="AH1801" s="32"/>
      <c r="AI1801" s="32"/>
      <c r="AJ1801" s="32"/>
      <c r="AK1801" s="32"/>
      <c r="AL1801" s="32"/>
    </row>
    <row r="1802" customFormat="false" ht="16.85" hidden="false" customHeight="false" outlineLevel="0" collapsed="false">
      <c r="A1802" s="69" t="s">
        <v>124</v>
      </c>
      <c r="B1802" s="90" t="s">
        <v>67</v>
      </c>
      <c r="C1802" s="62" t="s">
        <v>170</v>
      </c>
      <c r="D1802" s="90" t="s">
        <v>1857</v>
      </c>
      <c r="E1802" s="43" t="n">
        <v>0.916666666666667</v>
      </c>
      <c r="F1802" s="54" t="n">
        <v>5</v>
      </c>
      <c r="G1802" s="45" t="n">
        <v>3.65</v>
      </c>
      <c r="H1802" s="96" t="s">
        <v>5</v>
      </c>
      <c r="I1802" s="47" t="n">
        <f aca="false">IF(H1802="W",F1802*G1802-F1802,(IF(H1802="L",-F1802)))</f>
        <v>13.25</v>
      </c>
      <c r="J1802" s="91"/>
      <c r="K1802" s="23" t="s">
        <v>1684</v>
      </c>
      <c r="L1802" s="48"/>
      <c r="M1802" s="48"/>
      <c r="N1802" s="49"/>
      <c r="O1802" s="91"/>
      <c r="P1802" s="92"/>
      <c r="Q1802" s="92"/>
      <c r="R1802" s="29"/>
      <c r="S1802" s="92"/>
      <c r="T1802" s="92"/>
      <c r="U1802" s="92"/>
      <c r="V1802" s="92"/>
      <c r="W1802" s="92"/>
      <c r="X1802" s="92"/>
      <c r="Y1802" s="92"/>
      <c r="Z1802" s="92"/>
      <c r="AA1802" s="92"/>
      <c r="AB1802" s="92"/>
      <c r="AC1802" s="92"/>
      <c r="AD1802" s="92"/>
      <c r="AE1802" s="92"/>
      <c r="AF1802" s="92"/>
      <c r="AG1802" s="32"/>
      <c r="AH1802" s="32"/>
      <c r="AI1802" s="32"/>
      <c r="AJ1802" s="32"/>
      <c r="AK1802" s="32"/>
      <c r="AL1802" s="32"/>
    </row>
    <row r="1803" customFormat="false" ht="16.85" hidden="false" customHeight="false" outlineLevel="0" collapsed="false">
      <c r="A1803" s="69" t="s">
        <v>124</v>
      </c>
      <c r="B1803" s="90" t="s">
        <v>67</v>
      </c>
      <c r="C1803" s="62" t="s">
        <v>87</v>
      </c>
      <c r="D1803" s="90" t="s">
        <v>1857</v>
      </c>
      <c r="E1803" s="43" t="n">
        <v>0.916666666666667</v>
      </c>
      <c r="F1803" s="54" t="n">
        <v>10</v>
      </c>
      <c r="G1803" s="45" t="n">
        <v>3.65</v>
      </c>
      <c r="H1803" s="96" t="s">
        <v>5</v>
      </c>
      <c r="I1803" s="47" t="n">
        <f aca="false">IF(H1803="W",F1803*G1803-F1803,(IF(H1803="L",-F1803)))</f>
        <v>26.5</v>
      </c>
      <c r="J1803" s="91"/>
      <c r="K1803" s="23" t="s">
        <v>1687</v>
      </c>
      <c r="L1803" s="48"/>
      <c r="M1803" s="48"/>
      <c r="N1803" s="49"/>
      <c r="O1803" s="91"/>
      <c r="P1803" s="92"/>
      <c r="Q1803" s="92"/>
      <c r="R1803" s="29"/>
      <c r="S1803" s="92"/>
      <c r="T1803" s="92"/>
      <c r="U1803" s="92"/>
      <c r="V1803" s="92"/>
      <c r="W1803" s="92"/>
      <c r="X1803" s="92"/>
      <c r="Y1803" s="92"/>
      <c r="Z1803" s="92"/>
      <c r="AA1803" s="92"/>
      <c r="AB1803" s="92"/>
      <c r="AC1803" s="92"/>
      <c r="AD1803" s="92"/>
      <c r="AE1803" s="92"/>
      <c r="AF1803" s="92"/>
      <c r="AG1803" s="32"/>
      <c r="AH1803" s="32"/>
      <c r="AI1803" s="32"/>
      <c r="AJ1803" s="32"/>
      <c r="AK1803" s="32"/>
      <c r="AL1803" s="32"/>
    </row>
    <row r="1804" customFormat="false" ht="16.85" hidden="false" customHeight="false" outlineLevel="0" collapsed="false">
      <c r="A1804" s="69"/>
      <c r="B1804" s="90" t="s">
        <v>67</v>
      </c>
      <c r="C1804" s="62" t="s">
        <v>471</v>
      </c>
      <c r="D1804" s="90" t="s">
        <v>1858</v>
      </c>
      <c r="E1804" s="43" t="n">
        <v>0.916666666666667</v>
      </c>
      <c r="F1804" s="54" t="n">
        <v>21.14</v>
      </c>
      <c r="G1804" s="45" t="n">
        <v>2.63</v>
      </c>
      <c r="H1804" s="96" t="s">
        <v>7</v>
      </c>
      <c r="I1804" s="47" t="n">
        <f aca="false">IF(H1804="W",F1804*G1804-F1804,(IF(H1804="L",-F1804)))</f>
        <v>-21.14</v>
      </c>
      <c r="J1804" s="91"/>
      <c r="K1804" s="23" t="s">
        <v>1859</v>
      </c>
      <c r="L1804" s="48"/>
      <c r="M1804" s="48"/>
      <c r="N1804" s="49"/>
      <c r="O1804" s="91"/>
      <c r="P1804" s="92"/>
      <c r="Q1804" s="92"/>
      <c r="R1804" s="29"/>
      <c r="S1804" s="92"/>
      <c r="T1804" s="92"/>
      <c r="U1804" s="92"/>
      <c r="V1804" s="92"/>
      <c r="W1804" s="92"/>
      <c r="X1804" s="92"/>
      <c r="Y1804" s="92"/>
      <c r="Z1804" s="92"/>
      <c r="AA1804" s="92"/>
      <c r="AB1804" s="92"/>
      <c r="AC1804" s="92"/>
      <c r="AD1804" s="92"/>
      <c r="AE1804" s="92"/>
      <c r="AF1804" s="92"/>
      <c r="AG1804" s="32"/>
      <c r="AH1804" s="32"/>
      <c r="AI1804" s="32"/>
      <c r="AJ1804" s="32"/>
      <c r="AK1804" s="32"/>
      <c r="AL1804" s="32"/>
    </row>
    <row r="1805" customFormat="false" ht="16.85" hidden="false" customHeight="false" outlineLevel="0" collapsed="false">
      <c r="A1805" s="69"/>
      <c r="B1805" s="90" t="s">
        <v>67</v>
      </c>
      <c r="C1805" s="62" t="s">
        <v>63</v>
      </c>
      <c r="D1805" s="90" t="s">
        <v>1860</v>
      </c>
      <c r="E1805" s="43" t="n">
        <v>0.916666666666667</v>
      </c>
      <c r="F1805" s="54" t="n">
        <v>20</v>
      </c>
      <c r="G1805" s="45" t="n">
        <v>1.03</v>
      </c>
      <c r="H1805" s="96" t="s">
        <v>7</v>
      </c>
      <c r="I1805" s="47" t="n">
        <f aca="false">IF(H1805="W",F1805*G1805-F1805,(IF(H1805="L",-F1805)))</f>
        <v>-20</v>
      </c>
      <c r="J1805" s="91"/>
      <c r="K1805" s="23"/>
      <c r="L1805" s="48"/>
      <c r="M1805" s="48"/>
      <c r="N1805" s="49"/>
      <c r="O1805" s="91"/>
      <c r="P1805" s="92"/>
      <c r="Q1805" s="92"/>
      <c r="R1805" s="29"/>
      <c r="S1805" s="92"/>
      <c r="T1805" s="92"/>
      <c r="U1805" s="92"/>
      <c r="V1805" s="92"/>
      <c r="W1805" s="92"/>
      <c r="X1805" s="92"/>
      <c r="Y1805" s="92"/>
      <c r="Z1805" s="92"/>
      <c r="AA1805" s="92"/>
      <c r="AB1805" s="92"/>
      <c r="AC1805" s="92"/>
      <c r="AD1805" s="92"/>
      <c r="AE1805" s="92"/>
      <c r="AF1805" s="92"/>
      <c r="AG1805" s="32"/>
      <c r="AH1805" s="32"/>
      <c r="AI1805" s="32"/>
      <c r="AJ1805" s="32"/>
      <c r="AK1805" s="32"/>
      <c r="AL1805" s="32"/>
    </row>
    <row r="1806" customFormat="false" ht="16.85" hidden="false" customHeight="false" outlineLevel="0" collapsed="false">
      <c r="A1806" s="69" t="s">
        <v>124</v>
      </c>
      <c r="B1806" s="90" t="s">
        <v>46</v>
      </c>
      <c r="C1806" s="62" t="s">
        <v>28</v>
      </c>
      <c r="D1806" s="90" t="s">
        <v>1861</v>
      </c>
      <c r="E1806" s="43" t="n">
        <v>0.8125</v>
      </c>
      <c r="F1806" s="54" t="n">
        <v>10</v>
      </c>
      <c r="G1806" s="45" t="n">
        <v>2.25</v>
      </c>
      <c r="H1806" s="96" t="s">
        <v>6</v>
      </c>
      <c r="I1806" s="47" t="n">
        <f aca="false">IF(H1806="W",F1806*G1806-F1806,(IF(H1806="L",-F1806)))</f>
        <v>0</v>
      </c>
      <c r="J1806" s="91"/>
      <c r="K1806" s="23"/>
      <c r="L1806" s="48"/>
      <c r="M1806" s="48"/>
      <c r="N1806" s="49"/>
      <c r="O1806" s="91"/>
      <c r="P1806" s="92"/>
      <c r="Q1806" s="92"/>
      <c r="R1806" s="29"/>
      <c r="S1806" s="92"/>
      <c r="T1806" s="92"/>
      <c r="U1806" s="92"/>
      <c r="V1806" s="92"/>
      <c r="W1806" s="92"/>
      <c r="X1806" s="92"/>
      <c r="Y1806" s="92"/>
      <c r="Z1806" s="92"/>
      <c r="AA1806" s="92"/>
      <c r="AB1806" s="92"/>
      <c r="AC1806" s="92"/>
      <c r="AD1806" s="92"/>
      <c r="AE1806" s="92"/>
      <c r="AF1806" s="92"/>
      <c r="AG1806" s="32"/>
      <c r="AH1806" s="32"/>
      <c r="AI1806" s="32"/>
      <c r="AJ1806" s="32"/>
      <c r="AK1806" s="32"/>
      <c r="AL1806" s="32"/>
    </row>
    <row r="1807" customFormat="false" ht="16.85" hidden="false" customHeight="false" outlineLevel="0" collapsed="false">
      <c r="A1807" s="69"/>
      <c r="B1807" s="90" t="s">
        <v>46</v>
      </c>
      <c r="C1807" s="62" t="s">
        <v>28</v>
      </c>
      <c r="D1807" s="90" t="s">
        <v>1861</v>
      </c>
      <c r="E1807" s="43" t="n">
        <v>0.8125</v>
      </c>
      <c r="F1807" s="54" t="n">
        <v>5</v>
      </c>
      <c r="G1807" s="45" t="n">
        <v>2.25</v>
      </c>
      <c r="H1807" s="96" t="s">
        <v>7</v>
      </c>
      <c r="I1807" s="47" t="n">
        <f aca="false">IF(H1807="W",F1807*G1807-F1807,(IF(H1807="L",-F1807)))</f>
        <v>-5</v>
      </c>
      <c r="J1807" s="91"/>
      <c r="K1807" s="23" t="s">
        <v>363</v>
      </c>
      <c r="L1807" s="48"/>
      <c r="M1807" s="48"/>
      <c r="N1807" s="49"/>
      <c r="O1807" s="91"/>
      <c r="P1807" s="92"/>
      <c r="Q1807" s="92"/>
      <c r="R1807" s="29"/>
      <c r="S1807" s="92"/>
      <c r="T1807" s="92"/>
      <c r="U1807" s="92"/>
      <c r="V1807" s="92"/>
      <c r="W1807" s="92"/>
      <c r="X1807" s="92"/>
      <c r="Y1807" s="92"/>
      <c r="Z1807" s="92"/>
      <c r="AA1807" s="92"/>
      <c r="AB1807" s="92"/>
      <c r="AC1807" s="92"/>
      <c r="AD1807" s="92"/>
      <c r="AE1807" s="92"/>
      <c r="AF1807" s="92"/>
      <c r="AG1807" s="32"/>
      <c r="AH1807" s="32"/>
      <c r="AI1807" s="32"/>
      <c r="AJ1807" s="32"/>
      <c r="AK1807" s="32"/>
      <c r="AL1807" s="32"/>
    </row>
    <row r="1808" customFormat="false" ht="16.85" hidden="false" customHeight="false" outlineLevel="0" collapsed="false">
      <c r="A1808" s="69"/>
      <c r="B1808" s="90" t="s">
        <v>46</v>
      </c>
      <c r="C1808" s="62" t="s">
        <v>151</v>
      </c>
      <c r="D1808" s="90" t="s">
        <v>1862</v>
      </c>
      <c r="E1808" s="43" t="n">
        <v>0.8125</v>
      </c>
      <c r="F1808" s="54" t="n">
        <v>6.45</v>
      </c>
      <c r="G1808" s="45" t="n">
        <v>4.1</v>
      </c>
      <c r="H1808" s="96" t="s">
        <v>5</v>
      </c>
      <c r="I1808" s="47" t="n">
        <f aca="false">IF(H1808="W",F1808*G1808-F1808,(IF(H1808="L",-F1808)))</f>
        <v>19.995</v>
      </c>
      <c r="J1808" s="91"/>
      <c r="K1808" s="23"/>
      <c r="L1808" s="48"/>
      <c r="M1808" s="48"/>
      <c r="N1808" s="49"/>
      <c r="O1808" s="91"/>
      <c r="P1808" s="92"/>
      <c r="Q1808" s="92"/>
      <c r="R1808" s="29"/>
      <c r="S1808" s="92"/>
      <c r="T1808" s="92"/>
      <c r="U1808" s="92"/>
      <c r="V1808" s="92"/>
      <c r="W1808" s="92"/>
      <c r="X1808" s="92"/>
      <c r="Y1808" s="92"/>
      <c r="Z1808" s="92"/>
      <c r="AA1808" s="92"/>
      <c r="AB1808" s="92"/>
      <c r="AC1808" s="92"/>
      <c r="AD1808" s="92"/>
      <c r="AE1808" s="92"/>
      <c r="AF1808" s="92"/>
      <c r="AG1808" s="32"/>
      <c r="AH1808" s="32"/>
      <c r="AI1808" s="32"/>
      <c r="AJ1808" s="32"/>
      <c r="AK1808" s="32"/>
      <c r="AL1808" s="32"/>
    </row>
    <row r="1809" customFormat="false" ht="16.85" hidden="false" customHeight="false" outlineLevel="0" collapsed="false">
      <c r="A1809" s="69" t="s">
        <v>1863</v>
      </c>
      <c r="B1809" s="90" t="s">
        <v>46</v>
      </c>
      <c r="C1809" s="62" t="s">
        <v>87</v>
      </c>
      <c r="D1809" s="90" t="s">
        <v>1864</v>
      </c>
      <c r="E1809" s="43" t="n">
        <v>0.8125</v>
      </c>
      <c r="F1809" s="54" t="n">
        <v>11</v>
      </c>
      <c r="G1809" s="45" t="n">
        <v>3.15</v>
      </c>
      <c r="H1809" s="96" t="s">
        <v>7</v>
      </c>
      <c r="I1809" s="47" t="n">
        <f aca="false">IF(H1809="W",F1809*G1809-F1809,(IF(H1809="L",-F1809)))</f>
        <v>-11</v>
      </c>
      <c r="J1809" s="91"/>
      <c r="K1809" s="23" t="s">
        <v>1863</v>
      </c>
      <c r="L1809" s="48"/>
      <c r="M1809" s="48"/>
      <c r="N1809" s="49"/>
      <c r="O1809" s="91"/>
      <c r="P1809" s="92"/>
      <c r="Q1809" s="92"/>
      <c r="R1809" s="29"/>
      <c r="S1809" s="92"/>
      <c r="T1809" s="92"/>
      <c r="U1809" s="92"/>
      <c r="V1809" s="92"/>
      <c r="W1809" s="92"/>
      <c r="X1809" s="92"/>
      <c r="Y1809" s="92"/>
      <c r="Z1809" s="92"/>
      <c r="AA1809" s="92"/>
      <c r="AB1809" s="92"/>
      <c r="AC1809" s="92"/>
      <c r="AD1809" s="92"/>
      <c r="AE1809" s="92"/>
      <c r="AF1809" s="92"/>
      <c r="AG1809" s="32"/>
      <c r="AH1809" s="32"/>
      <c r="AI1809" s="32"/>
      <c r="AJ1809" s="32"/>
      <c r="AK1809" s="32"/>
      <c r="AL1809" s="32"/>
    </row>
    <row r="1810" customFormat="false" ht="16.85" hidden="false" customHeight="false" outlineLevel="0" collapsed="false">
      <c r="A1810" s="69"/>
      <c r="B1810" s="90" t="s">
        <v>46</v>
      </c>
      <c r="C1810" s="62" t="s">
        <v>471</v>
      </c>
      <c r="D1810" s="90" t="s">
        <v>1862</v>
      </c>
      <c r="E1810" s="43" t="n">
        <v>0.8125</v>
      </c>
      <c r="F1810" s="54" t="n">
        <v>1.9</v>
      </c>
      <c r="G1810" s="45" t="n">
        <v>4.2</v>
      </c>
      <c r="H1810" s="96" t="s">
        <v>5</v>
      </c>
      <c r="I1810" s="47" t="n">
        <f aca="false">IF(H1810="W",F1810*G1810-F1810,(IF(H1810="L",-F1810)))</f>
        <v>6.08</v>
      </c>
      <c r="J1810" s="91"/>
      <c r="K1810" s="23"/>
      <c r="L1810" s="48"/>
      <c r="M1810" s="48"/>
      <c r="N1810" s="49"/>
      <c r="O1810" s="91"/>
      <c r="P1810" s="92"/>
      <c r="Q1810" s="92"/>
      <c r="R1810" s="29"/>
      <c r="S1810" s="92"/>
      <c r="T1810" s="92"/>
      <c r="U1810" s="92"/>
      <c r="V1810" s="92"/>
      <c r="W1810" s="92"/>
      <c r="X1810" s="92"/>
      <c r="Y1810" s="92"/>
      <c r="Z1810" s="92"/>
      <c r="AA1810" s="92"/>
      <c r="AB1810" s="92"/>
      <c r="AC1810" s="92"/>
      <c r="AD1810" s="92"/>
      <c r="AE1810" s="92"/>
      <c r="AF1810" s="92"/>
      <c r="AG1810" s="32"/>
      <c r="AH1810" s="32"/>
      <c r="AI1810" s="32"/>
      <c r="AJ1810" s="32"/>
      <c r="AK1810" s="32"/>
      <c r="AL1810" s="32"/>
    </row>
    <row r="1811" customFormat="false" ht="16.85" hidden="false" customHeight="false" outlineLevel="0" collapsed="false">
      <c r="A1811" s="69" t="s">
        <v>1865</v>
      </c>
      <c r="B1811" s="90" t="s">
        <v>67</v>
      </c>
      <c r="C1811" s="62" t="s">
        <v>28</v>
      </c>
      <c r="D1811" s="90" t="s">
        <v>1866</v>
      </c>
      <c r="E1811" s="43" t="n">
        <v>0.916666666666667</v>
      </c>
      <c r="F1811" s="54" t="n">
        <v>20</v>
      </c>
      <c r="G1811" s="45" t="n">
        <v>3.65</v>
      </c>
      <c r="H1811" s="96" t="s">
        <v>7</v>
      </c>
      <c r="I1811" s="47" t="n">
        <f aca="false">IF(H1811="W",F1811*G1811-F1811,(IF(H1811="L",-F1811)))</f>
        <v>-20</v>
      </c>
      <c r="J1811" s="91"/>
      <c r="K1811" s="23"/>
      <c r="L1811" s="48"/>
      <c r="M1811" s="48"/>
      <c r="N1811" s="49"/>
      <c r="O1811" s="91"/>
      <c r="P1811" s="92"/>
      <c r="Q1811" s="92"/>
      <c r="R1811" s="29"/>
      <c r="S1811" s="92"/>
      <c r="T1811" s="92"/>
      <c r="U1811" s="92"/>
      <c r="V1811" s="92"/>
      <c r="W1811" s="92"/>
      <c r="X1811" s="92"/>
      <c r="Y1811" s="92"/>
      <c r="Z1811" s="92"/>
      <c r="AA1811" s="92"/>
      <c r="AB1811" s="92"/>
      <c r="AC1811" s="92"/>
      <c r="AD1811" s="92"/>
      <c r="AE1811" s="92"/>
      <c r="AF1811" s="92"/>
      <c r="AG1811" s="32"/>
      <c r="AH1811" s="32"/>
      <c r="AI1811" s="32"/>
      <c r="AJ1811" s="32"/>
      <c r="AK1811" s="32"/>
      <c r="AL1811" s="32"/>
    </row>
    <row r="1812" customFormat="false" ht="16.85" hidden="false" customHeight="false" outlineLevel="0" collapsed="false">
      <c r="A1812" s="69"/>
      <c r="B1812" s="90" t="s">
        <v>67</v>
      </c>
      <c r="C1812" s="62" t="s">
        <v>170</v>
      </c>
      <c r="D1812" s="90" t="s">
        <v>1867</v>
      </c>
      <c r="E1812" s="43" t="n">
        <v>0.916666666666667</v>
      </c>
      <c r="F1812" s="54" t="n">
        <v>29.2</v>
      </c>
      <c r="G1812" s="45" t="n">
        <v>2.5</v>
      </c>
      <c r="H1812" s="96" t="s">
        <v>7</v>
      </c>
      <c r="I1812" s="47" t="n">
        <f aca="false">IF(H1812="W",F1812*G1812-F1812,(IF(H1812="L",-F1812)))</f>
        <v>-29.2</v>
      </c>
      <c r="J1812" s="91"/>
      <c r="K1812" s="23" t="s">
        <v>1868</v>
      </c>
      <c r="L1812" s="48"/>
      <c r="M1812" s="48"/>
      <c r="N1812" s="49"/>
      <c r="O1812" s="91"/>
      <c r="P1812" s="92"/>
      <c r="Q1812" s="92"/>
      <c r="R1812" s="29"/>
      <c r="S1812" s="92"/>
      <c r="T1812" s="92"/>
      <c r="U1812" s="92"/>
      <c r="V1812" s="92"/>
      <c r="W1812" s="92"/>
      <c r="X1812" s="92"/>
      <c r="Y1812" s="92"/>
      <c r="Z1812" s="92"/>
      <c r="AA1812" s="92"/>
      <c r="AB1812" s="92"/>
      <c r="AC1812" s="92"/>
      <c r="AD1812" s="92"/>
      <c r="AE1812" s="92"/>
      <c r="AF1812" s="92"/>
      <c r="AG1812" s="32"/>
      <c r="AH1812" s="32"/>
      <c r="AI1812" s="32"/>
      <c r="AJ1812" s="32"/>
      <c r="AK1812" s="32"/>
      <c r="AL1812" s="32"/>
    </row>
    <row r="1813" customFormat="false" ht="16.85" hidden="false" customHeight="false" outlineLevel="0" collapsed="false">
      <c r="A1813" s="69"/>
      <c r="B1813" s="90" t="s">
        <v>67</v>
      </c>
      <c r="C1813" s="62" t="s">
        <v>87</v>
      </c>
      <c r="D1813" s="90" t="s">
        <v>1869</v>
      </c>
      <c r="E1813" s="43" t="n">
        <v>0.916666666666667</v>
      </c>
      <c r="F1813" s="54" t="n">
        <v>23.93</v>
      </c>
      <c r="G1813" s="45" t="n">
        <v>3.05</v>
      </c>
      <c r="H1813" s="96" t="s">
        <v>5</v>
      </c>
      <c r="I1813" s="47" t="n">
        <f aca="false">IF(H1813="W",F1813*G1813-F1813,(IF(H1813="L",-F1813)))</f>
        <v>49.0565</v>
      </c>
      <c r="J1813" s="91"/>
      <c r="K1813" s="23" t="s">
        <v>1870</v>
      </c>
      <c r="L1813" s="48"/>
      <c r="M1813" s="48"/>
      <c r="N1813" s="49"/>
      <c r="O1813" s="91"/>
      <c r="P1813" s="92"/>
      <c r="Q1813" s="92"/>
      <c r="R1813" s="29"/>
      <c r="S1813" s="92"/>
      <c r="T1813" s="92"/>
      <c r="U1813" s="92"/>
      <c r="V1813" s="92"/>
      <c r="W1813" s="92"/>
      <c r="X1813" s="92"/>
      <c r="Y1813" s="92"/>
      <c r="Z1813" s="92"/>
      <c r="AA1813" s="92"/>
      <c r="AB1813" s="92"/>
      <c r="AC1813" s="92"/>
      <c r="AD1813" s="92"/>
      <c r="AE1813" s="92"/>
      <c r="AF1813" s="92"/>
      <c r="AG1813" s="32"/>
      <c r="AH1813" s="32"/>
      <c r="AI1813" s="32"/>
      <c r="AJ1813" s="32"/>
      <c r="AK1813" s="32"/>
      <c r="AL1813" s="32"/>
    </row>
    <row r="1814" customFormat="false" ht="16.85" hidden="false" customHeight="false" outlineLevel="0" collapsed="false">
      <c r="A1814" s="69"/>
      <c r="B1814" s="90" t="s">
        <v>67</v>
      </c>
      <c r="C1814" s="62" t="s">
        <v>63</v>
      </c>
      <c r="D1814" s="90" t="s">
        <v>1871</v>
      </c>
      <c r="E1814" s="43" t="n">
        <v>0.916666666666667</v>
      </c>
      <c r="F1814" s="54" t="n">
        <v>20</v>
      </c>
      <c r="G1814" s="45" t="n">
        <v>1.11</v>
      </c>
      <c r="H1814" s="96" t="s">
        <v>5</v>
      </c>
      <c r="I1814" s="47" t="n">
        <f aca="false">IF(H1814="W",F1814*G1814-F1814,(IF(H1814="L",-F1814)))</f>
        <v>2.2</v>
      </c>
      <c r="J1814" s="91"/>
      <c r="K1814" s="23"/>
      <c r="L1814" s="48"/>
      <c r="M1814" s="48"/>
      <c r="N1814" s="49"/>
      <c r="O1814" s="91"/>
      <c r="P1814" s="92"/>
      <c r="Q1814" s="92"/>
      <c r="R1814" s="29"/>
      <c r="S1814" s="92"/>
      <c r="T1814" s="92"/>
      <c r="U1814" s="92"/>
      <c r="V1814" s="92"/>
      <c r="W1814" s="92"/>
      <c r="X1814" s="92"/>
      <c r="Y1814" s="92"/>
      <c r="Z1814" s="92"/>
      <c r="AA1814" s="92"/>
      <c r="AB1814" s="92"/>
      <c r="AC1814" s="92"/>
      <c r="AD1814" s="92"/>
      <c r="AE1814" s="92"/>
      <c r="AF1814" s="92"/>
      <c r="AG1814" s="32"/>
      <c r="AH1814" s="32"/>
      <c r="AI1814" s="32"/>
      <c r="AJ1814" s="32"/>
      <c r="AK1814" s="32"/>
      <c r="AL1814" s="32"/>
    </row>
    <row r="1815" customFormat="false" ht="16.85" hidden="false" customHeight="false" outlineLevel="0" collapsed="false">
      <c r="A1815" s="69"/>
      <c r="B1815" s="90" t="s">
        <v>67</v>
      </c>
      <c r="C1815" s="62" t="s">
        <v>170</v>
      </c>
      <c r="D1815" s="90" t="s">
        <v>1872</v>
      </c>
      <c r="E1815" s="43" t="n">
        <v>0.916666666666667</v>
      </c>
      <c r="F1815" s="54" t="n">
        <v>20</v>
      </c>
      <c r="G1815" s="45" t="n">
        <v>3</v>
      </c>
      <c r="H1815" s="96" t="s">
        <v>5</v>
      </c>
      <c r="I1815" s="47" t="n">
        <f aca="false">IF(H1815="W",F1815*G1815-F1815,(IF(H1815="L",-F1815)))</f>
        <v>40</v>
      </c>
      <c r="J1815" s="91"/>
      <c r="K1815" s="23" t="s">
        <v>1873</v>
      </c>
      <c r="L1815" s="48"/>
      <c r="M1815" s="48"/>
      <c r="N1815" s="49"/>
      <c r="O1815" s="91"/>
      <c r="P1815" s="92"/>
      <c r="Q1815" s="92"/>
      <c r="R1815" s="29"/>
      <c r="S1815" s="92"/>
      <c r="T1815" s="92"/>
      <c r="U1815" s="92"/>
      <c r="V1815" s="92"/>
      <c r="W1815" s="92"/>
      <c r="X1815" s="92"/>
      <c r="Y1815" s="92"/>
      <c r="Z1815" s="92"/>
      <c r="AA1815" s="92"/>
      <c r="AB1815" s="92"/>
      <c r="AC1815" s="92"/>
      <c r="AD1815" s="92"/>
      <c r="AE1815" s="92"/>
      <c r="AF1815" s="92"/>
      <c r="AG1815" s="32"/>
      <c r="AH1815" s="32"/>
      <c r="AI1815" s="32"/>
      <c r="AJ1815" s="32"/>
      <c r="AK1815" s="32"/>
      <c r="AL1815" s="32"/>
    </row>
    <row r="1816" customFormat="false" ht="16.85" hidden="false" customHeight="false" outlineLevel="0" collapsed="false">
      <c r="A1816" s="69"/>
      <c r="B1816" s="90" t="s">
        <v>67</v>
      </c>
      <c r="C1816" s="62" t="s">
        <v>87</v>
      </c>
      <c r="D1816" s="90" t="s">
        <v>1874</v>
      </c>
      <c r="E1816" s="43" t="n">
        <v>0.916666666666667</v>
      </c>
      <c r="F1816" s="54" t="n">
        <v>16.44</v>
      </c>
      <c r="G1816" s="45" t="n">
        <v>3.65</v>
      </c>
      <c r="H1816" s="96" t="s">
        <v>7</v>
      </c>
      <c r="I1816" s="47" t="n">
        <f aca="false">IF(H1816="W",F1816*G1816-F1816,(IF(H1816="L",-F1816)))</f>
        <v>-16.44</v>
      </c>
      <c r="J1816" s="91"/>
      <c r="K1816" s="23"/>
      <c r="L1816" s="48"/>
      <c r="M1816" s="48"/>
      <c r="N1816" s="49"/>
      <c r="O1816" s="91"/>
      <c r="P1816" s="92"/>
      <c r="Q1816" s="92"/>
      <c r="R1816" s="29"/>
      <c r="S1816" s="92"/>
      <c r="T1816" s="92"/>
      <c r="U1816" s="92"/>
      <c r="V1816" s="92"/>
      <c r="W1816" s="92"/>
      <c r="X1816" s="92"/>
      <c r="Y1816" s="92"/>
      <c r="Z1816" s="92"/>
      <c r="AA1816" s="92"/>
      <c r="AB1816" s="92"/>
      <c r="AC1816" s="92"/>
      <c r="AD1816" s="92"/>
      <c r="AE1816" s="92"/>
      <c r="AF1816" s="92"/>
      <c r="AG1816" s="32"/>
      <c r="AH1816" s="32"/>
      <c r="AI1816" s="32"/>
      <c r="AJ1816" s="32"/>
      <c r="AK1816" s="32"/>
      <c r="AL1816" s="32"/>
    </row>
    <row r="1817" customFormat="false" ht="16.85" hidden="false" customHeight="false" outlineLevel="0" collapsed="false">
      <c r="A1817" s="69"/>
      <c r="B1817" s="90" t="s">
        <v>67</v>
      </c>
      <c r="C1817" s="62" t="s">
        <v>28</v>
      </c>
      <c r="D1817" s="90" t="s">
        <v>1875</v>
      </c>
      <c r="E1817" s="43" t="n">
        <v>0.916666666666667</v>
      </c>
      <c r="F1817" s="54" t="n">
        <v>17.14</v>
      </c>
      <c r="G1817" s="45" t="n">
        <v>3.5</v>
      </c>
      <c r="H1817" s="96" t="s">
        <v>7</v>
      </c>
      <c r="I1817" s="47" t="n">
        <f aca="false">IF(H1817="W",F1817*G1817-F1817,(IF(H1817="L",-F1817)))</f>
        <v>-17.14</v>
      </c>
      <c r="J1817" s="91"/>
      <c r="K1817" s="23"/>
      <c r="L1817" s="48"/>
      <c r="M1817" s="48"/>
      <c r="N1817" s="49"/>
      <c r="O1817" s="91"/>
      <c r="P1817" s="92"/>
      <c r="Q1817" s="92"/>
      <c r="R1817" s="29"/>
      <c r="S1817" s="92"/>
      <c r="T1817" s="92"/>
      <c r="U1817" s="92"/>
      <c r="V1817" s="92"/>
      <c r="W1817" s="92"/>
      <c r="X1817" s="92"/>
      <c r="Y1817" s="92"/>
      <c r="Z1817" s="92"/>
      <c r="AA1817" s="92"/>
      <c r="AB1817" s="92"/>
      <c r="AC1817" s="92"/>
      <c r="AD1817" s="92"/>
      <c r="AE1817" s="92"/>
      <c r="AF1817" s="92"/>
      <c r="AG1817" s="32"/>
      <c r="AH1817" s="32"/>
      <c r="AI1817" s="32"/>
      <c r="AJ1817" s="32"/>
      <c r="AK1817" s="32"/>
      <c r="AL1817" s="32"/>
    </row>
    <row r="1818" customFormat="false" ht="16.85" hidden="false" customHeight="false" outlineLevel="0" collapsed="false">
      <c r="A1818" s="69" t="n">
        <v>43728</v>
      </c>
      <c r="B1818" s="90" t="s">
        <v>67</v>
      </c>
      <c r="C1818" s="62" t="s">
        <v>28</v>
      </c>
      <c r="D1818" s="90" t="s">
        <v>1876</v>
      </c>
      <c r="E1818" s="43" t="n">
        <v>0.916666666666667</v>
      </c>
      <c r="F1818" s="54" t="n">
        <v>20</v>
      </c>
      <c r="G1818" s="45" t="n">
        <v>2.75</v>
      </c>
      <c r="H1818" s="96" t="s">
        <v>7</v>
      </c>
      <c r="I1818" s="47" t="n">
        <f aca="false">IF(H1818="W",F1818*G1818-F1818,(IF(H1818="L",-F1818)))</f>
        <v>-20</v>
      </c>
      <c r="J1818" s="91"/>
      <c r="K1818" s="23"/>
      <c r="L1818" s="48"/>
      <c r="M1818" s="48"/>
      <c r="N1818" s="49"/>
      <c r="O1818" s="91"/>
      <c r="P1818" s="92"/>
      <c r="Q1818" s="92"/>
      <c r="R1818" s="29"/>
      <c r="S1818" s="92"/>
      <c r="T1818" s="92"/>
      <c r="U1818" s="92"/>
      <c r="V1818" s="92"/>
      <c r="W1818" s="92"/>
      <c r="X1818" s="92"/>
      <c r="Y1818" s="92"/>
      <c r="Z1818" s="92"/>
      <c r="AA1818" s="92"/>
      <c r="AB1818" s="92"/>
      <c r="AC1818" s="92"/>
      <c r="AD1818" s="92"/>
      <c r="AE1818" s="92"/>
      <c r="AF1818" s="92"/>
      <c r="AG1818" s="32"/>
      <c r="AH1818" s="32"/>
      <c r="AI1818" s="32"/>
      <c r="AJ1818" s="32"/>
      <c r="AK1818" s="32"/>
      <c r="AL1818" s="32"/>
    </row>
    <row r="1819" customFormat="false" ht="16.85" hidden="false" customHeight="false" outlineLevel="0" collapsed="false">
      <c r="A1819" s="69"/>
      <c r="B1819" s="90" t="s">
        <v>67</v>
      </c>
      <c r="C1819" s="62" t="s">
        <v>68</v>
      </c>
      <c r="D1819" s="90" t="s">
        <v>1877</v>
      </c>
      <c r="E1819" s="43" t="n">
        <v>0.916666666666667</v>
      </c>
      <c r="F1819" s="54" t="n">
        <v>16.98</v>
      </c>
      <c r="G1819" s="45" t="n">
        <v>3.25</v>
      </c>
      <c r="H1819" s="96" t="s">
        <v>5</v>
      </c>
      <c r="I1819" s="47" t="n">
        <f aca="false">IF(H1819="W",F1819*G1819-F1819,(IF(H1819="L",-F1819)))</f>
        <v>38.205</v>
      </c>
      <c r="J1819" s="91"/>
      <c r="K1819" s="23"/>
      <c r="L1819" s="48"/>
      <c r="M1819" s="48"/>
      <c r="N1819" s="49"/>
      <c r="O1819" s="91"/>
      <c r="P1819" s="92"/>
      <c r="Q1819" s="92"/>
      <c r="R1819" s="29"/>
      <c r="S1819" s="92"/>
      <c r="T1819" s="92"/>
      <c r="U1819" s="92"/>
      <c r="V1819" s="92"/>
      <c r="W1819" s="92"/>
      <c r="X1819" s="92"/>
      <c r="Y1819" s="92"/>
      <c r="Z1819" s="92"/>
      <c r="AA1819" s="92"/>
      <c r="AB1819" s="92"/>
      <c r="AC1819" s="92"/>
      <c r="AD1819" s="92"/>
      <c r="AE1819" s="92"/>
      <c r="AF1819" s="92"/>
      <c r="AG1819" s="32"/>
      <c r="AH1819" s="32"/>
      <c r="AI1819" s="32"/>
      <c r="AJ1819" s="32"/>
      <c r="AK1819" s="32"/>
      <c r="AL1819" s="32"/>
    </row>
    <row r="1820" customFormat="false" ht="16.85" hidden="false" customHeight="false" outlineLevel="0" collapsed="false">
      <c r="A1820" s="69"/>
      <c r="B1820" s="90" t="s">
        <v>67</v>
      </c>
      <c r="C1820" s="62" t="s">
        <v>170</v>
      </c>
      <c r="D1820" s="90" t="s">
        <v>1878</v>
      </c>
      <c r="E1820" s="43" t="n">
        <v>0.916666666666667</v>
      </c>
      <c r="F1820" s="54" t="n">
        <v>19.37</v>
      </c>
      <c r="G1820" s="45" t="n">
        <v>2.85</v>
      </c>
      <c r="H1820" s="96" t="s">
        <v>7</v>
      </c>
      <c r="I1820" s="47" t="n">
        <f aca="false">IF(H1820="W",F1820*G1820-F1820,(IF(H1820="L",-F1820)))</f>
        <v>-19.37</v>
      </c>
      <c r="J1820" s="91"/>
      <c r="K1820" s="23" t="s">
        <v>1879</v>
      </c>
      <c r="L1820" s="48"/>
      <c r="M1820" s="48"/>
      <c r="N1820" s="49"/>
      <c r="O1820" s="91"/>
      <c r="P1820" s="92"/>
      <c r="Q1820" s="92"/>
      <c r="R1820" s="29"/>
      <c r="S1820" s="92"/>
      <c r="T1820" s="92"/>
      <c r="U1820" s="92"/>
      <c r="V1820" s="92"/>
      <c r="W1820" s="92"/>
      <c r="X1820" s="92"/>
      <c r="Y1820" s="92"/>
      <c r="Z1820" s="92"/>
      <c r="AA1820" s="92"/>
      <c r="AB1820" s="92"/>
      <c r="AC1820" s="92"/>
      <c r="AD1820" s="92"/>
      <c r="AE1820" s="92"/>
      <c r="AF1820" s="92"/>
      <c r="AG1820" s="32"/>
      <c r="AH1820" s="32"/>
      <c r="AI1820" s="32"/>
      <c r="AJ1820" s="32"/>
      <c r="AK1820" s="32"/>
      <c r="AL1820" s="32"/>
    </row>
    <row r="1821" customFormat="false" ht="16.85" hidden="false" customHeight="false" outlineLevel="0" collapsed="false">
      <c r="A1821" s="69" t="n">
        <v>43730</v>
      </c>
      <c r="B1821" s="90" t="s">
        <v>67</v>
      </c>
      <c r="C1821" s="62" t="s">
        <v>28</v>
      </c>
      <c r="D1821" s="90" t="s">
        <v>1880</v>
      </c>
      <c r="E1821" s="43" t="n">
        <v>0.916666666666667</v>
      </c>
      <c r="F1821" s="54" t="n">
        <v>20</v>
      </c>
      <c r="G1821" s="45" t="n">
        <v>2.51</v>
      </c>
      <c r="H1821" s="96" t="s">
        <v>7</v>
      </c>
      <c r="I1821" s="47" t="n">
        <f aca="false">IF(H1821="W",F1821*G1821-F1821,(IF(H1821="L",-F1821)))</f>
        <v>-20</v>
      </c>
      <c r="J1821" s="91"/>
      <c r="K1821" s="23"/>
      <c r="L1821" s="48"/>
      <c r="M1821" s="48"/>
      <c r="N1821" s="49"/>
      <c r="O1821" s="91"/>
      <c r="P1821" s="92"/>
      <c r="Q1821" s="92"/>
      <c r="R1821" s="29"/>
      <c r="S1821" s="92"/>
      <c r="T1821" s="92"/>
      <c r="U1821" s="92"/>
      <c r="V1821" s="92"/>
      <c r="W1821" s="92"/>
      <c r="X1821" s="92"/>
      <c r="Y1821" s="92"/>
      <c r="Z1821" s="92"/>
      <c r="AA1821" s="92"/>
      <c r="AB1821" s="92"/>
      <c r="AC1821" s="92"/>
      <c r="AD1821" s="92"/>
      <c r="AE1821" s="92"/>
      <c r="AF1821" s="92"/>
      <c r="AG1821" s="32"/>
      <c r="AH1821" s="32"/>
      <c r="AI1821" s="32"/>
      <c r="AJ1821" s="32"/>
      <c r="AK1821" s="32"/>
      <c r="AL1821" s="32"/>
    </row>
    <row r="1822" customFormat="false" ht="16.85" hidden="false" customHeight="false" outlineLevel="0" collapsed="false">
      <c r="A1822" s="69"/>
      <c r="B1822" s="90" t="s">
        <v>67</v>
      </c>
      <c r="C1822" s="62" t="s">
        <v>87</v>
      </c>
      <c r="D1822" s="90" t="s">
        <v>1881</v>
      </c>
      <c r="E1822" s="43" t="n">
        <v>0.916666666666667</v>
      </c>
      <c r="F1822" s="54" t="n">
        <v>10</v>
      </c>
      <c r="G1822" s="45" t="n">
        <v>3.65</v>
      </c>
      <c r="H1822" s="96" t="s">
        <v>6</v>
      </c>
      <c r="I1822" s="47" t="n">
        <f aca="false">IF(H1822="W",F1822*G1822-F1822,(IF(H1822="L",-F1822)))</f>
        <v>0</v>
      </c>
      <c r="J1822" s="91"/>
      <c r="K1822" s="23"/>
      <c r="L1822" s="48"/>
      <c r="M1822" s="48"/>
      <c r="N1822" s="49"/>
      <c r="O1822" s="91"/>
      <c r="P1822" s="92"/>
      <c r="Q1822" s="92"/>
      <c r="R1822" s="29"/>
      <c r="S1822" s="92"/>
      <c r="T1822" s="92"/>
      <c r="U1822" s="92"/>
      <c r="V1822" s="92"/>
      <c r="W1822" s="92"/>
      <c r="X1822" s="92"/>
      <c r="Y1822" s="92"/>
      <c r="Z1822" s="92"/>
      <c r="AA1822" s="92"/>
      <c r="AB1822" s="92"/>
      <c r="AC1822" s="92"/>
      <c r="AD1822" s="92"/>
      <c r="AE1822" s="92"/>
      <c r="AF1822" s="92"/>
      <c r="AG1822" s="32"/>
      <c r="AH1822" s="32"/>
      <c r="AI1822" s="32"/>
      <c r="AJ1822" s="32"/>
      <c r="AK1822" s="32"/>
      <c r="AL1822" s="32"/>
    </row>
    <row r="1823" customFormat="false" ht="16.85" hidden="false" customHeight="false" outlineLevel="0" collapsed="false">
      <c r="A1823" s="69"/>
      <c r="B1823" s="90" t="s">
        <v>67</v>
      </c>
      <c r="C1823" s="62" t="s">
        <v>87</v>
      </c>
      <c r="D1823" s="90" t="s">
        <v>1881</v>
      </c>
      <c r="E1823" s="43" t="n">
        <v>0.916666666666667</v>
      </c>
      <c r="F1823" s="54" t="n">
        <v>3.75</v>
      </c>
      <c r="G1823" s="45" t="n">
        <v>3.65</v>
      </c>
      <c r="H1823" s="96" t="s">
        <v>7</v>
      </c>
      <c r="I1823" s="47" t="n">
        <f aca="false">IF(H1823="W",F1823*G1823-F1823,(IF(H1823="L",-F1823)))</f>
        <v>-3.75</v>
      </c>
      <c r="J1823" s="91"/>
      <c r="K1823" s="23" t="s">
        <v>1882</v>
      </c>
      <c r="L1823" s="48"/>
      <c r="M1823" s="48"/>
      <c r="N1823" s="49"/>
      <c r="O1823" s="91"/>
      <c r="P1823" s="92"/>
      <c r="Q1823" s="92"/>
      <c r="R1823" s="29"/>
      <c r="S1823" s="92"/>
      <c r="T1823" s="92"/>
      <c r="U1823" s="92"/>
      <c r="V1823" s="92"/>
      <c r="W1823" s="92"/>
      <c r="X1823" s="92"/>
      <c r="Y1823" s="92"/>
      <c r="Z1823" s="92"/>
      <c r="AA1823" s="92"/>
      <c r="AB1823" s="92"/>
      <c r="AC1823" s="92"/>
      <c r="AD1823" s="92"/>
      <c r="AE1823" s="92"/>
      <c r="AF1823" s="92"/>
      <c r="AG1823" s="32"/>
      <c r="AH1823" s="32"/>
      <c r="AI1823" s="32"/>
      <c r="AJ1823" s="32"/>
      <c r="AK1823" s="32"/>
      <c r="AL1823" s="32"/>
    </row>
    <row r="1824" customFormat="false" ht="16.85" hidden="false" customHeight="false" outlineLevel="0" collapsed="false">
      <c r="A1824" s="69"/>
      <c r="B1824" s="90" t="s">
        <v>67</v>
      </c>
      <c r="C1824" s="62" t="s">
        <v>170</v>
      </c>
      <c r="D1824" s="90" t="s">
        <v>1883</v>
      </c>
      <c r="E1824" s="43" t="n">
        <v>0.916666666666667</v>
      </c>
      <c r="F1824" s="54" t="n">
        <v>17.93</v>
      </c>
      <c r="G1824" s="45" t="n">
        <v>2.8</v>
      </c>
      <c r="H1824" s="96" t="s">
        <v>5</v>
      </c>
      <c r="I1824" s="47" t="n">
        <f aca="false">IF(H1824="W",F1824*G1824-F1824,(IF(H1824="L",-F1824)))</f>
        <v>32.274</v>
      </c>
      <c r="J1824" s="91"/>
      <c r="K1824" s="23"/>
      <c r="L1824" s="48"/>
      <c r="M1824" s="48"/>
      <c r="N1824" s="49"/>
      <c r="O1824" s="91"/>
      <c r="P1824" s="92"/>
      <c r="Q1824" s="92"/>
      <c r="R1824" s="29"/>
      <c r="S1824" s="92"/>
      <c r="T1824" s="92"/>
      <c r="U1824" s="92"/>
      <c r="V1824" s="92"/>
      <c r="W1824" s="92"/>
      <c r="X1824" s="92"/>
      <c r="Y1824" s="92"/>
      <c r="Z1824" s="92"/>
      <c r="AA1824" s="92"/>
      <c r="AB1824" s="92"/>
      <c r="AC1824" s="92"/>
      <c r="AD1824" s="92"/>
      <c r="AE1824" s="92"/>
      <c r="AF1824" s="92"/>
      <c r="AG1824" s="32"/>
      <c r="AH1824" s="32"/>
      <c r="AI1824" s="32"/>
      <c r="AJ1824" s="32"/>
      <c r="AK1824" s="32"/>
      <c r="AL1824" s="32"/>
    </row>
    <row r="1825" customFormat="false" ht="16.85" hidden="false" customHeight="false" outlineLevel="0" collapsed="false">
      <c r="A1825" s="69"/>
      <c r="B1825" s="90" t="s">
        <v>67</v>
      </c>
      <c r="C1825" s="62" t="s">
        <v>63</v>
      </c>
      <c r="D1825" s="90" t="s">
        <v>1884</v>
      </c>
      <c r="E1825" s="43" t="n">
        <v>0.916666666666667</v>
      </c>
      <c r="F1825" s="54" t="n">
        <v>20</v>
      </c>
      <c r="G1825" s="45" t="n">
        <v>1.02</v>
      </c>
      <c r="H1825" s="96" t="s">
        <v>5</v>
      </c>
      <c r="I1825" s="47" t="n">
        <f aca="false">IF(H1825="W",F1825*G1825-F1825,(IF(H1825="L",-F1825)))</f>
        <v>0.399999999999999</v>
      </c>
      <c r="J1825" s="91"/>
      <c r="K1825" s="23"/>
      <c r="L1825" s="48"/>
      <c r="M1825" s="48"/>
      <c r="N1825" s="49"/>
      <c r="O1825" s="91"/>
      <c r="P1825" s="92"/>
      <c r="Q1825" s="92"/>
      <c r="R1825" s="29"/>
      <c r="S1825" s="92"/>
      <c r="T1825" s="92"/>
      <c r="U1825" s="92"/>
      <c r="V1825" s="92"/>
      <c r="W1825" s="92"/>
      <c r="X1825" s="92"/>
      <c r="Y1825" s="92"/>
      <c r="Z1825" s="92"/>
      <c r="AA1825" s="92"/>
      <c r="AB1825" s="92"/>
      <c r="AC1825" s="92"/>
      <c r="AD1825" s="92"/>
      <c r="AE1825" s="92"/>
      <c r="AF1825" s="92"/>
      <c r="AG1825" s="32"/>
      <c r="AH1825" s="32"/>
      <c r="AI1825" s="32"/>
      <c r="AJ1825" s="32"/>
      <c r="AK1825" s="32"/>
      <c r="AL1825" s="32"/>
    </row>
    <row r="1826" customFormat="false" ht="16.85" hidden="false" customHeight="false" outlineLevel="0" collapsed="false">
      <c r="A1826" s="69"/>
      <c r="B1826" s="90" t="s">
        <v>67</v>
      </c>
      <c r="C1826" s="62" t="s">
        <v>170</v>
      </c>
      <c r="D1826" s="90" t="s">
        <v>1885</v>
      </c>
      <c r="E1826" s="43" t="n">
        <v>0.916666666666667</v>
      </c>
      <c r="F1826" s="54" t="n">
        <v>35</v>
      </c>
      <c r="G1826" s="45" t="n">
        <v>1.75</v>
      </c>
      <c r="H1826" s="96" t="s">
        <v>5</v>
      </c>
      <c r="I1826" s="47" t="n">
        <f aca="false">IF(H1826="W",F1826*G1826-F1826,(IF(H1826="L",-F1826)))</f>
        <v>26.25</v>
      </c>
      <c r="J1826" s="91"/>
      <c r="K1826" s="23"/>
      <c r="L1826" s="48"/>
      <c r="M1826" s="48"/>
      <c r="N1826" s="49"/>
      <c r="O1826" s="91"/>
      <c r="P1826" s="92"/>
      <c r="Q1826" s="92"/>
      <c r="R1826" s="29"/>
      <c r="S1826" s="92"/>
      <c r="T1826" s="92"/>
      <c r="U1826" s="92"/>
      <c r="V1826" s="92"/>
      <c r="W1826" s="92"/>
      <c r="X1826" s="92"/>
      <c r="Y1826" s="92"/>
      <c r="Z1826" s="92"/>
      <c r="AA1826" s="92"/>
      <c r="AB1826" s="92"/>
      <c r="AC1826" s="92"/>
      <c r="AD1826" s="92"/>
      <c r="AE1826" s="92"/>
      <c r="AF1826" s="92"/>
      <c r="AG1826" s="32"/>
      <c r="AH1826" s="32"/>
      <c r="AI1826" s="32"/>
      <c r="AJ1826" s="32"/>
      <c r="AK1826" s="32"/>
      <c r="AL1826" s="32"/>
    </row>
    <row r="1827" customFormat="false" ht="16.85" hidden="false" customHeight="false" outlineLevel="0" collapsed="false">
      <c r="A1827" s="69"/>
      <c r="B1827" s="90" t="s">
        <v>67</v>
      </c>
      <c r="C1827" s="62" t="s">
        <v>87</v>
      </c>
      <c r="D1827" s="90" t="s">
        <v>1886</v>
      </c>
      <c r="E1827" s="43" t="n">
        <v>0.916666666666667</v>
      </c>
      <c r="F1827" s="54" t="n">
        <v>26.5</v>
      </c>
      <c r="G1827" s="45" t="n">
        <v>2.29</v>
      </c>
      <c r="H1827" s="96" t="s">
        <v>7</v>
      </c>
      <c r="I1827" s="47" t="n">
        <f aca="false">IF(H1827="W",F1827*G1827-F1827,(IF(H1827="L",-F1827)))</f>
        <v>-26.5</v>
      </c>
      <c r="J1827" s="91"/>
      <c r="K1827" s="23"/>
      <c r="L1827" s="48"/>
      <c r="M1827" s="48"/>
      <c r="N1827" s="49"/>
      <c r="O1827" s="91"/>
      <c r="P1827" s="92"/>
      <c r="Q1827" s="92"/>
      <c r="R1827" s="29"/>
      <c r="S1827" s="92"/>
      <c r="T1827" s="92"/>
      <c r="U1827" s="92"/>
      <c r="V1827" s="92"/>
      <c r="W1827" s="92"/>
      <c r="X1827" s="92"/>
      <c r="Y1827" s="92"/>
      <c r="Z1827" s="92"/>
      <c r="AA1827" s="92"/>
      <c r="AB1827" s="92"/>
      <c r="AC1827" s="92"/>
      <c r="AD1827" s="92"/>
      <c r="AE1827" s="92"/>
      <c r="AF1827" s="92"/>
      <c r="AG1827" s="32"/>
      <c r="AH1827" s="32"/>
      <c r="AI1827" s="32"/>
      <c r="AJ1827" s="32"/>
      <c r="AK1827" s="32"/>
      <c r="AL1827" s="32"/>
    </row>
    <row r="1828" customFormat="false" ht="16.85" hidden="false" customHeight="false" outlineLevel="0" collapsed="false">
      <c r="A1828" s="69" t="n">
        <v>43731</v>
      </c>
      <c r="B1828" s="90" t="s">
        <v>67</v>
      </c>
      <c r="C1828" s="62" t="s">
        <v>170</v>
      </c>
      <c r="D1828" s="90" t="s">
        <v>1887</v>
      </c>
      <c r="E1828" s="43" t="n">
        <v>0.820833333333333</v>
      </c>
      <c r="F1828" s="54" t="n">
        <v>1.96</v>
      </c>
      <c r="G1828" s="45" t="n">
        <v>2</v>
      </c>
      <c r="H1828" s="96" t="s">
        <v>7</v>
      </c>
      <c r="I1828" s="47" t="n">
        <f aca="false">IF(H1828="W",F1828*G1828-F1828,(IF(H1828="L",-F1828)))</f>
        <v>-1.96</v>
      </c>
      <c r="J1828" s="91"/>
      <c r="K1828" s="23" t="s">
        <v>663</v>
      </c>
      <c r="L1828" s="48" t="s">
        <v>1888</v>
      </c>
      <c r="M1828" s="48" t="s">
        <v>9</v>
      </c>
      <c r="N1828" s="49" t="n">
        <f aca="false">SUM(I1828:I1874)</f>
        <v>22.5853</v>
      </c>
      <c r="O1828" s="91"/>
      <c r="P1828" s="92"/>
      <c r="Q1828" s="92"/>
      <c r="R1828" s="29"/>
      <c r="S1828" s="92"/>
      <c r="T1828" s="92"/>
      <c r="U1828" s="92"/>
      <c r="V1828" s="92"/>
      <c r="W1828" s="92"/>
      <c r="X1828" s="92"/>
      <c r="Y1828" s="92"/>
      <c r="Z1828" s="92"/>
      <c r="AA1828" s="92"/>
      <c r="AB1828" s="92"/>
      <c r="AC1828" s="92"/>
      <c r="AD1828" s="92"/>
      <c r="AE1828" s="92"/>
      <c r="AF1828" s="92"/>
      <c r="AG1828" s="32"/>
      <c r="AH1828" s="32"/>
      <c r="AI1828" s="32"/>
      <c r="AJ1828" s="32"/>
      <c r="AK1828" s="32"/>
      <c r="AL1828" s="32"/>
    </row>
    <row r="1829" customFormat="false" ht="16.85" hidden="false" customHeight="false" outlineLevel="0" collapsed="false">
      <c r="A1829" s="69"/>
      <c r="B1829" s="90" t="s">
        <v>67</v>
      </c>
      <c r="C1829" s="62" t="s">
        <v>28</v>
      </c>
      <c r="D1829" s="90" t="s">
        <v>1889</v>
      </c>
      <c r="E1829" s="43" t="n">
        <v>0.895833333333333</v>
      </c>
      <c r="F1829" s="54" t="n">
        <v>20</v>
      </c>
      <c r="G1829" s="45" t="n">
        <v>3.9</v>
      </c>
      <c r="H1829" s="96" t="s">
        <v>7</v>
      </c>
      <c r="I1829" s="47" t="n">
        <f aca="false">IF(H1829="W",F1829*G1829-F1829,(IF(H1829="L",-F1829)))</f>
        <v>-20</v>
      </c>
      <c r="J1829" s="91"/>
      <c r="K1829" s="23" t="s">
        <v>1684</v>
      </c>
      <c r="L1829" s="48"/>
      <c r="M1829" s="48"/>
      <c r="N1829" s="49"/>
      <c r="O1829" s="91"/>
      <c r="P1829" s="92"/>
      <c r="Q1829" s="92"/>
      <c r="R1829" s="29"/>
      <c r="S1829" s="92"/>
      <c r="T1829" s="92"/>
      <c r="U1829" s="92"/>
      <c r="V1829" s="92"/>
      <c r="W1829" s="92"/>
      <c r="X1829" s="92"/>
      <c r="Y1829" s="92"/>
      <c r="Z1829" s="92"/>
      <c r="AA1829" s="92"/>
      <c r="AB1829" s="92"/>
      <c r="AC1829" s="92"/>
      <c r="AD1829" s="92"/>
      <c r="AE1829" s="92"/>
      <c r="AF1829" s="92"/>
      <c r="AG1829" s="32"/>
      <c r="AH1829" s="32"/>
      <c r="AI1829" s="32"/>
      <c r="AJ1829" s="32"/>
      <c r="AK1829" s="32"/>
      <c r="AL1829" s="32"/>
    </row>
    <row r="1830" customFormat="false" ht="16.85" hidden="false" customHeight="false" outlineLevel="0" collapsed="false">
      <c r="A1830" s="69" t="s">
        <v>1890</v>
      </c>
      <c r="B1830" s="90" t="s">
        <v>67</v>
      </c>
      <c r="C1830" s="62" t="s">
        <v>87</v>
      </c>
      <c r="D1830" s="90" t="s">
        <v>1891</v>
      </c>
      <c r="E1830" s="43" t="n">
        <v>0.895833333333333</v>
      </c>
      <c r="F1830" s="54" t="n">
        <v>10</v>
      </c>
      <c r="G1830" s="45" t="n">
        <v>3.8</v>
      </c>
      <c r="H1830" s="96" t="s">
        <v>5</v>
      </c>
      <c r="I1830" s="47" t="n">
        <f aca="false">IF(H1830="W",F1830*G1830-F1830,(IF(H1830="L",-F1830)))</f>
        <v>28</v>
      </c>
      <c r="J1830" s="91"/>
      <c r="K1830" s="23" t="s">
        <v>1687</v>
      </c>
      <c r="L1830" s="48"/>
      <c r="M1830" s="48"/>
      <c r="N1830" s="49"/>
      <c r="O1830" s="91"/>
      <c r="P1830" s="92"/>
      <c r="Q1830" s="92"/>
      <c r="R1830" s="29"/>
      <c r="S1830" s="92"/>
      <c r="T1830" s="92"/>
      <c r="U1830" s="92"/>
      <c r="V1830" s="92"/>
      <c r="W1830" s="92"/>
      <c r="X1830" s="92"/>
      <c r="Y1830" s="92"/>
      <c r="Z1830" s="92"/>
      <c r="AA1830" s="92"/>
      <c r="AB1830" s="92"/>
      <c r="AC1830" s="92"/>
      <c r="AD1830" s="92"/>
      <c r="AE1830" s="92"/>
      <c r="AF1830" s="92"/>
      <c r="AG1830" s="32"/>
      <c r="AH1830" s="32"/>
      <c r="AI1830" s="32"/>
      <c r="AJ1830" s="32"/>
      <c r="AK1830" s="32"/>
      <c r="AL1830" s="32"/>
    </row>
    <row r="1831" customFormat="false" ht="16.85" hidden="false" customHeight="false" outlineLevel="0" collapsed="false">
      <c r="A1831" s="69" t="s">
        <v>1892</v>
      </c>
      <c r="B1831" s="90" t="s">
        <v>67</v>
      </c>
      <c r="C1831" s="62" t="s">
        <v>87</v>
      </c>
      <c r="D1831" s="90" t="s">
        <v>1891</v>
      </c>
      <c r="E1831" s="43" t="n">
        <v>0.895833333333333</v>
      </c>
      <c r="F1831" s="54" t="n">
        <v>10.53</v>
      </c>
      <c r="G1831" s="45" t="n">
        <v>3.8</v>
      </c>
      <c r="H1831" s="96" t="s">
        <v>5</v>
      </c>
      <c r="I1831" s="47" t="n">
        <f aca="false">IF(H1831="W",F1831*G1831-F1831,(IF(H1831="L",-F1831)))</f>
        <v>29.484</v>
      </c>
      <c r="J1831" s="91"/>
      <c r="K1831" s="23" t="s">
        <v>1859</v>
      </c>
      <c r="L1831" s="48"/>
      <c r="M1831" s="48"/>
      <c r="N1831" s="49"/>
      <c r="O1831" s="91"/>
      <c r="P1831" s="92"/>
      <c r="Q1831" s="92"/>
      <c r="R1831" s="29"/>
      <c r="S1831" s="92"/>
      <c r="T1831" s="92"/>
      <c r="U1831" s="92"/>
      <c r="V1831" s="92"/>
      <c r="W1831" s="92"/>
      <c r="X1831" s="92"/>
      <c r="Y1831" s="92"/>
      <c r="Z1831" s="92"/>
      <c r="AA1831" s="92"/>
      <c r="AB1831" s="92"/>
      <c r="AC1831" s="92"/>
      <c r="AD1831" s="92"/>
      <c r="AE1831" s="92"/>
      <c r="AF1831" s="92"/>
      <c r="AG1831" s="32"/>
      <c r="AH1831" s="32"/>
      <c r="AI1831" s="32"/>
      <c r="AJ1831" s="32"/>
      <c r="AK1831" s="32"/>
      <c r="AL1831" s="32"/>
    </row>
    <row r="1832" customFormat="false" ht="16.85" hidden="false" customHeight="false" outlineLevel="0" collapsed="false">
      <c r="A1832" s="69"/>
      <c r="B1832" s="90" t="s">
        <v>67</v>
      </c>
      <c r="C1832" s="62" t="s">
        <v>170</v>
      </c>
      <c r="D1832" s="90" t="s">
        <v>1893</v>
      </c>
      <c r="E1832" s="43" t="n">
        <v>0.895833333333333</v>
      </c>
      <c r="F1832" s="54" t="n">
        <v>39.2</v>
      </c>
      <c r="G1832" s="45" t="n">
        <v>1.99</v>
      </c>
      <c r="H1832" s="96" t="s">
        <v>7</v>
      </c>
      <c r="I1832" s="47" t="n">
        <f aca="false">IF(H1832="W",F1832*G1832-F1832,(IF(H1832="L",-F1832)))</f>
        <v>-39.2</v>
      </c>
      <c r="J1832" s="91"/>
      <c r="K1832" s="23" t="s">
        <v>1894</v>
      </c>
      <c r="L1832" s="48"/>
      <c r="M1832" s="48"/>
      <c r="N1832" s="49"/>
      <c r="O1832" s="91"/>
      <c r="P1832" s="92"/>
      <c r="Q1832" s="92"/>
      <c r="R1832" s="29"/>
      <c r="S1832" s="92"/>
      <c r="T1832" s="92"/>
      <c r="U1832" s="92"/>
      <c r="V1832" s="92"/>
      <c r="W1832" s="92"/>
      <c r="X1832" s="92"/>
      <c r="Y1832" s="92"/>
      <c r="Z1832" s="92"/>
      <c r="AA1832" s="92"/>
      <c r="AB1832" s="92"/>
      <c r="AC1832" s="92"/>
      <c r="AD1832" s="92"/>
      <c r="AE1832" s="92"/>
      <c r="AF1832" s="92"/>
      <c r="AG1832" s="32"/>
      <c r="AH1832" s="32"/>
      <c r="AI1832" s="32"/>
      <c r="AJ1832" s="32"/>
      <c r="AK1832" s="32"/>
      <c r="AL1832" s="32"/>
    </row>
    <row r="1833" customFormat="false" ht="16.85" hidden="false" customHeight="false" outlineLevel="0" collapsed="false">
      <c r="A1833" s="69"/>
      <c r="B1833" s="90" t="s">
        <v>67</v>
      </c>
      <c r="C1833" s="62" t="s">
        <v>63</v>
      </c>
      <c r="D1833" s="90" t="s">
        <v>1895</v>
      </c>
      <c r="E1833" s="43" t="n">
        <v>0.895833333333333</v>
      </c>
      <c r="F1833" s="54" t="n">
        <v>20</v>
      </c>
      <c r="G1833" s="45" t="n">
        <v>1.03</v>
      </c>
      <c r="H1833" s="96" t="s">
        <v>5</v>
      </c>
      <c r="I1833" s="47" t="n">
        <f aca="false">IF(H1833="W",F1833*G1833-F1833,(IF(H1833="L",-F1833)))</f>
        <v>0.600000000000002</v>
      </c>
      <c r="J1833" s="91"/>
      <c r="K1833" s="23"/>
      <c r="L1833" s="48"/>
      <c r="M1833" s="48"/>
      <c r="N1833" s="49"/>
      <c r="O1833" s="91"/>
      <c r="P1833" s="92"/>
      <c r="Q1833" s="92"/>
      <c r="R1833" s="29"/>
      <c r="S1833" s="92"/>
      <c r="T1833" s="92"/>
      <c r="U1833" s="92"/>
      <c r="V1833" s="92"/>
      <c r="W1833" s="92"/>
      <c r="X1833" s="92"/>
      <c r="Y1833" s="92"/>
      <c r="Z1833" s="92"/>
      <c r="AA1833" s="92"/>
      <c r="AB1833" s="92"/>
      <c r="AC1833" s="92"/>
      <c r="AD1833" s="92"/>
      <c r="AE1833" s="92"/>
      <c r="AF1833" s="92"/>
      <c r="AG1833" s="32"/>
      <c r="AH1833" s="32"/>
      <c r="AI1833" s="32"/>
      <c r="AJ1833" s="32"/>
      <c r="AK1833" s="32"/>
      <c r="AL1833" s="32"/>
    </row>
    <row r="1834" customFormat="false" ht="16.85" hidden="false" customHeight="false" outlineLevel="0" collapsed="false">
      <c r="A1834" s="69"/>
      <c r="B1834" s="90" t="s">
        <v>67</v>
      </c>
      <c r="C1834" s="62" t="s">
        <v>28</v>
      </c>
      <c r="D1834" s="90" t="s">
        <v>1762</v>
      </c>
      <c r="E1834" s="43" t="n">
        <v>0.833333333333333</v>
      </c>
      <c r="F1834" s="54" t="n">
        <v>10</v>
      </c>
      <c r="G1834" s="45" t="n">
        <v>3.15</v>
      </c>
      <c r="H1834" s="96" t="s">
        <v>5</v>
      </c>
      <c r="I1834" s="47" t="n">
        <f aca="false">IF(H1834="W",F1834*G1834-F1834,(IF(H1834="L",-F1834)))</f>
        <v>21.5</v>
      </c>
      <c r="J1834" s="91"/>
      <c r="K1834" s="23" t="s">
        <v>1896</v>
      </c>
      <c r="L1834" s="48"/>
      <c r="M1834" s="48"/>
      <c r="N1834" s="49"/>
      <c r="O1834" s="91"/>
      <c r="P1834" s="92"/>
      <c r="Q1834" s="92"/>
      <c r="R1834" s="29"/>
      <c r="S1834" s="92"/>
      <c r="T1834" s="92"/>
      <c r="U1834" s="92"/>
      <c r="V1834" s="92"/>
      <c r="W1834" s="92"/>
      <c r="X1834" s="92"/>
      <c r="Y1834" s="92"/>
      <c r="Z1834" s="92"/>
      <c r="AA1834" s="92"/>
      <c r="AB1834" s="92"/>
      <c r="AC1834" s="92"/>
      <c r="AD1834" s="92"/>
      <c r="AE1834" s="92"/>
      <c r="AF1834" s="92"/>
      <c r="AG1834" s="32"/>
      <c r="AH1834" s="32"/>
      <c r="AI1834" s="32"/>
      <c r="AJ1834" s="32"/>
      <c r="AK1834" s="32"/>
      <c r="AL1834" s="32"/>
    </row>
    <row r="1835" customFormat="false" ht="16.85" hidden="false" customHeight="false" outlineLevel="0" collapsed="false">
      <c r="A1835" s="69"/>
      <c r="B1835" s="90" t="s">
        <v>67</v>
      </c>
      <c r="C1835" s="62" t="s">
        <v>28</v>
      </c>
      <c r="D1835" s="90" t="s">
        <v>1762</v>
      </c>
      <c r="E1835" s="43" t="n">
        <v>0.833333333333333</v>
      </c>
      <c r="F1835" s="54" t="n">
        <v>5</v>
      </c>
      <c r="G1835" s="45" t="n">
        <v>2.15</v>
      </c>
      <c r="H1835" s="96" t="s">
        <v>5</v>
      </c>
      <c r="I1835" s="47" t="n">
        <f aca="false">IF(H1835="W",F1835*G1835-F1835,(IF(H1835="L",-F1835)))</f>
        <v>5.75</v>
      </c>
      <c r="J1835" s="91"/>
      <c r="K1835" s="23" t="s">
        <v>363</v>
      </c>
      <c r="L1835" s="48"/>
      <c r="M1835" s="48"/>
      <c r="N1835" s="49"/>
      <c r="O1835" s="91"/>
      <c r="P1835" s="92"/>
      <c r="Q1835" s="92"/>
      <c r="R1835" s="29"/>
      <c r="S1835" s="92"/>
      <c r="T1835" s="92"/>
      <c r="U1835" s="92"/>
      <c r="V1835" s="92"/>
      <c r="W1835" s="92"/>
      <c r="X1835" s="92"/>
      <c r="Y1835" s="92"/>
      <c r="Z1835" s="92"/>
      <c r="AA1835" s="92"/>
      <c r="AB1835" s="92"/>
      <c r="AC1835" s="92"/>
      <c r="AD1835" s="92"/>
      <c r="AE1835" s="92"/>
      <c r="AF1835" s="92"/>
      <c r="AG1835" s="32"/>
      <c r="AH1835" s="32"/>
      <c r="AI1835" s="32"/>
      <c r="AJ1835" s="32"/>
      <c r="AK1835" s="32"/>
      <c r="AL1835" s="32"/>
    </row>
    <row r="1836" customFormat="false" ht="16.85" hidden="false" customHeight="false" outlineLevel="0" collapsed="false">
      <c r="A1836" s="69" t="s">
        <v>565</v>
      </c>
      <c r="B1836" s="90" t="s">
        <v>67</v>
      </c>
      <c r="C1836" s="62" t="s">
        <v>170</v>
      </c>
      <c r="D1836" s="90" t="s">
        <v>1897</v>
      </c>
      <c r="E1836" s="43" t="n">
        <v>0.833333333333333</v>
      </c>
      <c r="F1836" s="54" t="n">
        <v>10</v>
      </c>
      <c r="G1836" s="45" t="n">
        <v>3.75</v>
      </c>
      <c r="H1836" s="96" t="s">
        <v>6</v>
      </c>
      <c r="I1836" s="47" t="n">
        <f aca="false">IF(H1836="W",F1836*G1836-F1836,(IF(H1836="L",-F1836)))</f>
        <v>0</v>
      </c>
      <c r="J1836" s="91"/>
      <c r="K1836" s="23"/>
      <c r="L1836" s="48"/>
      <c r="M1836" s="48"/>
      <c r="N1836" s="49"/>
      <c r="O1836" s="91"/>
      <c r="P1836" s="92"/>
      <c r="Q1836" s="92"/>
      <c r="R1836" s="29"/>
      <c r="S1836" s="92"/>
      <c r="T1836" s="92"/>
      <c r="U1836" s="92"/>
      <c r="V1836" s="92"/>
      <c r="W1836" s="92"/>
      <c r="X1836" s="92"/>
      <c r="Y1836" s="92"/>
      <c r="Z1836" s="92"/>
      <c r="AA1836" s="92"/>
      <c r="AB1836" s="92"/>
      <c r="AC1836" s="92"/>
      <c r="AD1836" s="92"/>
      <c r="AE1836" s="92"/>
      <c r="AF1836" s="92"/>
      <c r="AG1836" s="32"/>
      <c r="AH1836" s="32"/>
      <c r="AI1836" s="32"/>
      <c r="AJ1836" s="32"/>
      <c r="AK1836" s="32"/>
      <c r="AL1836" s="32"/>
    </row>
    <row r="1837" customFormat="false" ht="16.85" hidden="false" customHeight="false" outlineLevel="0" collapsed="false">
      <c r="A1837" s="69"/>
      <c r="B1837" s="90" t="s">
        <v>67</v>
      </c>
      <c r="C1837" s="62" t="s">
        <v>68</v>
      </c>
      <c r="D1837" s="90" t="s">
        <v>1898</v>
      </c>
      <c r="E1837" s="43" t="n">
        <v>0.833333333333333</v>
      </c>
      <c r="F1837" s="54" t="n">
        <v>11</v>
      </c>
      <c r="G1837" s="45" t="n">
        <v>3.25</v>
      </c>
      <c r="H1837" s="96" t="s">
        <v>7</v>
      </c>
      <c r="I1837" s="47" t="n">
        <f aca="false">IF(H1837="W",F1837*G1837-F1837,(IF(H1837="L",-F1837)))</f>
        <v>-11</v>
      </c>
      <c r="J1837" s="91"/>
      <c r="K1837" s="23"/>
      <c r="L1837" s="48"/>
      <c r="M1837" s="48"/>
      <c r="N1837" s="49"/>
      <c r="O1837" s="91"/>
      <c r="P1837" s="92"/>
      <c r="Q1837" s="92"/>
      <c r="R1837" s="29"/>
      <c r="S1837" s="92"/>
      <c r="T1837" s="92"/>
      <c r="U1837" s="92"/>
      <c r="V1837" s="92"/>
      <c r="W1837" s="92"/>
      <c r="X1837" s="92"/>
      <c r="Y1837" s="92"/>
      <c r="Z1837" s="92"/>
      <c r="AA1837" s="92"/>
      <c r="AB1837" s="92"/>
      <c r="AC1837" s="92"/>
      <c r="AD1837" s="92"/>
      <c r="AE1837" s="92"/>
      <c r="AF1837" s="92"/>
      <c r="AG1837" s="32"/>
      <c r="AH1837" s="32"/>
      <c r="AI1837" s="32"/>
      <c r="AJ1837" s="32"/>
      <c r="AK1837" s="32"/>
      <c r="AL1837" s="32"/>
    </row>
    <row r="1838" customFormat="false" ht="16.85" hidden="false" customHeight="false" outlineLevel="0" collapsed="false">
      <c r="A1838" s="69" t="n">
        <v>43732</v>
      </c>
      <c r="B1838" s="90" t="s">
        <v>67</v>
      </c>
      <c r="C1838" s="62" t="s">
        <v>28</v>
      </c>
      <c r="D1838" s="90" t="s">
        <v>1852</v>
      </c>
      <c r="E1838" s="43" t="n">
        <v>0.916666666666667</v>
      </c>
      <c r="F1838" s="54" t="n">
        <v>20</v>
      </c>
      <c r="G1838" s="45" t="n">
        <v>2.02</v>
      </c>
      <c r="H1838" s="96" t="s">
        <v>5</v>
      </c>
      <c r="I1838" s="47" t="n">
        <f aca="false">IF(H1838="W",F1838*G1838-F1838,(IF(H1838="L",-F1838)))</f>
        <v>20.4</v>
      </c>
      <c r="J1838" s="91"/>
      <c r="K1838" s="23"/>
      <c r="L1838" s="48"/>
      <c r="M1838" s="48"/>
      <c r="N1838" s="49"/>
      <c r="O1838" s="91"/>
      <c r="P1838" s="92"/>
      <c r="Q1838" s="92"/>
      <c r="R1838" s="29"/>
      <c r="S1838" s="92"/>
      <c r="T1838" s="92"/>
      <c r="U1838" s="92"/>
      <c r="V1838" s="92"/>
      <c r="W1838" s="92"/>
      <c r="X1838" s="92"/>
      <c r="Y1838" s="92"/>
      <c r="Z1838" s="92"/>
      <c r="AA1838" s="92"/>
      <c r="AB1838" s="92"/>
      <c r="AC1838" s="92"/>
      <c r="AD1838" s="92"/>
      <c r="AE1838" s="92"/>
      <c r="AF1838" s="92"/>
      <c r="AG1838" s="32"/>
      <c r="AH1838" s="32"/>
      <c r="AI1838" s="32"/>
      <c r="AJ1838" s="32"/>
      <c r="AK1838" s="32"/>
      <c r="AL1838" s="32"/>
    </row>
    <row r="1839" customFormat="false" ht="16.85" hidden="false" customHeight="false" outlineLevel="0" collapsed="false">
      <c r="A1839" s="69"/>
      <c r="B1839" s="90" t="s">
        <v>67</v>
      </c>
      <c r="C1839" s="62" t="s">
        <v>87</v>
      </c>
      <c r="D1839" s="90" t="s">
        <v>1899</v>
      </c>
      <c r="E1839" s="43" t="n">
        <v>0.916666666666667</v>
      </c>
      <c r="F1839" s="54" t="n">
        <v>10.77</v>
      </c>
      <c r="G1839" s="45" t="n">
        <v>3.75</v>
      </c>
      <c r="H1839" s="96" t="s">
        <v>7</v>
      </c>
      <c r="I1839" s="47" t="n">
        <f aca="false">IF(H1839="W",F1839*G1839-F1839,(IF(H1839="L",-F1839)))</f>
        <v>-10.77</v>
      </c>
      <c r="J1839" s="91"/>
      <c r="K1839" s="23" t="s">
        <v>1900</v>
      </c>
      <c r="L1839" s="48"/>
      <c r="M1839" s="48"/>
      <c r="N1839" s="49"/>
      <c r="O1839" s="91"/>
      <c r="P1839" s="92"/>
      <c r="Q1839" s="92"/>
      <c r="R1839" s="29"/>
      <c r="S1839" s="92"/>
      <c r="T1839" s="92"/>
      <c r="U1839" s="92"/>
      <c r="V1839" s="92"/>
      <c r="W1839" s="92"/>
      <c r="X1839" s="92"/>
      <c r="Y1839" s="92"/>
      <c r="Z1839" s="92"/>
      <c r="AA1839" s="92"/>
      <c r="AB1839" s="92"/>
      <c r="AC1839" s="92"/>
      <c r="AD1839" s="92"/>
      <c r="AE1839" s="92"/>
      <c r="AF1839" s="92"/>
      <c r="AG1839" s="32"/>
      <c r="AH1839" s="32"/>
      <c r="AI1839" s="32"/>
      <c r="AJ1839" s="32"/>
      <c r="AK1839" s="32"/>
      <c r="AL1839" s="32"/>
    </row>
    <row r="1840" customFormat="false" ht="16.85" hidden="false" customHeight="false" outlineLevel="0" collapsed="false">
      <c r="A1840" s="69"/>
      <c r="B1840" s="90" t="s">
        <v>67</v>
      </c>
      <c r="C1840" s="62" t="s">
        <v>170</v>
      </c>
      <c r="D1840" s="90" t="s">
        <v>1901</v>
      </c>
      <c r="E1840" s="43" t="n">
        <v>0.916666666666667</v>
      </c>
      <c r="F1840" s="54" t="n">
        <v>10.77</v>
      </c>
      <c r="G1840" s="45" t="n">
        <v>3.75</v>
      </c>
      <c r="H1840" s="96" t="s">
        <v>7</v>
      </c>
      <c r="I1840" s="47" t="n">
        <f aca="false">IF(H1840="W",F1840*G1840-F1840,(IF(H1840="L",-F1840)))</f>
        <v>-10.77</v>
      </c>
      <c r="J1840" s="91"/>
      <c r="K1840" s="23" t="s">
        <v>1902</v>
      </c>
      <c r="L1840" s="48"/>
      <c r="M1840" s="48"/>
      <c r="N1840" s="49"/>
      <c r="O1840" s="91"/>
      <c r="P1840" s="92"/>
      <c r="Q1840" s="92"/>
      <c r="R1840" s="29"/>
      <c r="S1840" s="92"/>
      <c r="T1840" s="92"/>
      <c r="U1840" s="92"/>
      <c r="V1840" s="92"/>
      <c r="W1840" s="92"/>
      <c r="X1840" s="92"/>
      <c r="Y1840" s="92"/>
      <c r="Z1840" s="92"/>
      <c r="AA1840" s="92"/>
      <c r="AB1840" s="92"/>
      <c r="AC1840" s="92"/>
      <c r="AD1840" s="92"/>
      <c r="AE1840" s="92"/>
      <c r="AF1840" s="92"/>
      <c r="AG1840" s="32"/>
      <c r="AH1840" s="32"/>
      <c r="AI1840" s="32"/>
      <c r="AJ1840" s="32"/>
      <c r="AK1840" s="32"/>
      <c r="AL1840" s="32"/>
    </row>
    <row r="1841" customFormat="false" ht="16.85" hidden="false" customHeight="false" outlineLevel="0" collapsed="false">
      <c r="A1841" s="69"/>
      <c r="B1841" s="90" t="s">
        <v>67</v>
      </c>
      <c r="C1841" s="62" t="s">
        <v>63</v>
      </c>
      <c r="D1841" s="90" t="s">
        <v>1903</v>
      </c>
      <c r="E1841" s="43" t="n">
        <v>0.916666666666667</v>
      </c>
      <c r="F1841" s="54" t="n">
        <v>20</v>
      </c>
      <c r="G1841" s="45" t="n">
        <v>1.04</v>
      </c>
      <c r="H1841" s="96" t="s">
        <v>5</v>
      </c>
      <c r="I1841" s="47" t="n">
        <f aca="false">IF(H1841="W",F1841*G1841-F1841,(IF(H1841="L",-F1841)))</f>
        <v>0.800000000000001</v>
      </c>
      <c r="J1841" s="91"/>
      <c r="K1841" s="23"/>
      <c r="L1841" s="48"/>
      <c r="M1841" s="48"/>
      <c r="N1841" s="49"/>
      <c r="O1841" s="91"/>
      <c r="P1841" s="92"/>
      <c r="Q1841" s="92"/>
      <c r="R1841" s="29"/>
      <c r="S1841" s="92"/>
      <c r="T1841" s="92"/>
      <c r="U1841" s="92"/>
      <c r="V1841" s="92"/>
      <c r="W1841" s="92"/>
      <c r="X1841" s="92"/>
      <c r="Y1841" s="92"/>
      <c r="Z1841" s="92"/>
      <c r="AA1841" s="92"/>
      <c r="AB1841" s="92"/>
      <c r="AC1841" s="92"/>
      <c r="AD1841" s="92"/>
      <c r="AE1841" s="92"/>
      <c r="AF1841" s="92"/>
      <c r="AG1841" s="32"/>
      <c r="AH1841" s="32"/>
      <c r="AI1841" s="32"/>
      <c r="AJ1841" s="32"/>
      <c r="AK1841" s="32"/>
      <c r="AL1841" s="32"/>
    </row>
    <row r="1842" customFormat="false" ht="16.85" hidden="false" customHeight="false" outlineLevel="0" collapsed="false">
      <c r="A1842" s="69"/>
      <c r="B1842" s="90" t="s">
        <v>67</v>
      </c>
      <c r="C1842" s="62" t="s">
        <v>28</v>
      </c>
      <c r="D1842" s="90" t="s">
        <v>1904</v>
      </c>
      <c r="E1842" s="43" t="n">
        <v>0.90625</v>
      </c>
      <c r="F1842" s="54" t="n">
        <v>10.75</v>
      </c>
      <c r="G1842" s="45" t="n">
        <v>2.2</v>
      </c>
      <c r="H1842" s="96" t="s">
        <v>5</v>
      </c>
      <c r="I1842" s="47" t="n">
        <f aca="false">IF(H1842="W",F1842*G1842-F1842,(IF(H1842="L",-F1842)))</f>
        <v>12.9</v>
      </c>
      <c r="J1842" s="91"/>
      <c r="K1842" s="89" t="s">
        <v>1905</v>
      </c>
      <c r="L1842" s="48"/>
      <c r="M1842" s="48"/>
      <c r="N1842" s="49"/>
      <c r="O1842" s="91"/>
      <c r="P1842" s="92"/>
      <c r="Q1842" s="92"/>
      <c r="R1842" s="29"/>
      <c r="S1842" s="92"/>
      <c r="T1842" s="92"/>
      <c r="U1842" s="92"/>
      <c r="V1842" s="92"/>
      <c r="W1842" s="92"/>
      <c r="X1842" s="92"/>
      <c r="Y1842" s="92"/>
      <c r="Z1842" s="92"/>
      <c r="AA1842" s="92"/>
      <c r="AB1842" s="92"/>
      <c r="AC1842" s="92"/>
      <c r="AD1842" s="92"/>
      <c r="AE1842" s="92"/>
      <c r="AF1842" s="92"/>
      <c r="AG1842" s="32"/>
      <c r="AH1842" s="32"/>
      <c r="AI1842" s="32"/>
      <c r="AJ1842" s="32"/>
      <c r="AK1842" s="32"/>
      <c r="AL1842" s="32"/>
    </row>
    <row r="1843" customFormat="false" ht="16.85" hidden="false" customHeight="false" outlineLevel="0" collapsed="false">
      <c r="A1843" s="69"/>
      <c r="B1843" s="90" t="s">
        <v>67</v>
      </c>
      <c r="C1843" s="62" t="s">
        <v>170</v>
      </c>
      <c r="D1843" s="90" t="s">
        <v>1906</v>
      </c>
      <c r="E1843" s="43" t="n">
        <v>0.90625</v>
      </c>
      <c r="F1843" s="54" t="n">
        <v>11.57</v>
      </c>
      <c r="G1843" s="45" t="n">
        <v>1.65</v>
      </c>
      <c r="H1843" s="96" t="s">
        <v>7</v>
      </c>
      <c r="I1843" s="47" t="n">
        <f aca="false">IF(H1843="W",F1843*G1843-F1843,(IF(H1843="L",-F1843)))</f>
        <v>-11.57</v>
      </c>
      <c r="J1843" s="91"/>
      <c r="K1843" s="23"/>
      <c r="L1843" s="48"/>
      <c r="M1843" s="48"/>
      <c r="N1843" s="49"/>
      <c r="O1843" s="91"/>
      <c r="P1843" s="92"/>
      <c r="Q1843" s="92"/>
      <c r="R1843" s="29"/>
      <c r="S1843" s="92"/>
      <c r="T1843" s="92"/>
      <c r="U1843" s="92"/>
      <c r="V1843" s="92"/>
      <c r="W1843" s="92"/>
      <c r="X1843" s="92"/>
      <c r="Y1843" s="92"/>
      <c r="Z1843" s="92"/>
      <c r="AA1843" s="92"/>
      <c r="AB1843" s="92"/>
      <c r="AC1843" s="92"/>
      <c r="AD1843" s="92"/>
      <c r="AE1843" s="92"/>
      <c r="AF1843" s="92"/>
      <c r="AG1843" s="32"/>
      <c r="AH1843" s="32"/>
      <c r="AI1843" s="32"/>
      <c r="AJ1843" s="32"/>
      <c r="AK1843" s="32"/>
      <c r="AL1843" s="32"/>
    </row>
    <row r="1844" customFormat="false" ht="16.85" hidden="false" customHeight="false" outlineLevel="0" collapsed="false">
      <c r="A1844" s="69"/>
      <c r="B1844" s="90" t="s">
        <v>67</v>
      </c>
      <c r="C1844" s="62" t="s">
        <v>87</v>
      </c>
      <c r="D1844" s="90" t="s">
        <v>1906</v>
      </c>
      <c r="E1844" s="43" t="n">
        <v>0.90625</v>
      </c>
      <c r="F1844" s="54" t="n">
        <v>5</v>
      </c>
      <c r="G1844" s="45" t="n">
        <v>1.65</v>
      </c>
      <c r="H1844" s="96" t="s">
        <v>7</v>
      </c>
      <c r="I1844" s="47" t="n">
        <f aca="false">IF(H1844="W",F1844*G1844-F1844,(IF(H1844="L",-F1844)))</f>
        <v>-5</v>
      </c>
      <c r="J1844" s="91"/>
      <c r="K1844" s="23"/>
      <c r="L1844" s="48"/>
      <c r="M1844" s="48"/>
      <c r="N1844" s="49"/>
      <c r="O1844" s="91"/>
      <c r="P1844" s="92"/>
      <c r="Q1844" s="92"/>
      <c r="R1844" s="29"/>
      <c r="S1844" s="92"/>
      <c r="T1844" s="92"/>
      <c r="U1844" s="92"/>
      <c r="V1844" s="92"/>
      <c r="W1844" s="92"/>
      <c r="X1844" s="92"/>
      <c r="Y1844" s="92"/>
      <c r="Z1844" s="92"/>
      <c r="AA1844" s="92"/>
      <c r="AB1844" s="92"/>
      <c r="AC1844" s="92"/>
      <c r="AD1844" s="92"/>
      <c r="AE1844" s="92"/>
      <c r="AF1844" s="92"/>
      <c r="AG1844" s="32"/>
      <c r="AH1844" s="32"/>
      <c r="AI1844" s="32"/>
      <c r="AJ1844" s="32"/>
      <c r="AK1844" s="32"/>
      <c r="AL1844" s="32"/>
    </row>
    <row r="1845" customFormat="false" ht="16.85" hidden="false" customHeight="false" outlineLevel="0" collapsed="false">
      <c r="A1845" s="69" t="n">
        <v>43733</v>
      </c>
      <c r="B1845" s="90" t="s">
        <v>67</v>
      </c>
      <c r="C1845" s="62" t="s">
        <v>28</v>
      </c>
      <c r="D1845" s="90" t="s">
        <v>1907</v>
      </c>
      <c r="E1845" s="43" t="n">
        <v>0.875</v>
      </c>
      <c r="F1845" s="54" t="n">
        <v>20</v>
      </c>
      <c r="G1845" s="45" t="n">
        <v>2.8</v>
      </c>
      <c r="H1845" s="96" t="s">
        <v>7</v>
      </c>
      <c r="I1845" s="47" t="n">
        <f aca="false">IF(H1845="W",F1845*G1845-F1845,(IF(H1845="L",-F1845)))</f>
        <v>-20</v>
      </c>
      <c r="J1845" s="91"/>
      <c r="K1845" s="23"/>
      <c r="L1845" s="48"/>
      <c r="M1845" s="48"/>
      <c r="N1845" s="49"/>
      <c r="O1845" s="91"/>
      <c r="P1845" s="92"/>
      <c r="Q1845" s="92"/>
      <c r="R1845" s="29"/>
      <c r="S1845" s="92"/>
      <c r="T1845" s="92"/>
      <c r="U1845" s="92"/>
      <c r="V1845" s="92"/>
      <c r="W1845" s="92"/>
      <c r="X1845" s="92"/>
      <c r="Y1845" s="92"/>
      <c r="Z1845" s="92"/>
      <c r="AA1845" s="92"/>
      <c r="AB1845" s="92"/>
      <c r="AC1845" s="92"/>
      <c r="AD1845" s="92"/>
      <c r="AE1845" s="92"/>
      <c r="AF1845" s="92"/>
      <c r="AG1845" s="32"/>
      <c r="AH1845" s="32"/>
      <c r="AI1845" s="32"/>
      <c r="AJ1845" s="32"/>
      <c r="AK1845" s="32"/>
      <c r="AL1845" s="32"/>
    </row>
    <row r="1846" customFormat="false" ht="16.85" hidden="false" customHeight="false" outlineLevel="0" collapsed="false">
      <c r="A1846" s="69"/>
      <c r="B1846" s="90" t="s">
        <v>67</v>
      </c>
      <c r="C1846" s="62" t="s">
        <v>87</v>
      </c>
      <c r="D1846" s="90" t="s">
        <v>1908</v>
      </c>
      <c r="E1846" s="43" t="n">
        <v>0.875</v>
      </c>
      <c r="F1846" s="54" t="n">
        <v>16.72</v>
      </c>
      <c r="G1846" s="45" t="n">
        <v>3.35</v>
      </c>
      <c r="H1846" s="96" t="s">
        <v>7</v>
      </c>
      <c r="I1846" s="47" t="n">
        <f aca="false">IF(H1846="W",F1846*G1846-F1846,(IF(H1846="L",-F1846)))</f>
        <v>-16.72</v>
      </c>
      <c r="J1846" s="91"/>
      <c r="K1846" s="23" t="s">
        <v>1909</v>
      </c>
      <c r="L1846" s="48"/>
      <c r="M1846" s="48"/>
      <c r="N1846" s="49"/>
      <c r="O1846" s="91"/>
      <c r="P1846" s="92"/>
      <c r="Q1846" s="92"/>
      <c r="R1846" s="29"/>
      <c r="S1846" s="92"/>
      <c r="T1846" s="92"/>
      <c r="U1846" s="92"/>
      <c r="V1846" s="92"/>
      <c r="W1846" s="92"/>
      <c r="X1846" s="92"/>
      <c r="Y1846" s="92"/>
      <c r="Z1846" s="92"/>
      <c r="AA1846" s="92"/>
      <c r="AB1846" s="92"/>
      <c r="AC1846" s="92"/>
      <c r="AD1846" s="92"/>
      <c r="AE1846" s="92"/>
      <c r="AF1846" s="92"/>
      <c r="AG1846" s="32"/>
      <c r="AH1846" s="32"/>
      <c r="AI1846" s="32"/>
      <c r="AJ1846" s="32"/>
      <c r="AK1846" s="32"/>
      <c r="AL1846" s="32"/>
    </row>
    <row r="1847" customFormat="false" ht="16.85" hidden="false" customHeight="false" outlineLevel="0" collapsed="false">
      <c r="A1847" s="69"/>
      <c r="B1847" s="90" t="s">
        <v>67</v>
      </c>
      <c r="C1847" s="62" t="s">
        <v>170</v>
      </c>
      <c r="D1847" s="90" t="s">
        <v>1910</v>
      </c>
      <c r="E1847" s="43" t="n">
        <v>0.875</v>
      </c>
      <c r="F1847" s="54" t="n">
        <v>20.36</v>
      </c>
      <c r="G1847" s="45" t="n">
        <v>2.75</v>
      </c>
      <c r="H1847" s="96" t="s">
        <v>5</v>
      </c>
      <c r="I1847" s="47" t="n">
        <f aca="false">IF(H1847="W",F1847*G1847-F1847,(IF(H1847="L",-F1847)))</f>
        <v>35.63</v>
      </c>
      <c r="J1847" s="91"/>
      <c r="K1847" s="23" t="s">
        <v>1911</v>
      </c>
      <c r="L1847" s="48"/>
      <c r="M1847" s="48"/>
      <c r="N1847" s="49"/>
      <c r="O1847" s="91"/>
      <c r="P1847" s="92"/>
      <c r="Q1847" s="92"/>
      <c r="R1847" s="29"/>
      <c r="S1847" s="92"/>
      <c r="T1847" s="92"/>
      <c r="U1847" s="92"/>
      <c r="V1847" s="92"/>
      <c r="W1847" s="92"/>
      <c r="X1847" s="92"/>
      <c r="Y1847" s="92"/>
      <c r="Z1847" s="92"/>
      <c r="AA1847" s="92"/>
      <c r="AB1847" s="92"/>
      <c r="AC1847" s="92"/>
      <c r="AD1847" s="92"/>
      <c r="AE1847" s="92"/>
      <c r="AF1847" s="92"/>
      <c r="AG1847" s="32"/>
      <c r="AH1847" s="32"/>
      <c r="AI1847" s="32"/>
      <c r="AJ1847" s="32"/>
      <c r="AK1847" s="32"/>
      <c r="AL1847" s="32"/>
    </row>
    <row r="1848" customFormat="false" ht="16.85" hidden="false" customHeight="false" outlineLevel="0" collapsed="false">
      <c r="A1848" s="69"/>
      <c r="B1848" s="90" t="s">
        <v>67</v>
      </c>
      <c r="C1848" s="62" t="s">
        <v>63</v>
      </c>
      <c r="D1848" s="90" t="s">
        <v>1912</v>
      </c>
      <c r="E1848" s="43" t="n">
        <v>0.875</v>
      </c>
      <c r="F1848" s="54" t="n">
        <v>20</v>
      </c>
      <c r="G1848" s="45" t="n">
        <v>1.06</v>
      </c>
      <c r="H1848" s="96" t="s">
        <v>5</v>
      </c>
      <c r="I1848" s="47" t="n">
        <f aca="false">IF(H1848="W",F1848*G1848-F1848,(IF(H1848="L",-F1848)))</f>
        <v>1.2</v>
      </c>
      <c r="J1848" s="91"/>
      <c r="K1848" s="23"/>
      <c r="L1848" s="48"/>
      <c r="M1848" s="48"/>
      <c r="N1848" s="49"/>
      <c r="O1848" s="91"/>
      <c r="P1848" s="92"/>
      <c r="Q1848" s="92"/>
      <c r="R1848" s="29"/>
      <c r="S1848" s="92"/>
      <c r="T1848" s="92"/>
      <c r="U1848" s="92"/>
      <c r="V1848" s="92"/>
      <c r="W1848" s="92"/>
      <c r="X1848" s="92"/>
      <c r="Y1848" s="92"/>
      <c r="Z1848" s="92"/>
      <c r="AA1848" s="92"/>
      <c r="AB1848" s="92"/>
      <c r="AC1848" s="92"/>
      <c r="AD1848" s="92"/>
      <c r="AE1848" s="92"/>
      <c r="AF1848" s="92"/>
      <c r="AG1848" s="32"/>
      <c r="AH1848" s="32"/>
      <c r="AI1848" s="32"/>
      <c r="AJ1848" s="32"/>
      <c r="AK1848" s="32"/>
      <c r="AL1848" s="32"/>
    </row>
    <row r="1849" customFormat="false" ht="16.85" hidden="false" customHeight="false" outlineLevel="0" collapsed="false">
      <c r="A1849" s="69"/>
      <c r="B1849" s="90" t="s">
        <v>67</v>
      </c>
      <c r="C1849" s="62" t="s">
        <v>28</v>
      </c>
      <c r="D1849" s="90" t="s">
        <v>1913</v>
      </c>
      <c r="E1849" s="43" t="n">
        <v>0.90625</v>
      </c>
      <c r="F1849" s="54" t="n">
        <v>23.65</v>
      </c>
      <c r="G1849" s="45" t="n">
        <v>2.5</v>
      </c>
      <c r="H1849" s="96" t="s">
        <v>7</v>
      </c>
      <c r="I1849" s="47" t="n">
        <f aca="false">IF(H1849="W",F1849*G1849-F1849,(IF(H1849="L",-F1849)))</f>
        <v>-23.65</v>
      </c>
      <c r="J1849" s="91"/>
      <c r="K1849" s="97" t="s">
        <v>1914</v>
      </c>
      <c r="L1849" s="48"/>
      <c r="M1849" s="48"/>
      <c r="N1849" s="49"/>
      <c r="O1849" s="91"/>
      <c r="P1849" s="92"/>
      <c r="Q1849" s="92"/>
      <c r="R1849" s="29"/>
      <c r="S1849" s="92"/>
      <c r="T1849" s="92"/>
      <c r="U1849" s="92"/>
      <c r="V1849" s="92"/>
      <c r="W1849" s="92"/>
      <c r="X1849" s="92"/>
      <c r="Y1849" s="92"/>
      <c r="Z1849" s="92"/>
      <c r="AA1849" s="92"/>
      <c r="AB1849" s="92"/>
      <c r="AC1849" s="92"/>
      <c r="AD1849" s="92"/>
      <c r="AE1849" s="92"/>
      <c r="AF1849" s="92"/>
      <c r="AG1849" s="32"/>
      <c r="AH1849" s="32"/>
      <c r="AI1849" s="32"/>
      <c r="AJ1849" s="32"/>
      <c r="AK1849" s="32"/>
      <c r="AL1849" s="32"/>
    </row>
    <row r="1850" customFormat="false" ht="16.85" hidden="false" customHeight="false" outlineLevel="0" collapsed="false">
      <c r="A1850" s="69"/>
      <c r="B1850" s="90" t="s">
        <v>67</v>
      </c>
      <c r="C1850" s="62" t="s">
        <v>170</v>
      </c>
      <c r="D1850" s="90" t="s">
        <v>1915</v>
      </c>
      <c r="E1850" s="43" t="n">
        <v>0.90625</v>
      </c>
      <c r="F1850" s="54" t="n">
        <v>29.64</v>
      </c>
      <c r="G1850" s="45" t="n">
        <v>1.61</v>
      </c>
      <c r="H1850" s="96" t="s">
        <v>5</v>
      </c>
      <c r="I1850" s="47" t="n">
        <f aca="false">IF(H1850="W",F1850*G1850-F1850,(IF(H1850="L",-F1850)))</f>
        <v>18.0804</v>
      </c>
      <c r="J1850" s="91"/>
      <c r="K1850" s="23" t="s">
        <v>1916</v>
      </c>
      <c r="L1850" s="48"/>
      <c r="M1850" s="48"/>
      <c r="N1850" s="49"/>
      <c r="O1850" s="91"/>
      <c r="P1850" s="92"/>
      <c r="Q1850" s="92"/>
      <c r="R1850" s="29"/>
      <c r="S1850" s="92"/>
      <c r="T1850" s="92"/>
      <c r="U1850" s="92"/>
      <c r="V1850" s="92"/>
      <c r="W1850" s="92"/>
      <c r="X1850" s="92"/>
      <c r="Y1850" s="92"/>
      <c r="Z1850" s="92"/>
      <c r="AA1850" s="92"/>
      <c r="AB1850" s="92"/>
      <c r="AC1850" s="92"/>
      <c r="AD1850" s="92"/>
      <c r="AE1850" s="92"/>
      <c r="AF1850" s="92"/>
      <c r="AG1850" s="32"/>
      <c r="AH1850" s="32"/>
      <c r="AI1850" s="32"/>
      <c r="AJ1850" s="32"/>
      <c r="AK1850" s="32"/>
      <c r="AL1850" s="32"/>
    </row>
    <row r="1851" customFormat="false" ht="16.85" hidden="false" customHeight="false" outlineLevel="0" collapsed="false">
      <c r="A1851" s="69"/>
      <c r="B1851" s="90" t="s">
        <v>67</v>
      </c>
      <c r="C1851" s="62" t="s">
        <v>170</v>
      </c>
      <c r="D1851" s="90" t="s">
        <v>1915</v>
      </c>
      <c r="E1851" s="43" t="n">
        <v>0.90625</v>
      </c>
      <c r="F1851" s="54" t="n">
        <v>17.93</v>
      </c>
      <c r="G1851" s="45" t="n">
        <v>1.62</v>
      </c>
      <c r="H1851" s="96" t="s">
        <v>5</v>
      </c>
      <c r="I1851" s="47" t="n">
        <f aca="false">IF(H1851="W",F1851*G1851-F1851,(IF(H1851="L",-F1851)))</f>
        <v>11.1166</v>
      </c>
      <c r="J1851" s="91"/>
      <c r="K1851" s="23" t="s">
        <v>1917</v>
      </c>
      <c r="L1851" s="48"/>
      <c r="M1851" s="48"/>
      <c r="N1851" s="49"/>
      <c r="O1851" s="91"/>
      <c r="P1851" s="92"/>
      <c r="Q1851" s="92"/>
      <c r="R1851" s="29"/>
      <c r="S1851" s="92"/>
      <c r="T1851" s="92"/>
      <c r="U1851" s="92"/>
      <c r="V1851" s="92"/>
      <c r="W1851" s="92"/>
      <c r="X1851" s="92"/>
      <c r="Y1851" s="92"/>
      <c r="Z1851" s="92"/>
      <c r="AA1851" s="92"/>
      <c r="AB1851" s="92"/>
      <c r="AC1851" s="92"/>
      <c r="AD1851" s="92"/>
      <c r="AE1851" s="92"/>
      <c r="AF1851" s="92"/>
      <c r="AG1851" s="32"/>
      <c r="AH1851" s="32"/>
      <c r="AI1851" s="32"/>
      <c r="AJ1851" s="32"/>
      <c r="AK1851" s="32"/>
      <c r="AL1851" s="32"/>
    </row>
    <row r="1852" customFormat="false" ht="16.85" hidden="false" customHeight="false" outlineLevel="0" collapsed="false">
      <c r="A1852" s="69"/>
      <c r="B1852" s="90" t="s">
        <v>67</v>
      </c>
      <c r="C1852" s="62" t="s">
        <v>151</v>
      </c>
      <c r="D1852" s="90" t="s">
        <v>1915</v>
      </c>
      <c r="E1852" s="43" t="n">
        <v>0.90625</v>
      </c>
      <c r="F1852" s="54" t="n">
        <v>2</v>
      </c>
      <c r="G1852" s="45" t="n">
        <v>1.62</v>
      </c>
      <c r="H1852" s="96" t="s">
        <v>5</v>
      </c>
      <c r="I1852" s="47" t="n">
        <f aca="false">IF(H1852="W",F1852*G1852-F1852,(IF(H1852="L",-F1852)))</f>
        <v>1.24</v>
      </c>
      <c r="J1852" s="91"/>
      <c r="K1852" s="23"/>
      <c r="L1852" s="48"/>
      <c r="M1852" s="48"/>
      <c r="N1852" s="49"/>
      <c r="O1852" s="91"/>
      <c r="P1852" s="92"/>
      <c r="Q1852" s="92"/>
      <c r="R1852" s="29"/>
      <c r="S1852" s="92"/>
      <c r="T1852" s="92"/>
      <c r="U1852" s="92"/>
      <c r="V1852" s="92"/>
      <c r="W1852" s="92"/>
      <c r="X1852" s="92"/>
      <c r="Y1852" s="92"/>
      <c r="Z1852" s="92"/>
      <c r="AA1852" s="92"/>
      <c r="AB1852" s="92"/>
      <c r="AC1852" s="92"/>
      <c r="AD1852" s="92"/>
      <c r="AE1852" s="92"/>
      <c r="AF1852" s="92"/>
      <c r="AG1852" s="32"/>
      <c r="AH1852" s="32"/>
      <c r="AI1852" s="32"/>
      <c r="AJ1852" s="32"/>
      <c r="AK1852" s="32"/>
      <c r="AL1852" s="32"/>
    </row>
    <row r="1853" customFormat="false" ht="16.85" hidden="false" customHeight="false" outlineLevel="0" collapsed="false">
      <c r="A1853" s="69"/>
      <c r="B1853" s="90" t="s">
        <v>67</v>
      </c>
      <c r="C1853" s="62" t="s">
        <v>151</v>
      </c>
      <c r="D1853" s="90" t="s">
        <v>1918</v>
      </c>
      <c r="E1853" s="43" t="n">
        <v>0.90625</v>
      </c>
      <c r="F1853" s="54" t="n">
        <v>33</v>
      </c>
      <c r="G1853" s="45" t="n">
        <v>1.02</v>
      </c>
      <c r="H1853" s="96" t="s">
        <v>5</v>
      </c>
      <c r="I1853" s="47" t="n">
        <f aca="false">IF(H1853="W",F1853*G1853-F1853,(IF(H1853="L",-F1853)))</f>
        <v>0.659999999999997</v>
      </c>
      <c r="J1853" s="91"/>
      <c r="K1853" s="23"/>
      <c r="L1853" s="48"/>
      <c r="M1853" s="48"/>
      <c r="N1853" s="49"/>
      <c r="O1853" s="91"/>
      <c r="P1853" s="92"/>
      <c r="Q1853" s="92"/>
      <c r="R1853" s="29"/>
      <c r="S1853" s="92"/>
      <c r="T1853" s="92"/>
      <c r="U1853" s="92"/>
      <c r="V1853" s="92"/>
      <c r="W1853" s="92"/>
      <c r="X1853" s="92"/>
      <c r="Y1853" s="92"/>
      <c r="Z1853" s="92"/>
      <c r="AA1853" s="92"/>
      <c r="AB1853" s="92"/>
      <c r="AC1853" s="92"/>
      <c r="AD1853" s="92"/>
      <c r="AE1853" s="92"/>
      <c r="AF1853" s="92"/>
      <c r="AG1853" s="32"/>
      <c r="AH1853" s="32"/>
      <c r="AI1853" s="32"/>
      <c r="AJ1853" s="32"/>
      <c r="AK1853" s="32"/>
      <c r="AL1853" s="32"/>
    </row>
    <row r="1854" customFormat="false" ht="16.85" hidden="false" customHeight="false" outlineLevel="0" collapsed="false">
      <c r="A1854" s="69" t="n">
        <v>43734</v>
      </c>
      <c r="B1854" s="90" t="s">
        <v>67</v>
      </c>
      <c r="C1854" s="62" t="s">
        <v>28</v>
      </c>
      <c r="D1854" s="90" t="s">
        <v>1919</v>
      </c>
      <c r="E1854" s="43" t="n">
        <v>0.916666666666667</v>
      </c>
      <c r="F1854" s="54" t="n">
        <v>20</v>
      </c>
      <c r="G1854" s="45" t="n">
        <v>2.68</v>
      </c>
      <c r="H1854" s="96" t="s">
        <v>5</v>
      </c>
      <c r="I1854" s="47" t="n">
        <f aca="false">IF(H1854="W",F1854*G1854-F1854,(IF(H1854="L",-F1854)))</f>
        <v>33.6</v>
      </c>
      <c r="J1854" s="91"/>
      <c r="K1854" s="23"/>
      <c r="L1854" s="48"/>
      <c r="M1854" s="48"/>
      <c r="N1854" s="49"/>
      <c r="O1854" s="91"/>
      <c r="P1854" s="92"/>
      <c r="Q1854" s="92"/>
      <c r="R1854" s="29"/>
      <c r="S1854" s="92"/>
      <c r="T1854" s="92"/>
      <c r="U1854" s="92"/>
      <c r="V1854" s="92"/>
      <c r="W1854" s="92"/>
      <c r="X1854" s="92"/>
      <c r="Y1854" s="92"/>
      <c r="Z1854" s="92"/>
      <c r="AA1854" s="92"/>
      <c r="AB1854" s="92"/>
      <c r="AC1854" s="92"/>
      <c r="AD1854" s="92"/>
      <c r="AE1854" s="92"/>
      <c r="AF1854" s="92"/>
      <c r="AG1854" s="32"/>
      <c r="AH1854" s="32"/>
      <c r="AI1854" s="32"/>
      <c r="AJ1854" s="32"/>
      <c r="AK1854" s="32"/>
      <c r="AL1854" s="32"/>
    </row>
    <row r="1855" customFormat="false" ht="16.85" hidden="false" customHeight="false" outlineLevel="0" collapsed="false">
      <c r="A1855" s="69"/>
      <c r="B1855" s="90" t="s">
        <v>67</v>
      </c>
      <c r="C1855" s="62" t="s">
        <v>151</v>
      </c>
      <c r="D1855" s="90" t="s">
        <v>1920</v>
      </c>
      <c r="E1855" s="43" t="n">
        <v>0.916666666666667</v>
      </c>
      <c r="F1855" s="54" t="n">
        <v>12.9</v>
      </c>
      <c r="G1855" s="45" t="n">
        <v>4.1</v>
      </c>
      <c r="H1855" s="96" t="s">
        <v>7</v>
      </c>
      <c r="I1855" s="47" t="n">
        <f aca="false">IF(H1855="W",F1855*G1855-F1855,(IF(H1855="L",-F1855)))</f>
        <v>-12.9</v>
      </c>
      <c r="J1855" s="91"/>
      <c r="K1855" s="23"/>
      <c r="L1855" s="48"/>
      <c r="M1855" s="48"/>
      <c r="N1855" s="49"/>
      <c r="O1855" s="91"/>
      <c r="P1855" s="92"/>
      <c r="Q1855" s="92"/>
      <c r="R1855" s="29"/>
      <c r="S1855" s="92"/>
      <c r="T1855" s="92"/>
      <c r="U1855" s="92"/>
      <c r="V1855" s="92"/>
      <c r="W1855" s="92"/>
      <c r="X1855" s="92"/>
      <c r="Y1855" s="92"/>
      <c r="Z1855" s="92"/>
      <c r="AA1855" s="92"/>
      <c r="AB1855" s="92"/>
      <c r="AC1855" s="92"/>
      <c r="AD1855" s="92"/>
      <c r="AE1855" s="92"/>
      <c r="AF1855" s="92"/>
      <c r="AG1855" s="32"/>
      <c r="AH1855" s="32"/>
      <c r="AI1855" s="32"/>
      <c r="AJ1855" s="32"/>
      <c r="AK1855" s="32"/>
      <c r="AL1855" s="32"/>
    </row>
    <row r="1856" customFormat="false" ht="16.85" hidden="false" customHeight="false" outlineLevel="0" collapsed="false">
      <c r="A1856" s="69"/>
      <c r="B1856" s="90" t="s">
        <v>67</v>
      </c>
      <c r="C1856" s="62" t="s">
        <v>170</v>
      </c>
      <c r="D1856" s="90" t="s">
        <v>1921</v>
      </c>
      <c r="E1856" s="43" t="n">
        <v>0.916666666666667</v>
      </c>
      <c r="F1856" s="54" t="n">
        <v>17.87</v>
      </c>
      <c r="G1856" s="45" t="n">
        <v>3</v>
      </c>
      <c r="H1856" s="96" t="s">
        <v>7</v>
      </c>
      <c r="I1856" s="47" t="n">
        <f aca="false">IF(H1856="W",F1856*G1856-F1856,(IF(H1856="L",-F1856)))</f>
        <v>-17.87</v>
      </c>
      <c r="J1856" s="91"/>
      <c r="K1856" s="23" t="s">
        <v>1922</v>
      </c>
      <c r="L1856" s="48"/>
      <c r="M1856" s="48"/>
      <c r="N1856" s="49"/>
      <c r="O1856" s="91"/>
      <c r="P1856" s="92"/>
      <c r="Q1856" s="92"/>
      <c r="R1856" s="29"/>
      <c r="S1856" s="92"/>
      <c r="T1856" s="92"/>
      <c r="U1856" s="92"/>
      <c r="V1856" s="92"/>
      <c r="W1856" s="92"/>
      <c r="X1856" s="92"/>
      <c r="Y1856" s="92"/>
      <c r="Z1856" s="92"/>
      <c r="AA1856" s="92"/>
      <c r="AB1856" s="92"/>
      <c r="AC1856" s="92"/>
      <c r="AD1856" s="92"/>
      <c r="AE1856" s="92"/>
      <c r="AF1856" s="92"/>
      <c r="AG1856" s="32"/>
      <c r="AH1856" s="32"/>
      <c r="AI1856" s="32"/>
      <c r="AJ1856" s="32"/>
      <c r="AK1856" s="32"/>
      <c r="AL1856" s="32"/>
    </row>
    <row r="1857" customFormat="false" ht="16.85" hidden="false" customHeight="false" outlineLevel="0" collapsed="false">
      <c r="A1857" s="69"/>
      <c r="B1857" s="90" t="s">
        <v>67</v>
      </c>
      <c r="C1857" s="62" t="s">
        <v>63</v>
      </c>
      <c r="D1857" s="90" t="s">
        <v>1919</v>
      </c>
      <c r="E1857" s="43" t="n">
        <v>0.916666666666667</v>
      </c>
      <c r="F1857" s="54" t="n">
        <v>20</v>
      </c>
      <c r="G1857" s="45" t="n">
        <v>1.08</v>
      </c>
      <c r="H1857" s="96" t="s">
        <v>5</v>
      </c>
      <c r="I1857" s="47" t="n">
        <f aca="false">IF(H1857="W",F1857*G1857-F1857,(IF(H1857="L",-F1857)))</f>
        <v>1.6</v>
      </c>
      <c r="J1857" s="91"/>
      <c r="K1857" s="23"/>
      <c r="L1857" s="48"/>
      <c r="M1857" s="48"/>
      <c r="N1857" s="49"/>
      <c r="O1857" s="91"/>
      <c r="P1857" s="92"/>
      <c r="Q1857" s="92"/>
      <c r="R1857" s="29"/>
      <c r="S1857" s="92"/>
      <c r="T1857" s="92"/>
      <c r="U1857" s="92"/>
      <c r="V1857" s="92"/>
      <c r="W1857" s="92"/>
      <c r="X1857" s="92"/>
      <c r="Y1857" s="92"/>
      <c r="Z1857" s="92"/>
      <c r="AA1857" s="92"/>
      <c r="AB1857" s="92"/>
      <c r="AC1857" s="92"/>
      <c r="AD1857" s="92"/>
      <c r="AE1857" s="92"/>
      <c r="AF1857" s="92"/>
      <c r="AG1857" s="32"/>
      <c r="AH1857" s="32"/>
      <c r="AI1857" s="32"/>
      <c r="AJ1857" s="32"/>
      <c r="AK1857" s="32"/>
      <c r="AL1857" s="32"/>
    </row>
    <row r="1858" customFormat="false" ht="16.85" hidden="false" customHeight="false" outlineLevel="0" collapsed="false">
      <c r="A1858" s="69" t="n">
        <v>43735</v>
      </c>
      <c r="B1858" s="90" t="s">
        <v>67</v>
      </c>
      <c r="C1858" s="62" t="s">
        <v>28</v>
      </c>
      <c r="D1858" s="90" t="s">
        <v>1923</v>
      </c>
      <c r="E1858" s="43" t="n">
        <v>0.895833333333333</v>
      </c>
      <c r="F1858" s="54" t="n">
        <v>10</v>
      </c>
      <c r="G1858" s="45" t="n">
        <v>3.3</v>
      </c>
      <c r="H1858" s="96" t="s">
        <v>7</v>
      </c>
      <c r="I1858" s="47" t="n">
        <f aca="false">IF(H1858="W",F1858*G1858-F1858,(IF(H1858="L",-F1858)))</f>
        <v>-10</v>
      </c>
      <c r="J1858" s="91"/>
      <c r="K1858" s="23"/>
      <c r="L1858" s="48"/>
      <c r="M1858" s="48"/>
      <c r="N1858" s="49"/>
      <c r="O1858" s="91"/>
      <c r="P1858" s="92"/>
      <c r="Q1858" s="92"/>
      <c r="R1858" s="29"/>
      <c r="S1858" s="92"/>
      <c r="T1858" s="92"/>
      <c r="U1858" s="92"/>
      <c r="V1858" s="92"/>
      <c r="W1858" s="92"/>
      <c r="X1858" s="92"/>
      <c r="Y1858" s="92"/>
      <c r="Z1858" s="92"/>
      <c r="AA1858" s="92"/>
      <c r="AB1858" s="92"/>
      <c r="AC1858" s="92"/>
      <c r="AD1858" s="92"/>
      <c r="AE1858" s="92"/>
      <c r="AF1858" s="92"/>
      <c r="AG1858" s="32"/>
      <c r="AH1858" s="32"/>
      <c r="AI1858" s="32"/>
      <c r="AJ1858" s="32"/>
      <c r="AK1858" s="32"/>
      <c r="AL1858" s="32"/>
    </row>
    <row r="1859" customFormat="false" ht="16.85" hidden="false" customHeight="false" outlineLevel="0" collapsed="false">
      <c r="A1859" s="69"/>
      <c r="B1859" s="90" t="s">
        <v>67</v>
      </c>
      <c r="C1859" s="62" t="s">
        <v>151</v>
      </c>
      <c r="D1859" s="90" t="s">
        <v>1924</v>
      </c>
      <c r="E1859" s="43" t="n">
        <v>0.895833333333333</v>
      </c>
      <c r="F1859" s="54" t="n">
        <v>6</v>
      </c>
      <c r="G1859" s="45" t="n">
        <v>3.65</v>
      </c>
      <c r="H1859" s="96" t="s">
        <v>7</v>
      </c>
      <c r="I1859" s="47" t="n">
        <f aca="false">IF(H1859="W",F1859*G1859-F1859,(IF(H1859="L",-F1859)))</f>
        <v>-6</v>
      </c>
      <c r="J1859" s="91"/>
      <c r="K1859" s="23"/>
      <c r="L1859" s="48"/>
      <c r="M1859" s="48"/>
      <c r="N1859" s="49"/>
      <c r="O1859" s="91"/>
      <c r="P1859" s="92"/>
      <c r="Q1859" s="92"/>
      <c r="R1859" s="29"/>
      <c r="S1859" s="92"/>
      <c r="T1859" s="92"/>
      <c r="U1859" s="92"/>
      <c r="V1859" s="92"/>
      <c r="W1859" s="92"/>
      <c r="X1859" s="92"/>
      <c r="Y1859" s="92"/>
      <c r="Z1859" s="92"/>
      <c r="AA1859" s="92"/>
      <c r="AB1859" s="92"/>
      <c r="AC1859" s="92"/>
      <c r="AD1859" s="92"/>
      <c r="AE1859" s="92"/>
      <c r="AF1859" s="92"/>
      <c r="AG1859" s="32"/>
      <c r="AH1859" s="32"/>
      <c r="AI1859" s="32"/>
      <c r="AJ1859" s="32"/>
      <c r="AK1859" s="32"/>
      <c r="AL1859" s="32"/>
    </row>
    <row r="1860" customFormat="false" ht="16.85" hidden="false" customHeight="false" outlineLevel="0" collapsed="false">
      <c r="A1860" s="69"/>
      <c r="B1860" s="90" t="s">
        <v>67</v>
      </c>
      <c r="C1860" s="62" t="s">
        <v>87</v>
      </c>
      <c r="D1860" s="90" t="s">
        <v>1924</v>
      </c>
      <c r="E1860" s="43" t="n">
        <v>0.895833333333333</v>
      </c>
      <c r="F1860" s="54" t="n">
        <v>5.51</v>
      </c>
      <c r="G1860" s="45" t="n">
        <v>3.7</v>
      </c>
      <c r="H1860" s="96" t="s">
        <v>7</v>
      </c>
      <c r="I1860" s="47" t="n">
        <f aca="false">IF(H1860="W",F1860*G1860-F1860,(IF(H1860="L",-F1860)))</f>
        <v>-5.51</v>
      </c>
      <c r="J1860" s="91"/>
      <c r="K1860" s="23"/>
      <c r="L1860" s="48"/>
      <c r="M1860" s="48"/>
      <c r="N1860" s="49"/>
      <c r="O1860" s="91"/>
      <c r="P1860" s="92"/>
      <c r="Q1860" s="92"/>
      <c r="R1860" s="29"/>
      <c r="S1860" s="92"/>
      <c r="T1860" s="92"/>
      <c r="U1860" s="92"/>
      <c r="V1860" s="92"/>
      <c r="W1860" s="92"/>
      <c r="X1860" s="92"/>
      <c r="Y1860" s="92"/>
      <c r="Z1860" s="92"/>
      <c r="AA1860" s="92"/>
      <c r="AB1860" s="92"/>
      <c r="AC1860" s="92"/>
      <c r="AD1860" s="92"/>
      <c r="AE1860" s="92"/>
      <c r="AF1860" s="92"/>
      <c r="AG1860" s="32"/>
      <c r="AH1860" s="32"/>
      <c r="AI1860" s="32"/>
      <c r="AJ1860" s="32"/>
      <c r="AK1860" s="32"/>
      <c r="AL1860" s="32"/>
    </row>
    <row r="1861" customFormat="false" ht="16.85" hidden="false" customHeight="false" outlineLevel="0" collapsed="false">
      <c r="A1861" s="69"/>
      <c r="B1861" s="90" t="s">
        <v>67</v>
      </c>
      <c r="C1861" s="62" t="s">
        <v>170</v>
      </c>
      <c r="D1861" s="90" t="s">
        <v>1925</v>
      </c>
      <c r="E1861" s="43" t="n">
        <v>0.895833333333333</v>
      </c>
      <c r="F1861" s="54" t="n">
        <v>18</v>
      </c>
      <c r="G1861" s="45" t="n">
        <v>2.22</v>
      </c>
      <c r="H1861" s="96" t="s">
        <v>5</v>
      </c>
      <c r="I1861" s="47" t="n">
        <f aca="false">IF(H1861="W",F1861*G1861-F1861,(IF(H1861="L",-F1861)))</f>
        <v>21.96</v>
      </c>
      <c r="J1861" s="91"/>
      <c r="K1861" s="23" t="s">
        <v>1926</v>
      </c>
      <c r="L1861" s="48"/>
      <c r="M1861" s="48"/>
      <c r="N1861" s="49"/>
      <c r="O1861" s="91"/>
      <c r="P1861" s="92"/>
      <c r="Q1861" s="92"/>
      <c r="R1861" s="29"/>
      <c r="S1861" s="92"/>
      <c r="T1861" s="92"/>
      <c r="U1861" s="92"/>
      <c r="V1861" s="92"/>
      <c r="W1861" s="92"/>
      <c r="X1861" s="92"/>
      <c r="Y1861" s="92"/>
      <c r="Z1861" s="92"/>
      <c r="AA1861" s="92"/>
      <c r="AB1861" s="92"/>
      <c r="AC1861" s="92"/>
      <c r="AD1861" s="92"/>
      <c r="AE1861" s="92"/>
      <c r="AF1861" s="92"/>
      <c r="AG1861" s="32"/>
      <c r="AH1861" s="32"/>
      <c r="AI1861" s="32"/>
      <c r="AJ1861" s="32"/>
      <c r="AK1861" s="32"/>
      <c r="AL1861" s="32"/>
    </row>
    <row r="1862" customFormat="false" ht="16.85" hidden="false" customHeight="false" outlineLevel="0" collapsed="false">
      <c r="A1862" s="69"/>
      <c r="B1862" s="90" t="s">
        <v>67</v>
      </c>
      <c r="C1862" s="62" t="s">
        <v>63</v>
      </c>
      <c r="D1862" s="90" t="s">
        <v>1927</v>
      </c>
      <c r="E1862" s="43" t="n">
        <v>0.895833333333333</v>
      </c>
      <c r="F1862" s="54" t="n">
        <v>10</v>
      </c>
      <c r="G1862" s="45" t="n">
        <v>1.03</v>
      </c>
      <c r="H1862" s="96" t="s">
        <v>5</v>
      </c>
      <c r="I1862" s="47" t="n">
        <f aca="false">IF(H1862="W",F1862*G1862-F1862,(IF(H1862="L",-F1862)))</f>
        <v>0.300000000000001</v>
      </c>
      <c r="J1862" s="91"/>
      <c r="K1862" s="23"/>
      <c r="L1862" s="48"/>
      <c r="M1862" s="48"/>
      <c r="N1862" s="49"/>
      <c r="O1862" s="91"/>
      <c r="P1862" s="92"/>
      <c r="Q1862" s="92"/>
      <c r="R1862" s="29"/>
      <c r="S1862" s="92"/>
      <c r="T1862" s="92"/>
      <c r="U1862" s="92"/>
      <c r="V1862" s="92"/>
      <c r="W1862" s="92"/>
      <c r="X1862" s="92"/>
      <c r="Y1862" s="92"/>
      <c r="Z1862" s="92"/>
      <c r="AA1862" s="92"/>
      <c r="AB1862" s="92"/>
      <c r="AC1862" s="92"/>
      <c r="AD1862" s="92"/>
      <c r="AE1862" s="92"/>
      <c r="AF1862" s="92"/>
      <c r="AG1862" s="32"/>
      <c r="AH1862" s="32"/>
      <c r="AI1862" s="32"/>
      <c r="AJ1862" s="32"/>
      <c r="AK1862" s="32"/>
      <c r="AL1862" s="32"/>
    </row>
    <row r="1863" customFormat="false" ht="16.85" hidden="false" customHeight="false" outlineLevel="0" collapsed="false">
      <c r="A1863" s="69" t="n">
        <v>43736</v>
      </c>
      <c r="B1863" s="90" t="s">
        <v>67</v>
      </c>
      <c r="C1863" s="62" t="s">
        <v>28</v>
      </c>
      <c r="D1863" s="90" t="s">
        <v>1928</v>
      </c>
      <c r="E1863" s="43" t="n">
        <v>0.916666666666667</v>
      </c>
      <c r="F1863" s="54" t="n">
        <v>25</v>
      </c>
      <c r="G1863" s="45" t="n">
        <v>2.53</v>
      </c>
      <c r="H1863" s="96" t="s">
        <v>7</v>
      </c>
      <c r="I1863" s="47" t="n">
        <f aca="false">IF(H1863="W",F1863*G1863-F1863,(IF(H1863="L",-F1863)))</f>
        <v>-25</v>
      </c>
      <c r="J1863" s="91"/>
      <c r="K1863" s="23"/>
      <c r="L1863" s="48"/>
      <c r="M1863" s="48"/>
      <c r="N1863" s="49"/>
      <c r="O1863" s="91"/>
      <c r="P1863" s="92"/>
      <c r="Q1863" s="92"/>
      <c r="R1863" s="29"/>
      <c r="S1863" s="92"/>
      <c r="T1863" s="92"/>
      <c r="U1863" s="92"/>
      <c r="V1863" s="92"/>
      <c r="W1863" s="92"/>
      <c r="X1863" s="92"/>
      <c r="Y1863" s="92"/>
      <c r="Z1863" s="92"/>
      <c r="AA1863" s="92"/>
      <c r="AB1863" s="92"/>
      <c r="AC1863" s="92"/>
      <c r="AD1863" s="92"/>
      <c r="AE1863" s="92"/>
      <c r="AF1863" s="92"/>
      <c r="AG1863" s="32"/>
      <c r="AH1863" s="32"/>
      <c r="AI1863" s="32"/>
      <c r="AJ1863" s="32"/>
      <c r="AK1863" s="32"/>
      <c r="AL1863" s="32"/>
    </row>
    <row r="1864" customFormat="false" ht="16.85" hidden="false" customHeight="false" outlineLevel="0" collapsed="false">
      <c r="A1864" s="69"/>
      <c r="B1864" s="90" t="s">
        <v>67</v>
      </c>
      <c r="C1864" s="62" t="s">
        <v>87</v>
      </c>
      <c r="D1864" s="90" t="s">
        <v>1929</v>
      </c>
      <c r="E1864" s="43" t="n">
        <v>0.916666666666667</v>
      </c>
      <c r="F1864" s="54" t="n">
        <v>10</v>
      </c>
      <c r="G1864" s="45" t="n">
        <v>3.3</v>
      </c>
      <c r="H1864" s="96" t="s">
        <v>5</v>
      </c>
      <c r="I1864" s="47" t="n">
        <f aca="false">IF(H1864="W",F1864*G1864-F1864,(IF(H1864="L",-F1864)))</f>
        <v>23</v>
      </c>
      <c r="J1864" s="91"/>
      <c r="K1864" s="23" t="s">
        <v>124</v>
      </c>
      <c r="L1864" s="48"/>
      <c r="M1864" s="48"/>
      <c r="N1864" s="49"/>
      <c r="O1864" s="91"/>
      <c r="P1864" s="92"/>
      <c r="Q1864" s="92"/>
      <c r="R1864" s="29"/>
      <c r="S1864" s="92"/>
      <c r="T1864" s="92"/>
      <c r="U1864" s="92"/>
      <c r="V1864" s="92"/>
      <c r="W1864" s="92"/>
      <c r="X1864" s="92"/>
      <c r="Y1864" s="92"/>
      <c r="Z1864" s="92"/>
      <c r="AA1864" s="92"/>
      <c r="AB1864" s="92"/>
      <c r="AC1864" s="92"/>
      <c r="AD1864" s="92"/>
      <c r="AE1864" s="92"/>
      <c r="AF1864" s="92"/>
      <c r="AG1864" s="32"/>
      <c r="AH1864" s="32"/>
      <c r="AI1864" s="32"/>
      <c r="AJ1864" s="32"/>
      <c r="AK1864" s="32"/>
      <c r="AL1864" s="32"/>
    </row>
    <row r="1865" customFormat="false" ht="16.85" hidden="false" customHeight="false" outlineLevel="0" collapsed="false">
      <c r="A1865" s="69"/>
      <c r="B1865" s="90" t="s">
        <v>67</v>
      </c>
      <c r="C1865" s="62" t="s">
        <v>87</v>
      </c>
      <c r="D1865" s="90" t="s">
        <v>1929</v>
      </c>
      <c r="E1865" s="43" t="n">
        <v>0.916666666666667</v>
      </c>
      <c r="F1865" s="54" t="n">
        <v>9.17</v>
      </c>
      <c r="G1865" s="45" t="n">
        <v>3.3</v>
      </c>
      <c r="H1865" s="96" t="s">
        <v>5</v>
      </c>
      <c r="I1865" s="47" t="n">
        <f aca="false">IF(H1865="W",F1865*G1865-F1865,(IF(H1865="L",-F1865)))</f>
        <v>21.091</v>
      </c>
      <c r="J1865" s="91"/>
      <c r="K1865" s="23" t="s">
        <v>1930</v>
      </c>
      <c r="L1865" s="48"/>
      <c r="M1865" s="48"/>
      <c r="N1865" s="49"/>
      <c r="O1865" s="91"/>
      <c r="P1865" s="92"/>
      <c r="Q1865" s="92"/>
      <c r="R1865" s="29"/>
      <c r="S1865" s="92"/>
      <c r="T1865" s="92"/>
      <c r="U1865" s="92"/>
      <c r="V1865" s="92"/>
      <c r="W1865" s="92"/>
      <c r="X1865" s="92"/>
      <c r="Y1865" s="92"/>
      <c r="Z1865" s="92"/>
      <c r="AA1865" s="92"/>
      <c r="AB1865" s="92"/>
      <c r="AC1865" s="92"/>
      <c r="AD1865" s="92"/>
      <c r="AE1865" s="92"/>
      <c r="AF1865" s="92"/>
      <c r="AG1865" s="32"/>
      <c r="AH1865" s="32"/>
      <c r="AI1865" s="32"/>
      <c r="AJ1865" s="32"/>
      <c r="AK1865" s="32"/>
      <c r="AL1865" s="32"/>
    </row>
    <row r="1866" customFormat="false" ht="16.85" hidden="false" customHeight="false" outlineLevel="0" collapsed="false">
      <c r="A1866" s="69"/>
      <c r="B1866" s="90" t="s">
        <v>67</v>
      </c>
      <c r="C1866" s="62" t="s">
        <v>24</v>
      </c>
      <c r="D1866" s="90" t="s">
        <v>1931</v>
      </c>
      <c r="E1866" s="43" t="n">
        <v>0.916666666666667</v>
      </c>
      <c r="F1866" s="54" t="n">
        <v>20.74</v>
      </c>
      <c r="G1866" s="45" t="n">
        <v>3.05</v>
      </c>
      <c r="H1866" s="96" t="s">
        <v>7</v>
      </c>
      <c r="I1866" s="47" t="n">
        <f aca="false">IF(H1866="W",F1866*G1866-F1866,(IF(H1866="L",-F1866)))</f>
        <v>-20.74</v>
      </c>
      <c r="J1866" s="91"/>
      <c r="K1866" s="23"/>
      <c r="L1866" s="48"/>
      <c r="M1866" s="48"/>
      <c r="N1866" s="49"/>
      <c r="O1866" s="91"/>
      <c r="P1866" s="92"/>
      <c r="Q1866" s="92"/>
      <c r="R1866" s="29"/>
      <c r="S1866" s="92"/>
      <c r="T1866" s="92"/>
      <c r="U1866" s="92"/>
      <c r="V1866" s="92"/>
      <c r="W1866" s="92"/>
      <c r="X1866" s="92"/>
      <c r="Y1866" s="92"/>
      <c r="Z1866" s="92"/>
      <c r="AA1866" s="92"/>
      <c r="AB1866" s="92"/>
      <c r="AC1866" s="92"/>
      <c r="AD1866" s="92"/>
      <c r="AE1866" s="92"/>
      <c r="AF1866" s="92"/>
      <c r="AG1866" s="32"/>
      <c r="AH1866" s="32"/>
      <c r="AI1866" s="32"/>
      <c r="AJ1866" s="32"/>
      <c r="AK1866" s="32"/>
      <c r="AL1866" s="32"/>
    </row>
    <row r="1867" customFormat="false" ht="16.85" hidden="false" customHeight="false" outlineLevel="0" collapsed="false">
      <c r="A1867" s="69" t="s">
        <v>1932</v>
      </c>
      <c r="B1867" s="90" t="s">
        <v>67</v>
      </c>
      <c r="C1867" s="62" t="s">
        <v>63</v>
      </c>
      <c r="D1867" s="90"/>
      <c r="E1867" s="43" t="n">
        <v>0.916666666666667</v>
      </c>
      <c r="F1867" s="54" t="n">
        <v>20</v>
      </c>
      <c r="G1867" s="45" t="n">
        <v>1</v>
      </c>
      <c r="H1867" s="96" t="s">
        <v>5</v>
      </c>
      <c r="I1867" s="47" t="n">
        <f aca="false">IF(H1867="W",F1867*G1867-F1867,(IF(H1867="L",-F1867)))</f>
        <v>0</v>
      </c>
      <c r="J1867" s="91"/>
      <c r="K1867" s="23"/>
      <c r="L1867" s="48"/>
      <c r="M1867" s="48"/>
      <c r="N1867" s="49"/>
      <c r="O1867" s="91"/>
      <c r="P1867" s="92"/>
      <c r="Q1867" s="92"/>
      <c r="R1867" s="29"/>
      <c r="S1867" s="92"/>
      <c r="T1867" s="92"/>
      <c r="U1867" s="92"/>
      <c r="V1867" s="92"/>
      <c r="W1867" s="92"/>
      <c r="X1867" s="92"/>
      <c r="Y1867" s="92"/>
      <c r="Z1867" s="92"/>
      <c r="AA1867" s="92"/>
      <c r="AB1867" s="92"/>
      <c r="AC1867" s="92"/>
      <c r="AD1867" s="92"/>
      <c r="AE1867" s="92"/>
      <c r="AF1867" s="92"/>
      <c r="AG1867" s="32"/>
      <c r="AH1867" s="32"/>
      <c r="AI1867" s="32"/>
      <c r="AJ1867" s="32"/>
      <c r="AK1867" s="32"/>
      <c r="AL1867" s="32"/>
    </row>
    <row r="1868" customFormat="false" ht="16.85" hidden="false" customHeight="false" outlineLevel="0" collapsed="false">
      <c r="A1868" s="69" t="s">
        <v>1933</v>
      </c>
      <c r="B1868" s="90"/>
      <c r="C1868" s="62"/>
      <c r="D1868" s="90"/>
      <c r="E1868" s="43"/>
      <c r="F1868" s="54"/>
      <c r="G1868" s="45"/>
      <c r="H1868" s="96"/>
      <c r="I1868" s="47" t="n">
        <f aca="false">IF(H1868="W",F1868*G1868-F1868,(IF(H1868="L",-F1868)))</f>
        <v>0</v>
      </c>
      <c r="J1868" s="91"/>
      <c r="K1868" s="23"/>
      <c r="L1868" s="48"/>
      <c r="M1868" s="48"/>
      <c r="N1868" s="49"/>
      <c r="O1868" s="91"/>
      <c r="P1868" s="92"/>
      <c r="Q1868" s="92"/>
      <c r="R1868" s="29"/>
      <c r="S1868" s="92"/>
      <c r="T1868" s="92"/>
      <c r="U1868" s="92"/>
      <c r="V1868" s="92"/>
      <c r="W1868" s="92"/>
      <c r="X1868" s="92"/>
      <c r="Y1868" s="92"/>
      <c r="Z1868" s="92"/>
      <c r="AA1868" s="92"/>
      <c r="AB1868" s="92"/>
      <c r="AC1868" s="92"/>
      <c r="AD1868" s="92"/>
      <c r="AE1868" s="92"/>
      <c r="AF1868" s="92"/>
      <c r="AG1868" s="32"/>
      <c r="AH1868" s="32"/>
      <c r="AI1868" s="32"/>
      <c r="AJ1868" s="32"/>
      <c r="AK1868" s="32"/>
      <c r="AL1868" s="32"/>
    </row>
    <row r="1869" customFormat="false" ht="16.85" hidden="false" customHeight="false" outlineLevel="0" collapsed="false">
      <c r="A1869" s="69" t="n">
        <v>43737</v>
      </c>
      <c r="B1869" s="90" t="s">
        <v>67</v>
      </c>
      <c r="C1869" s="62" t="s">
        <v>28</v>
      </c>
      <c r="D1869" s="90" t="s">
        <v>1934</v>
      </c>
      <c r="E1869" s="43" t="n">
        <v>0.791666666666667</v>
      </c>
      <c r="F1869" s="54" t="n">
        <v>20</v>
      </c>
      <c r="G1869" s="45" t="n">
        <v>3.15</v>
      </c>
      <c r="H1869" s="96" t="s">
        <v>7</v>
      </c>
      <c r="I1869" s="47" t="n">
        <f aca="false">IF(H1869="W",F1869*G1869-F1869,(IF(H1869="L",-F1869)))</f>
        <v>-20</v>
      </c>
      <c r="J1869" s="91"/>
      <c r="K1869" s="23"/>
      <c r="L1869" s="48"/>
      <c r="M1869" s="48"/>
      <c r="N1869" s="49"/>
      <c r="O1869" s="91"/>
      <c r="P1869" s="92"/>
      <c r="Q1869" s="92"/>
      <c r="R1869" s="29"/>
      <c r="S1869" s="92"/>
      <c r="T1869" s="92"/>
      <c r="U1869" s="92"/>
      <c r="V1869" s="92"/>
      <c r="W1869" s="92"/>
      <c r="X1869" s="92"/>
      <c r="Y1869" s="92"/>
      <c r="Z1869" s="92"/>
      <c r="AA1869" s="92"/>
      <c r="AB1869" s="92"/>
      <c r="AC1869" s="92"/>
      <c r="AD1869" s="92"/>
      <c r="AE1869" s="92"/>
      <c r="AF1869" s="92"/>
      <c r="AG1869" s="32"/>
      <c r="AH1869" s="32"/>
      <c r="AI1869" s="32"/>
      <c r="AJ1869" s="32"/>
      <c r="AK1869" s="32"/>
      <c r="AL1869" s="32"/>
    </row>
    <row r="1870" customFormat="false" ht="16.85" hidden="false" customHeight="false" outlineLevel="0" collapsed="false">
      <c r="A1870" s="69"/>
      <c r="B1870" s="90" t="s">
        <v>67</v>
      </c>
      <c r="C1870" s="62" t="s">
        <v>471</v>
      </c>
      <c r="D1870" s="90" t="s">
        <v>1935</v>
      </c>
      <c r="E1870" s="43" t="n">
        <v>0.791666666666667</v>
      </c>
      <c r="F1870" s="54" t="n">
        <v>21.25</v>
      </c>
      <c r="G1870" s="45" t="n">
        <v>3.6</v>
      </c>
      <c r="H1870" s="96" t="s">
        <v>7</v>
      </c>
      <c r="I1870" s="47" t="n">
        <f aca="false">IF(H1870="W",F1870*G1870-F1870,(IF(H1870="L",-F1870)))</f>
        <v>-21.25</v>
      </c>
      <c r="J1870" s="91"/>
      <c r="K1870" s="23"/>
      <c r="L1870" s="48"/>
      <c r="M1870" s="48"/>
      <c r="N1870" s="49"/>
      <c r="O1870" s="91"/>
      <c r="P1870" s="92"/>
      <c r="Q1870" s="92"/>
      <c r="R1870" s="29"/>
      <c r="S1870" s="92"/>
      <c r="T1870" s="92"/>
      <c r="U1870" s="92"/>
      <c r="V1870" s="92"/>
      <c r="W1870" s="92"/>
      <c r="X1870" s="92"/>
      <c r="Y1870" s="92"/>
      <c r="Z1870" s="92"/>
      <c r="AA1870" s="92"/>
      <c r="AB1870" s="92"/>
      <c r="AC1870" s="92"/>
      <c r="AD1870" s="92"/>
      <c r="AE1870" s="92"/>
      <c r="AF1870" s="92"/>
      <c r="AG1870" s="32"/>
      <c r="AH1870" s="32"/>
      <c r="AI1870" s="32"/>
      <c r="AJ1870" s="32"/>
      <c r="AK1870" s="32"/>
      <c r="AL1870" s="32"/>
    </row>
    <row r="1871" customFormat="false" ht="16.85" hidden="false" customHeight="false" outlineLevel="0" collapsed="false">
      <c r="A1871" s="69"/>
      <c r="B1871" s="90" t="s">
        <v>67</v>
      </c>
      <c r="C1871" s="62" t="s">
        <v>87</v>
      </c>
      <c r="D1871" s="90" t="s">
        <v>1936</v>
      </c>
      <c r="E1871" s="43" t="n">
        <v>0.791666666666667</v>
      </c>
      <c r="F1871" s="54" t="n">
        <v>30.09</v>
      </c>
      <c r="G1871" s="45" t="n">
        <v>2.37</v>
      </c>
      <c r="H1871" s="96" t="s">
        <v>5</v>
      </c>
      <c r="I1871" s="47" t="n">
        <f aca="false">IF(H1871="W",F1871*G1871-F1871,(IF(H1871="L",-F1871)))</f>
        <v>41.2233</v>
      </c>
      <c r="J1871" s="91"/>
      <c r="K1871" s="23" t="s">
        <v>1937</v>
      </c>
      <c r="L1871" s="48"/>
      <c r="M1871" s="48"/>
      <c r="N1871" s="49"/>
      <c r="O1871" s="91"/>
      <c r="P1871" s="92"/>
      <c r="Q1871" s="92"/>
      <c r="R1871" s="29"/>
      <c r="S1871" s="92"/>
      <c r="T1871" s="92"/>
      <c r="U1871" s="92"/>
      <c r="V1871" s="92"/>
      <c r="W1871" s="92"/>
      <c r="X1871" s="92"/>
      <c r="Y1871" s="92"/>
      <c r="Z1871" s="92"/>
      <c r="AA1871" s="92"/>
      <c r="AB1871" s="92"/>
      <c r="AC1871" s="92"/>
      <c r="AD1871" s="92"/>
      <c r="AE1871" s="92"/>
      <c r="AF1871" s="92"/>
      <c r="AG1871" s="32"/>
      <c r="AH1871" s="32"/>
      <c r="AI1871" s="32"/>
      <c r="AJ1871" s="32"/>
      <c r="AK1871" s="32"/>
      <c r="AL1871" s="32"/>
    </row>
    <row r="1872" customFormat="false" ht="16.85" hidden="false" customHeight="false" outlineLevel="0" collapsed="false">
      <c r="A1872" s="69"/>
      <c r="B1872" s="90" t="s">
        <v>67</v>
      </c>
      <c r="C1872" s="62" t="s">
        <v>63</v>
      </c>
      <c r="D1872" s="90" t="s">
        <v>1936</v>
      </c>
      <c r="E1872" s="43" t="n">
        <v>0.791666666666667</v>
      </c>
      <c r="F1872" s="54" t="n">
        <v>1</v>
      </c>
      <c r="G1872" s="45" t="n">
        <v>2.36</v>
      </c>
      <c r="H1872" s="96" t="s">
        <v>5</v>
      </c>
      <c r="I1872" s="47" t="n">
        <f aca="false">IF(H1872="W",F1872*G1872-F1872,(IF(H1872="L",-F1872)))</f>
        <v>1.36</v>
      </c>
      <c r="J1872" s="91"/>
      <c r="K1872" s="23"/>
      <c r="L1872" s="48"/>
      <c r="M1872" s="48"/>
      <c r="N1872" s="49"/>
      <c r="O1872" s="91"/>
      <c r="P1872" s="92"/>
      <c r="Q1872" s="92"/>
      <c r="R1872" s="29"/>
      <c r="S1872" s="92"/>
      <c r="T1872" s="92"/>
      <c r="U1872" s="92"/>
      <c r="V1872" s="92"/>
      <c r="W1872" s="92"/>
      <c r="X1872" s="92"/>
      <c r="Y1872" s="92"/>
      <c r="Z1872" s="92"/>
      <c r="AA1872" s="92"/>
      <c r="AB1872" s="92"/>
      <c r="AC1872" s="92"/>
      <c r="AD1872" s="92"/>
      <c r="AE1872" s="92"/>
      <c r="AF1872" s="92"/>
      <c r="AG1872" s="32"/>
      <c r="AH1872" s="32"/>
      <c r="AI1872" s="32"/>
      <c r="AJ1872" s="32"/>
      <c r="AK1872" s="32"/>
      <c r="AL1872" s="32"/>
    </row>
    <row r="1873" customFormat="false" ht="16.85" hidden="false" customHeight="false" outlineLevel="0" collapsed="false">
      <c r="A1873" s="69"/>
      <c r="B1873" s="90" t="s">
        <v>67</v>
      </c>
      <c r="C1873" s="62" t="s">
        <v>151</v>
      </c>
      <c r="D1873" s="90" t="s">
        <v>1938</v>
      </c>
      <c r="E1873" s="43" t="n">
        <v>0.791666666666667</v>
      </c>
      <c r="F1873" s="54" t="n">
        <v>18</v>
      </c>
      <c r="G1873" s="45" t="n">
        <v>1.05</v>
      </c>
      <c r="H1873" s="96" t="s">
        <v>5</v>
      </c>
      <c r="I1873" s="47" t="n">
        <f aca="false">IF(H1873="W",F1873*G1873-F1873,(IF(H1873="L",-F1873)))</f>
        <v>0.899999999999999</v>
      </c>
      <c r="J1873" s="91"/>
      <c r="K1873" s="23"/>
      <c r="L1873" s="48"/>
      <c r="M1873" s="48"/>
      <c r="N1873" s="49"/>
      <c r="O1873" s="91"/>
      <c r="P1873" s="92"/>
      <c r="Q1873" s="92"/>
      <c r="R1873" s="29"/>
      <c r="S1873" s="92"/>
      <c r="T1873" s="92"/>
      <c r="U1873" s="92"/>
      <c r="V1873" s="92"/>
      <c r="W1873" s="92"/>
      <c r="X1873" s="92"/>
      <c r="Y1873" s="92"/>
      <c r="Z1873" s="92"/>
      <c r="AA1873" s="92"/>
      <c r="AB1873" s="92"/>
      <c r="AC1873" s="92"/>
      <c r="AD1873" s="92"/>
      <c r="AE1873" s="92"/>
      <c r="AF1873" s="92"/>
      <c r="AG1873" s="32"/>
      <c r="AH1873" s="32"/>
      <c r="AI1873" s="32"/>
      <c r="AJ1873" s="32"/>
      <c r="AK1873" s="32"/>
      <c r="AL1873" s="32"/>
    </row>
    <row r="1874" customFormat="false" ht="16.85" hidden="false" customHeight="false" outlineLevel="0" collapsed="false">
      <c r="A1874" s="69" t="s">
        <v>1939</v>
      </c>
      <c r="B1874" s="90" t="s">
        <v>67</v>
      </c>
      <c r="C1874" s="62" t="s">
        <v>471</v>
      </c>
      <c r="D1874" s="90" t="s">
        <v>1938</v>
      </c>
      <c r="E1874" s="43" t="n">
        <v>0.791666666666667</v>
      </c>
      <c r="F1874" s="54" t="n">
        <v>2</v>
      </c>
      <c r="G1874" s="45" t="n">
        <v>1.05</v>
      </c>
      <c r="H1874" s="96" t="s">
        <v>5</v>
      </c>
      <c r="I1874" s="47" t="n">
        <f aca="false">IF(H1874="W",F1874*G1874-F1874,(IF(H1874="L",-F1874)))</f>
        <v>0.1</v>
      </c>
      <c r="J1874" s="91"/>
      <c r="K1874" s="23"/>
      <c r="L1874" s="48"/>
      <c r="M1874" s="48"/>
      <c r="N1874" s="49"/>
      <c r="O1874" s="91"/>
      <c r="P1874" s="92"/>
      <c r="Q1874" s="92"/>
      <c r="R1874" s="29"/>
      <c r="S1874" s="92"/>
      <c r="T1874" s="92"/>
      <c r="U1874" s="92"/>
      <c r="V1874" s="92"/>
      <c r="W1874" s="92"/>
      <c r="X1874" s="92"/>
      <c r="Y1874" s="92"/>
      <c r="Z1874" s="92"/>
      <c r="AA1874" s="92"/>
      <c r="AB1874" s="92"/>
      <c r="AC1874" s="92"/>
      <c r="AD1874" s="92"/>
      <c r="AE1874" s="92"/>
      <c r="AF1874" s="92"/>
      <c r="AG1874" s="32"/>
      <c r="AH1874" s="32"/>
      <c r="AI1874" s="32"/>
      <c r="AJ1874" s="32"/>
      <c r="AK1874" s="32"/>
      <c r="AL1874" s="32"/>
    </row>
    <row r="1875" customFormat="false" ht="16.85" hidden="false" customHeight="false" outlineLevel="0" collapsed="false">
      <c r="A1875" s="69" t="n">
        <v>43738</v>
      </c>
      <c r="B1875" s="90" t="s">
        <v>67</v>
      </c>
      <c r="C1875" s="62" t="s">
        <v>331</v>
      </c>
      <c r="D1875" s="90" t="s">
        <v>1940</v>
      </c>
      <c r="E1875" s="43" t="n">
        <v>0.916666666666667</v>
      </c>
      <c r="F1875" s="54" t="n">
        <v>20</v>
      </c>
      <c r="G1875" s="45" t="n">
        <v>3</v>
      </c>
      <c r="H1875" s="96" t="s">
        <v>7</v>
      </c>
      <c r="I1875" s="47" t="n">
        <f aca="false">IF(H1875="W",F1875*G1875-F1875,(IF(H1875="L",-F1875)))</f>
        <v>-20</v>
      </c>
      <c r="J1875" s="91"/>
      <c r="K1875" s="23" t="s">
        <v>1941</v>
      </c>
      <c r="L1875" s="48" t="s">
        <v>1942</v>
      </c>
      <c r="M1875" s="48" t="s">
        <v>9</v>
      </c>
      <c r="N1875" s="49" t="n">
        <f aca="false">SUM(I1875:I1938)</f>
        <v>84.9352</v>
      </c>
      <c r="O1875" s="91"/>
      <c r="P1875" s="92"/>
      <c r="Q1875" s="92"/>
      <c r="R1875" s="29"/>
      <c r="S1875" s="92"/>
      <c r="T1875" s="92"/>
      <c r="U1875" s="92"/>
      <c r="V1875" s="92"/>
      <c r="W1875" s="92"/>
      <c r="X1875" s="92"/>
      <c r="Y1875" s="92"/>
      <c r="Z1875" s="92"/>
      <c r="AA1875" s="92"/>
      <c r="AB1875" s="92"/>
      <c r="AC1875" s="92"/>
      <c r="AD1875" s="92"/>
      <c r="AE1875" s="92"/>
      <c r="AF1875" s="92"/>
      <c r="AG1875" s="32"/>
      <c r="AH1875" s="32"/>
      <c r="AI1875" s="32"/>
      <c r="AJ1875" s="32"/>
      <c r="AK1875" s="32"/>
      <c r="AL1875" s="32"/>
    </row>
    <row r="1876" customFormat="false" ht="16.85" hidden="false" customHeight="false" outlineLevel="0" collapsed="false">
      <c r="A1876" s="69"/>
      <c r="B1876" s="90" t="s">
        <v>67</v>
      </c>
      <c r="C1876" s="62" t="s">
        <v>87</v>
      </c>
      <c r="D1876" s="90" t="s">
        <v>1943</v>
      </c>
      <c r="E1876" s="43" t="n">
        <v>0.916666666666667</v>
      </c>
      <c r="F1876" s="54" t="n">
        <v>10</v>
      </c>
      <c r="G1876" s="45" t="n">
        <v>3.5</v>
      </c>
      <c r="H1876" s="96" t="s">
        <v>5</v>
      </c>
      <c r="I1876" s="47" t="n">
        <f aca="false">IF(H1876="W",F1876*G1876-F1876,(IF(H1876="L",-F1876)))</f>
        <v>25</v>
      </c>
      <c r="J1876" s="91"/>
      <c r="K1876" s="23" t="s">
        <v>124</v>
      </c>
      <c r="L1876" s="48" t="s">
        <v>1944</v>
      </c>
      <c r="M1876" s="48" t="s">
        <v>9</v>
      </c>
      <c r="N1876" s="49" t="n">
        <f aca="false">SUM(N1875+N1939+N1996+N2048)</f>
        <v>323.5787</v>
      </c>
      <c r="O1876" s="91"/>
      <c r="P1876" s="92"/>
      <c r="Q1876" s="92"/>
      <c r="R1876" s="29"/>
      <c r="S1876" s="92"/>
      <c r="T1876" s="92"/>
      <c r="U1876" s="92"/>
      <c r="V1876" s="92"/>
      <c r="W1876" s="92"/>
      <c r="X1876" s="92"/>
      <c r="Y1876" s="92"/>
      <c r="Z1876" s="92"/>
      <c r="AA1876" s="92"/>
      <c r="AB1876" s="92"/>
      <c r="AC1876" s="92"/>
      <c r="AD1876" s="92"/>
      <c r="AE1876" s="92"/>
      <c r="AF1876" s="92"/>
      <c r="AG1876" s="32"/>
      <c r="AH1876" s="32"/>
      <c r="AI1876" s="32"/>
      <c r="AJ1876" s="32"/>
      <c r="AK1876" s="32"/>
      <c r="AL1876" s="32"/>
    </row>
    <row r="1877" customFormat="false" ht="16.85" hidden="false" customHeight="false" outlineLevel="0" collapsed="false">
      <c r="A1877" s="69"/>
      <c r="B1877" s="90" t="s">
        <v>67</v>
      </c>
      <c r="C1877" s="62" t="s">
        <v>87</v>
      </c>
      <c r="D1877" s="90" t="s">
        <v>1943</v>
      </c>
      <c r="E1877" s="43" t="n">
        <v>0.916666666666667</v>
      </c>
      <c r="F1877" s="54" t="n">
        <v>17.5</v>
      </c>
      <c r="G1877" s="45" t="n">
        <v>3.6</v>
      </c>
      <c r="H1877" s="96" t="s">
        <v>5</v>
      </c>
      <c r="I1877" s="47" t="n">
        <f aca="false">IF(H1877="W",F1877*G1877-F1877,(IF(H1877="L",-F1877)))</f>
        <v>45.5</v>
      </c>
      <c r="J1877" s="91"/>
      <c r="K1877" s="23"/>
      <c r="L1877" s="48"/>
      <c r="M1877" s="48"/>
      <c r="N1877" s="49"/>
      <c r="O1877" s="91"/>
      <c r="P1877" s="92"/>
      <c r="Q1877" s="92"/>
      <c r="R1877" s="29"/>
      <c r="S1877" s="92"/>
      <c r="T1877" s="92"/>
      <c r="U1877" s="92"/>
      <c r="V1877" s="92"/>
      <c r="W1877" s="92"/>
      <c r="X1877" s="92"/>
      <c r="Y1877" s="92"/>
      <c r="Z1877" s="92"/>
      <c r="AA1877" s="92"/>
      <c r="AB1877" s="92"/>
      <c r="AC1877" s="92"/>
      <c r="AD1877" s="92"/>
      <c r="AE1877" s="92"/>
      <c r="AF1877" s="92"/>
      <c r="AG1877" s="32"/>
      <c r="AH1877" s="32"/>
      <c r="AI1877" s="32"/>
      <c r="AJ1877" s="32"/>
      <c r="AK1877" s="32"/>
      <c r="AL1877" s="32"/>
    </row>
    <row r="1878" customFormat="false" ht="16.85" hidden="false" customHeight="false" outlineLevel="0" collapsed="false">
      <c r="A1878" s="69"/>
      <c r="B1878" s="90" t="s">
        <v>67</v>
      </c>
      <c r="C1878" s="62" t="s">
        <v>28</v>
      </c>
      <c r="D1878" s="90" t="s">
        <v>1945</v>
      </c>
      <c r="E1878" s="43" t="n">
        <v>0.916666666666667</v>
      </c>
      <c r="F1878" s="54" t="n">
        <v>42.21</v>
      </c>
      <c r="G1878" s="45" t="n">
        <v>2.31</v>
      </c>
      <c r="H1878" s="96" t="s">
        <v>7</v>
      </c>
      <c r="I1878" s="47" t="n">
        <f aca="false">IF(H1878="W",F1878*G1878-F1878,(IF(H1878="L",-F1878)))</f>
        <v>-42.21</v>
      </c>
      <c r="J1878" s="91"/>
      <c r="K1878" s="23"/>
      <c r="L1878" s="48"/>
      <c r="M1878" s="48"/>
      <c r="N1878" s="49"/>
      <c r="O1878" s="91"/>
      <c r="P1878" s="92"/>
      <c r="Q1878" s="92"/>
      <c r="R1878" s="29"/>
      <c r="S1878" s="92"/>
      <c r="T1878" s="92"/>
      <c r="U1878" s="92"/>
      <c r="V1878" s="92"/>
      <c r="W1878" s="92"/>
      <c r="X1878" s="92"/>
      <c r="Y1878" s="92"/>
      <c r="Z1878" s="92"/>
      <c r="AA1878" s="92"/>
      <c r="AB1878" s="92"/>
      <c r="AC1878" s="92"/>
      <c r="AD1878" s="92"/>
      <c r="AE1878" s="92"/>
      <c r="AF1878" s="92"/>
      <c r="AG1878" s="32"/>
      <c r="AH1878" s="32"/>
      <c r="AI1878" s="32"/>
      <c r="AJ1878" s="32"/>
      <c r="AK1878" s="32"/>
      <c r="AL1878" s="32"/>
    </row>
    <row r="1879" customFormat="false" ht="16.85" hidden="false" customHeight="false" outlineLevel="0" collapsed="false">
      <c r="A1879" s="69"/>
      <c r="B1879" s="90" t="s">
        <v>46</v>
      </c>
      <c r="C1879" s="62" t="s">
        <v>28</v>
      </c>
      <c r="D1879" s="90" t="s">
        <v>1946</v>
      </c>
      <c r="E1879" s="43" t="n">
        <v>0.8125</v>
      </c>
      <c r="F1879" s="54" t="n">
        <v>10</v>
      </c>
      <c r="G1879" s="45" t="n">
        <v>2.37</v>
      </c>
      <c r="H1879" s="96" t="s">
        <v>6</v>
      </c>
      <c r="I1879" s="47" t="n">
        <f aca="false">IF(H1879="W",F1879*G1879-F1879,(IF(H1879="L",-F1879)))</f>
        <v>0</v>
      </c>
      <c r="J1879" s="91"/>
      <c r="K1879" s="23" t="s">
        <v>124</v>
      </c>
      <c r="L1879" s="48"/>
      <c r="M1879" s="48"/>
      <c r="N1879" s="49"/>
      <c r="O1879" s="91"/>
      <c r="P1879" s="92"/>
      <c r="Q1879" s="92"/>
      <c r="R1879" s="29"/>
      <c r="S1879" s="92"/>
      <c r="T1879" s="92"/>
      <c r="U1879" s="92"/>
      <c r="V1879" s="92"/>
      <c r="W1879" s="92"/>
      <c r="X1879" s="92"/>
      <c r="Y1879" s="92"/>
      <c r="Z1879" s="92"/>
      <c r="AA1879" s="92"/>
      <c r="AB1879" s="92"/>
      <c r="AC1879" s="92"/>
      <c r="AD1879" s="92"/>
      <c r="AE1879" s="92"/>
      <c r="AF1879" s="92"/>
      <c r="AG1879" s="32"/>
      <c r="AH1879" s="32"/>
      <c r="AI1879" s="32"/>
      <c r="AJ1879" s="32"/>
      <c r="AK1879" s="32"/>
      <c r="AL1879" s="32"/>
    </row>
    <row r="1880" customFormat="false" ht="16.85" hidden="false" customHeight="false" outlineLevel="0" collapsed="false">
      <c r="A1880" s="69"/>
      <c r="B1880" s="90" t="s">
        <v>46</v>
      </c>
      <c r="C1880" s="62" t="s">
        <v>28</v>
      </c>
      <c r="D1880" s="90" t="s">
        <v>1946</v>
      </c>
      <c r="E1880" s="43" t="n">
        <v>0.8125</v>
      </c>
      <c r="F1880" s="54" t="n">
        <v>5</v>
      </c>
      <c r="G1880" s="45" t="n">
        <v>2.37</v>
      </c>
      <c r="H1880" s="96" t="s">
        <v>7</v>
      </c>
      <c r="I1880" s="47" t="n">
        <f aca="false">IF(H1880="W",F1880*G1880-F1880,(IF(H1880="L",-F1880)))</f>
        <v>-5</v>
      </c>
      <c r="J1880" s="91"/>
      <c r="K1880" s="97" t="s">
        <v>1947</v>
      </c>
      <c r="L1880" s="48"/>
      <c r="M1880" s="48"/>
      <c r="N1880" s="49"/>
      <c r="O1880" s="91"/>
      <c r="P1880" s="92"/>
      <c r="Q1880" s="92"/>
      <c r="R1880" s="29"/>
      <c r="S1880" s="92"/>
      <c r="T1880" s="92"/>
      <c r="U1880" s="92"/>
      <c r="V1880" s="92"/>
      <c r="W1880" s="92"/>
      <c r="X1880" s="92"/>
      <c r="Y1880" s="92"/>
      <c r="Z1880" s="92"/>
      <c r="AA1880" s="92"/>
      <c r="AB1880" s="92"/>
      <c r="AC1880" s="92"/>
      <c r="AD1880" s="92"/>
      <c r="AE1880" s="92"/>
      <c r="AF1880" s="92"/>
      <c r="AG1880" s="32"/>
      <c r="AH1880" s="32"/>
      <c r="AI1880" s="32"/>
      <c r="AJ1880" s="32"/>
      <c r="AK1880" s="32"/>
      <c r="AL1880" s="32"/>
    </row>
    <row r="1881" customFormat="false" ht="16.85" hidden="false" customHeight="false" outlineLevel="0" collapsed="false">
      <c r="A1881" s="69"/>
      <c r="B1881" s="90" t="s">
        <v>46</v>
      </c>
      <c r="C1881" s="62" t="s">
        <v>87</v>
      </c>
      <c r="D1881" s="90" t="s">
        <v>1948</v>
      </c>
      <c r="E1881" s="43" t="n">
        <v>0.8125</v>
      </c>
      <c r="F1881" s="54" t="n">
        <v>8.67</v>
      </c>
      <c r="G1881" s="45" t="n">
        <v>4.1</v>
      </c>
      <c r="H1881" s="96" t="s">
        <v>5</v>
      </c>
      <c r="I1881" s="47" t="n">
        <f aca="false">IF(H1881="W",F1881*G1881-F1881,(IF(H1881="L",-F1881)))</f>
        <v>26.877</v>
      </c>
      <c r="J1881" s="91"/>
      <c r="K1881" s="23"/>
      <c r="L1881" s="48"/>
      <c r="M1881" s="48"/>
      <c r="N1881" s="49"/>
      <c r="O1881" s="91"/>
      <c r="P1881" s="92"/>
      <c r="Q1881" s="92"/>
      <c r="R1881" s="29"/>
      <c r="S1881" s="92"/>
      <c r="T1881" s="92"/>
      <c r="U1881" s="92"/>
      <c r="V1881" s="92"/>
      <c r="W1881" s="92"/>
      <c r="X1881" s="92"/>
      <c r="Y1881" s="92"/>
      <c r="Z1881" s="92"/>
      <c r="AA1881" s="92"/>
      <c r="AB1881" s="92"/>
      <c r="AC1881" s="92"/>
      <c r="AD1881" s="92"/>
      <c r="AE1881" s="92"/>
      <c r="AF1881" s="92"/>
      <c r="AG1881" s="32"/>
      <c r="AH1881" s="32"/>
      <c r="AI1881" s="32"/>
      <c r="AJ1881" s="32"/>
      <c r="AK1881" s="32"/>
      <c r="AL1881" s="32"/>
    </row>
    <row r="1882" customFormat="false" ht="16.85" hidden="false" customHeight="false" outlineLevel="0" collapsed="false">
      <c r="A1882" s="69"/>
      <c r="B1882" s="90" t="s">
        <v>46</v>
      </c>
      <c r="C1882" s="62" t="s">
        <v>170</v>
      </c>
      <c r="D1882" s="90" t="s">
        <v>1949</v>
      </c>
      <c r="E1882" s="43" t="n">
        <v>0.8125</v>
      </c>
      <c r="F1882" s="54" t="n">
        <v>13</v>
      </c>
      <c r="G1882" s="45" t="n">
        <v>2.8</v>
      </c>
      <c r="H1882" s="96" t="s">
        <v>7</v>
      </c>
      <c r="I1882" s="47" t="n">
        <f aca="false">IF(H1882="W",F1882*G1882-F1882,(IF(H1882="L",-F1882)))</f>
        <v>-13</v>
      </c>
      <c r="J1882" s="91"/>
      <c r="K1882" s="23" t="s">
        <v>1950</v>
      </c>
      <c r="L1882" s="48"/>
      <c r="M1882" s="48"/>
      <c r="N1882" s="49"/>
      <c r="O1882" s="91"/>
      <c r="P1882" s="92"/>
      <c r="Q1882" s="92"/>
      <c r="R1882" s="29"/>
      <c r="S1882" s="92"/>
      <c r="T1882" s="92"/>
      <c r="U1882" s="92"/>
      <c r="V1882" s="92"/>
      <c r="W1882" s="92"/>
      <c r="X1882" s="92"/>
      <c r="Y1882" s="92"/>
      <c r="Z1882" s="92"/>
      <c r="AA1882" s="92"/>
      <c r="AB1882" s="92"/>
      <c r="AC1882" s="92"/>
      <c r="AD1882" s="92"/>
      <c r="AE1882" s="92"/>
      <c r="AF1882" s="92"/>
      <c r="AG1882" s="32"/>
      <c r="AH1882" s="32"/>
      <c r="AI1882" s="32"/>
      <c r="AJ1882" s="32"/>
      <c r="AK1882" s="32"/>
      <c r="AL1882" s="32"/>
    </row>
    <row r="1883" customFormat="false" ht="16.85" hidden="false" customHeight="false" outlineLevel="0" collapsed="false">
      <c r="A1883" s="69"/>
      <c r="B1883" s="90" t="s">
        <v>67</v>
      </c>
      <c r="C1883" s="62" t="s">
        <v>151</v>
      </c>
      <c r="D1883" s="90" t="s">
        <v>1951</v>
      </c>
      <c r="E1883" s="43" t="n">
        <v>0.916666666666667</v>
      </c>
      <c r="F1883" s="54" t="n">
        <v>18.9</v>
      </c>
      <c r="G1883" s="45" t="n">
        <v>1.09</v>
      </c>
      <c r="H1883" s="96" t="s">
        <v>5</v>
      </c>
      <c r="I1883" s="47" t="n">
        <f aca="false">IF(H1883="W",F1883*G1883-F1883,(IF(H1883="L",-F1883)))</f>
        <v>1.701</v>
      </c>
      <c r="J1883" s="91"/>
      <c r="K1883" s="23"/>
      <c r="L1883" s="48"/>
      <c r="M1883" s="48"/>
      <c r="N1883" s="49"/>
      <c r="O1883" s="91"/>
      <c r="P1883" s="92"/>
      <c r="Q1883" s="92"/>
      <c r="R1883" s="29"/>
      <c r="S1883" s="92"/>
      <c r="T1883" s="92"/>
      <c r="U1883" s="92"/>
      <c r="V1883" s="92"/>
      <c r="W1883" s="92"/>
      <c r="X1883" s="92"/>
      <c r="Y1883" s="92"/>
      <c r="Z1883" s="92"/>
      <c r="AA1883" s="92"/>
      <c r="AB1883" s="92"/>
      <c r="AC1883" s="92"/>
      <c r="AD1883" s="92"/>
      <c r="AE1883" s="92"/>
      <c r="AF1883" s="92"/>
      <c r="AG1883" s="32"/>
      <c r="AH1883" s="32"/>
      <c r="AI1883" s="32"/>
      <c r="AJ1883" s="32"/>
      <c r="AK1883" s="32"/>
      <c r="AL1883" s="32"/>
    </row>
    <row r="1884" customFormat="false" ht="16.85" hidden="false" customHeight="false" outlineLevel="0" collapsed="false">
      <c r="A1884" s="69" t="n">
        <v>43739</v>
      </c>
      <c r="B1884" s="90" t="s">
        <v>67</v>
      </c>
      <c r="C1884" s="62" t="s">
        <v>28</v>
      </c>
      <c r="D1884" s="90" t="s">
        <v>1841</v>
      </c>
      <c r="E1884" s="43" t="n">
        <v>0.916666666666667</v>
      </c>
      <c r="F1884" s="54" t="n">
        <v>40.18</v>
      </c>
      <c r="G1884" s="45" t="n">
        <v>2.19</v>
      </c>
      <c r="H1884" s="96" t="s">
        <v>5</v>
      </c>
      <c r="I1884" s="47" t="n">
        <f aca="false">IF(H1884="W",F1884*G1884-F1884,(IF(H1884="L",-F1884)))</f>
        <v>47.8142</v>
      </c>
      <c r="J1884" s="91"/>
      <c r="K1884" s="23"/>
      <c r="L1884" s="48"/>
      <c r="M1884" s="48"/>
      <c r="N1884" s="49"/>
      <c r="O1884" s="91"/>
      <c r="P1884" s="92"/>
      <c r="Q1884" s="92"/>
      <c r="R1884" s="29"/>
      <c r="S1884" s="92"/>
      <c r="T1884" s="92"/>
      <c r="U1884" s="92"/>
      <c r="V1884" s="92"/>
      <c r="W1884" s="92"/>
      <c r="X1884" s="92"/>
      <c r="Y1884" s="92"/>
      <c r="Z1884" s="92"/>
      <c r="AA1884" s="92"/>
      <c r="AB1884" s="92"/>
      <c r="AC1884" s="92"/>
      <c r="AD1884" s="92"/>
      <c r="AE1884" s="92"/>
      <c r="AF1884" s="92"/>
      <c r="AG1884" s="32"/>
      <c r="AH1884" s="32"/>
      <c r="AI1884" s="32"/>
      <c r="AJ1884" s="32"/>
      <c r="AK1884" s="32"/>
      <c r="AL1884" s="32"/>
    </row>
    <row r="1885" customFormat="false" ht="16.85" hidden="false" customHeight="false" outlineLevel="0" collapsed="false">
      <c r="A1885" s="69"/>
      <c r="B1885" s="90" t="s">
        <v>67</v>
      </c>
      <c r="C1885" s="62" t="s">
        <v>87</v>
      </c>
      <c r="D1885" s="90" t="s">
        <v>1952</v>
      </c>
      <c r="E1885" s="43" t="n">
        <v>0.916666666666667</v>
      </c>
      <c r="F1885" s="54" t="n">
        <v>10</v>
      </c>
      <c r="G1885" s="45" t="n">
        <v>4.4</v>
      </c>
      <c r="H1885" s="96" t="s">
        <v>7</v>
      </c>
      <c r="I1885" s="47" t="n">
        <f aca="false">IF(H1885="W",F1885*G1885-F1885,(IF(H1885="L",-F1885)))</f>
        <v>-10</v>
      </c>
      <c r="J1885" s="91"/>
      <c r="K1885" s="23" t="s">
        <v>1953</v>
      </c>
      <c r="L1885" s="48"/>
      <c r="M1885" s="48"/>
      <c r="N1885" s="49"/>
      <c r="O1885" s="91"/>
      <c r="P1885" s="92"/>
      <c r="Q1885" s="92"/>
      <c r="R1885" s="29"/>
      <c r="S1885" s="92"/>
      <c r="T1885" s="92"/>
      <c r="U1885" s="92"/>
      <c r="V1885" s="92"/>
      <c r="W1885" s="92"/>
      <c r="X1885" s="92"/>
      <c r="Y1885" s="92"/>
      <c r="Z1885" s="92"/>
      <c r="AA1885" s="92"/>
      <c r="AB1885" s="92"/>
      <c r="AC1885" s="92"/>
      <c r="AD1885" s="92"/>
      <c r="AE1885" s="92"/>
      <c r="AF1885" s="92"/>
      <c r="AG1885" s="32"/>
      <c r="AH1885" s="32"/>
      <c r="AI1885" s="32"/>
      <c r="AJ1885" s="32"/>
      <c r="AK1885" s="32"/>
      <c r="AL1885" s="32"/>
    </row>
    <row r="1886" customFormat="false" ht="16.85" hidden="false" customHeight="false" outlineLevel="0" collapsed="false">
      <c r="A1886" s="69"/>
      <c r="B1886" s="90" t="s">
        <v>67</v>
      </c>
      <c r="C1886" s="62" t="s">
        <v>151</v>
      </c>
      <c r="D1886" s="90" t="s">
        <v>1954</v>
      </c>
      <c r="E1886" s="43" t="n">
        <v>0.916666666666667</v>
      </c>
      <c r="F1886" s="54" t="n">
        <v>4</v>
      </c>
      <c r="G1886" s="45" t="n">
        <v>3.8</v>
      </c>
      <c r="H1886" s="96" t="s">
        <v>7</v>
      </c>
      <c r="I1886" s="47" t="n">
        <f aca="false">IF(H1886="W",F1886*G1886-F1886,(IF(H1886="L",-F1886)))</f>
        <v>-4</v>
      </c>
      <c r="J1886" s="91"/>
      <c r="K1886" s="23"/>
      <c r="L1886" s="48"/>
      <c r="M1886" s="48"/>
      <c r="N1886" s="49"/>
      <c r="O1886" s="91"/>
      <c r="P1886" s="92"/>
      <c r="Q1886" s="92"/>
      <c r="R1886" s="29"/>
      <c r="S1886" s="92"/>
      <c r="T1886" s="92"/>
      <c r="U1886" s="92"/>
      <c r="V1886" s="92"/>
      <c r="W1886" s="92"/>
      <c r="X1886" s="92"/>
      <c r="Y1886" s="92"/>
      <c r="Z1886" s="92"/>
      <c r="AA1886" s="92"/>
      <c r="AB1886" s="92"/>
      <c r="AC1886" s="92"/>
      <c r="AD1886" s="92"/>
      <c r="AE1886" s="92"/>
      <c r="AF1886" s="92"/>
      <c r="AG1886" s="32"/>
      <c r="AH1886" s="32"/>
      <c r="AI1886" s="32"/>
      <c r="AJ1886" s="32"/>
      <c r="AK1886" s="32"/>
      <c r="AL1886" s="32"/>
    </row>
    <row r="1887" customFormat="false" ht="16.85" hidden="false" customHeight="false" outlineLevel="0" collapsed="false">
      <c r="A1887" s="69"/>
      <c r="B1887" s="90" t="s">
        <v>67</v>
      </c>
      <c r="C1887" s="62" t="s">
        <v>170</v>
      </c>
      <c r="D1887" s="90" t="s">
        <v>1954</v>
      </c>
      <c r="E1887" s="43" t="n">
        <v>0.916666666666667</v>
      </c>
      <c r="F1887" s="54" t="n">
        <v>10</v>
      </c>
      <c r="G1887" s="45" t="n">
        <v>4.7</v>
      </c>
      <c r="H1887" s="96" t="s">
        <v>6</v>
      </c>
      <c r="I1887" s="47" t="n">
        <f aca="false">IF(H1887="W",F1887*G1887-F1887,(IF(H1887="L",-F1887)))</f>
        <v>0</v>
      </c>
      <c r="J1887" s="91"/>
      <c r="K1887" s="23"/>
      <c r="L1887" s="48"/>
      <c r="M1887" s="48"/>
      <c r="N1887" s="49"/>
      <c r="O1887" s="91"/>
      <c r="P1887" s="92"/>
      <c r="Q1887" s="92"/>
      <c r="R1887" s="29"/>
      <c r="S1887" s="92"/>
      <c r="T1887" s="92"/>
      <c r="U1887" s="92"/>
      <c r="V1887" s="92"/>
      <c r="W1887" s="92"/>
      <c r="X1887" s="92"/>
      <c r="Y1887" s="92"/>
      <c r="Z1887" s="92"/>
      <c r="AA1887" s="92"/>
      <c r="AB1887" s="92"/>
      <c r="AC1887" s="92"/>
      <c r="AD1887" s="92"/>
      <c r="AE1887" s="92"/>
      <c r="AF1887" s="92"/>
      <c r="AG1887" s="32"/>
      <c r="AH1887" s="32"/>
      <c r="AI1887" s="32"/>
      <c r="AJ1887" s="32"/>
      <c r="AK1887" s="32"/>
      <c r="AL1887" s="32"/>
    </row>
    <row r="1888" customFormat="false" ht="16.85" hidden="false" customHeight="false" outlineLevel="0" collapsed="false">
      <c r="A1888" s="69"/>
      <c r="B1888" s="90" t="s">
        <v>67</v>
      </c>
      <c r="C1888" s="62" t="s">
        <v>170</v>
      </c>
      <c r="D1888" s="90" t="s">
        <v>1955</v>
      </c>
      <c r="E1888" s="43" t="n">
        <v>0.916666666666667</v>
      </c>
      <c r="F1888" s="54" t="n">
        <v>20</v>
      </c>
      <c r="G1888" s="45" t="n">
        <v>4.4</v>
      </c>
      <c r="H1888" s="96" t="s">
        <v>7</v>
      </c>
      <c r="I1888" s="47" t="n">
        <f aca="false">IF(H1888="W",F1888*G1888-F1888,(IF(H1888="L",-F1888)))</f>
        <v>-20</v>
      </c>
      <c r="J1888" s="91"/>
      <c r="K1888" s="23"/>
      <c r="L1888" s="48"/>
      <c r="M1888" s="48"/>
      <c r="N1888" s="49"/>
      <c r="O1888" s="91"/>
      <c r="P1888" s="92"/>
      <c r="Q1888" s="92"/>
      <c r="R1888" s="29"/>
      <c r="S1888" s="92"/>
      <c r="T1888" s="92"/>
      <c r="U1888" s="92"/>
      <c r="V1888" s="92"/>
      <c r="W1888" s="92"/>
      <c r="X1888" s="92"/>
      <c r="Y1888" s="92"/>
      <c r="Z1888" s="92"/>
      <c r="AA1888" s="92"/>
      <c r="AB1888" s="92"/>
      <c r="AC1888" s="92"/>
      <c r="AD1888" s="92"/>
      <c r="AE1888" s="92"/>
      <c r="AF1888" s="92"/>
      <c r="AG1888" s="32"/>
      <c r="AH1888" s="32"/>
      <c r="AI1888" s="32"/>
      <c r="AJ1888" s="32"/>
      <c r="AK1888" s="32"/>
      <c r="AL1888" s="32"/>
    </row>
    <row r="1889" customFormat="false" ht="16.85" hidden="false" customHeight="false" outlineLevel="0" collapsed="false">
      <c r="A1889" s="69"/>
      <c r="B1889" s="90" t="s">
        <v>67</v>
      </c>
      <c r="C1889" s="62" t="s">
        <v>151</v>
      </c>
      <c r="D1889" s="90" t="s">
        <v>1956</v>
      </c>
      <c r="E1889" s="43" t="n">
        <v>0.916666666666667</v>
      </c>
      <c r="F1889" s="54" t="n">
        <v>1.5</v>
      </c>
      <c r="G1889" s="45" t="n">
        <v>19</v>
      </c>
      <c r="H1889" s="96" t="s">
        <v>7</v>
      </c>
      <c r="I1889" s="47" t="n">
        <f aca="false">IF(H1889="W",F1889*G1889-F1889,(IF(H1889="L",-F1889)))</f>
        <v>-1.5</v>
      </c>
      <c r="J1889" s="91"/>
      <c r="K1889" s="23"/>
      <c r="L1889" s="48"/>
      <c r="M1889" s="48"/>
      <c r="N1889" s="49"/>
      <c r="O1889" s="91"/>
      <c r="P1889" s="92"/>
      <c r="Q1889" s="92"/>
      <c r="R1889" s="29"/>
      <c r="S1889" s="92"/>
      <c r="T1889" s="92"/>
      <c r="U1889" s="92"/>
      <c r="V1889" s="92"/>
      <c r="W1889" s="92"/>
      <c r="X1889" s="92"/>
      <c r="Y1889" s="92"/>
      <c r="Z1889" s="92"/>
      <c r="AA1889" s="92"/>
      <c r="AB1889" s="92"/>
      <c r="AC1889" s="92"/>
      <c r="AD1889" s="92"/>
      <c r="AE1889" s="92"/>
      <c r="AF1889" s="92"/>
      <c r="AG1889" s="32"/>
      <c r="AH1889" s="32"/>
      <c r="AI1889" s="32"/>
      <c r="AJ1889" s="32"/>
      <c r="AK1889" s="32"/>
      <c r="AL1889" s="32"/>
    </row>
    <row r="1890" customFormat="false" ht="16.85" hidden="false" customHeight="false" outlineLevel="0" collapsed="false">
      <c r="A1890" s="69" t="n">
        <v>43740</v>
      </c>
      <c r="B1890" s="90" t="s">
        <v>439</v>
      </c>
      <c r="C1890" s="62" t="s">
        <v>331</v>
      </c>
      <c r="D1890" s="90" t="s">
        <v>1957</v>
      </c>
      <c r="E1890" s="43" t="n">
        <v>0.0888888888888889</v>
      </c>
      <c r="F1890" s="54" t="n">
        <v>45</v>
      </c>
      <c r="G1890" s="45" t="n">
        <v>2</v>
      </c>
      <c r="H1890" s="96" t="s">
        <v>5</v>
      </c>
      <c r="I1890" s="47" t="n">
        <f aca="false">IF(H1890="W",F1890*G1890-F1890,(IF(H1890="L",-F1890)))</f>
        <v>45</v>
      </c>
      <c r="J1890" s="91"/>
      <c r="K1890" s="23" t="s">
        <v>1958</v>
      </c>
      <c r="L1890" s="48"/>
      <c r="M1890" s="48"/>
      <c r="N1890" s="49"/>
      <c r="O1890" s="91"/>
      <c r="P1890" s="92"/>
      <c r="Q1890" s="92"/>
      <c r="R1890" s="29"/>
      <c r="S1890" s="92"/>
      <c r="T1890" s="92"/>
      <c r="U1890" s="92"/>
      <c r="V1890" s="92"/>
      <c r="W1890" s="92"/>
      <c r="X1890" s="92"/>
      <c r="Y1890" s="92"/>
      <c r="Z1890" s="92"/>
      <c r="AA1890" s="92"/>
      <c r="AB1890" s="92"/>
      <c r="AC1890" s="92"/>
      <c r="AD1890" s="92"/>
      <c r="AE1890" s="92"/>
      <c r="AF1890" s="92"/>
      <c r="AG1890" s="32"/>
      <c r="AH1890" s="32"/>
      <c r="AI1890" s="32"/>
      <c r="AJ1890" s="32"/>
      <c r="AK1890" s="32"/>
      <c r="AL1890" s="32"/>
    </row>
    <row r="1891" customFormat="false" ht="16.85" hidden="false" customHeight="false" outlineLevel="0" collapsed="false">
      <c r="A1891" s="69" t="n">
        <v>43741</v>
      </c>
      <c r="B1891" s="90" t="s">
        <v>46</v>
      </c>
      <c r="C1891" s="62" t="s">
        <v>331</v>
      </c>
      <c r="D1891" s="90" t="s">
        <v>1959</v>
      </c>
      <c r="E1891" s="43" t="n">
        <v>0.208333333333333</v>
      </c>
      <c r="F1891" s="54" t="n">
        <v>20</v>
      </c>
      <c r="G1891" s="45" t="n">
        <v>2.2</v>
      </c>
      <c r="H1891" s="96" t="s">
        <v>5</v>
      </c>
      <c r="I1891" s="47" t="n">
        <f aca="false">IF(H1891="W",F1891*G1891-F1891,(IF(H1891="L",-F1891)))</f>
        <v>24</v>
      </c>
      <c r="J1891" s="91"/>
      <c r="K1891" s="23" t="s">
        <v>1960</v>
      </c>
      <c r="L1891" s="48"/>
      <c r="M1891" s="48"/>
      <c r="N1891" s="49"/>
      <c r="O1891" s="91"/>
      <c r="P1891" s="92"/>
      <c r="Q1891" s="92"/>
      <c r="R1891" s="29"/>
      <c r="S1891" s="92"/>
      <c r="T1891" s="92"/>
      <c r="U1891" s="92"/>
      <c r="V1891" s="92"/>
      <c r="W1891" s="92"/>
      <c r="X1891" s="92"/>
      <c r="Y1891" s="92"/>
      <c r="Z1891" s="92"/>
      <c r="AA1891" s="92"/>
      <c r="AB1891" s="92"/>
      <c r="AC1891" s="92"/>
      <c r="AD1891" s="92"/>
      <c r="AE1891" s="92"/>
      <c r="AF1891" s="92"/>
      <c r="AG1891" s="32"/>
      <c r="AH1891" s="32"/>
      <c r="AI1891" s="32"/>
      <c r="AJ1891" s="32"/>
      <c r="AK1891" s="32"/>
      <c r="AL1891" s="32"/>
    </row>
    <row r="1892" customFormat="false" ht="16.85" hidden="false" customHeight="false" outlineLevel="0" collapsed="false">
      <c r="A1892" s="69"/>
      <c r="B1892" s="90" t="s">
        <v>46</v>
      </c>
      <c r="C1892" s="62" t="s">
        <v>87</v>
      </c>
      <c r="D1892" s="90" t="s">
        <v>1961</v>
      </c>
      <c r="E1892" s="43" t="n">
        <v>0.208333333333333</v>
      </c>
      <c r="F1892" s="54" t="n">
        <v>10</v>
      </c>
      <c r="G1892" s="45" t="n">
        <v>4.1</v>
      </c>
      <c r="H1892" s="96" t="s">
        <v>6</v>
      </c>
      <c r="I1892" s="47" t="n">
        <f aca="false">IF(H1892="W",F1892*G1892-F1892,(IF(H1892="L",-F1892)))</f>
        <v>0</v>
      </c>
      <c r="J1892" s="91"/>
      <c r="K1892" s="23" t="s">
        <v>124</v>
      </c>
      <c r="L1892" s="48"/>
      <c r="M1892" s="48"/>
      <c r="N1892" s="49"/>
      <c r="O1892" s="91"/>
      <c r="P1892" s="92"/>
      <c r="Q1892" s="92"/>
      <c r="R1892" s="29"/>
      <c r="S1892" s="92"/>
      <c r="T1892" s="92"/>
      <c r="U1892" s="92"/>
      <c r="V1892" s="92"/>
      <c r="W1892" s="92"/>
      <c r="X1892" s="92"/>
      <c r="Y1892" s="92"/>
      <c r="Z1892" s="92"/>
      <c r="AA1892" s="92"/>
      <c r="AB1892" s="92"/>
      <c r="AC1892" s="92"/>
      <c r="AD1892" s="92"/>
      <c r="AE1892" s="92"/>
      <c r="AF1892" s="92"/>
      <c r="AG1892" s="32"/>
      <c r="AH1892" s="32"/>
      <c r="AI1892" s="32"/>
      <c r="AJ1892" s="32"/>
      <c r="AK1892" s="32"/>
      <c r="AL1892" s="32"/>
    </row>
    <row r="1893" customFormat="false" ht="16.85" hidden="false" customHeight="false" outlineLevel="0" collapsed="false">
      <c r="A1893" s="69"/>
      <c r="B1893" s="90" t="s">
        <v>46</v>
      </c>
      <c r="C1893" s="62" t="s">
        <v>170</v>
      </c>
      <c r="D1893" s="90" t="s">
        <v>1962</v>
      </c>
      <c r="E1893" s="43" t="n">
        <v>0.208333333333333</v>
      </c>
      <c r="F1893" s="54" t="n">
        <v>15.44</v>
      </c>
      <c r="G1893" s="45" t="n">
        <v>2.85</v>
      </c>
      <c r="H1893" s="96" t="s">
        <v>7</v>
      </c>
      <c r="I1893" s="47" t="n">
        <f aca="false">IF(H1893="W",F1893*G1893-F1893,(IF(H1893="L",-F1893)))</f>
        <v>-15.44</v>
      </c>
      <c r="J1893" s="91"/>
      <c r="K1893" s="23"/>
      <c r="L1893" s="48"/>
      <c r="M1893" s="48"/>
      <c r="N1893" s="49"/>
      <c r="O1893" s="91"/>
      <c r="P1893" s="92"/>
      <c r="Q1893" s="92"/>
      <c r="R1893" s="29"/>
      <c r="S1893" s="92"/>
      <c r="T1893" s="92"/>
      <c r="U1893" s="92"/>
      <c r="V1893" s="92"/>
      <c r="W1893" s="92"/>
      <c r="X1893" s="92"/>
      <c r="Y1893" s="92"/>
      <c r="Z1893" s="92"/>
      <c r="AA1893" s="92"/>
      <c r="AB1893" s="92"/>
      <c r="AC1893" s="92"/>
      <c r="AD1893" s="92"/>
      <c r="AE1893" s="92"/>
      <c r="AF1893" s="92"/>
      <c r="AG1893" s="32"/>
      <c r="AH1893" s="32"/>
      <c r="AI1893" s="32"/>
      <c r="AJ1893" s="32"/>
      <c r="AK1893" s="32"/>
      <c r="AL1893" s="32"/>
    </row>
    <row r="1894" customFormat="false" ht="16.85" hidden="false" customHeight="false" outlineLevel="0" collapsed="false">
      <c r="A1894" s="69"/>
      <c r="B1894" s="90" t="s">
        <v>847</v>
      </c>
      <c r="C1894" s="62" t="s">
        <v>68</v>
      </c>
      <c r="D1894" s="90" t="s">
        <v>1963</v>
      </c>
      <c r="E1894" s="43" t="n">
        <v>0.0729166666666667</v>
      </c>
      <c r="F1894" s="54" t="n">
        <v>1</v>
      </c>
      <c r="G1894" s="45" t="n">
        <v>2</v>
      </c>
      <c r="H1894" s="96" t="s">
        <v>7</v>
      </c>
      <c r="I1894" s="47" t="n">
        <f aca="false">IF(H1894="W",F1894*G1894-F1894,(IF(H1894="L",-F1894)))</f>
        <v>-1</v>
      </c>
      <c r="J1894" s="91"/>
      <c r="K1894" s="23"/>
      <c r="L1894" s="48"/>
      <c r="M1894" s="48"/>
      <c r="N1894" s="49"/>
      <c r="O1894" s="91"/>
      <c r="P1894" s="92"/>
      <c r="Q1894" s="92"/>
      <c r="R1894" s="29"/>
      <c r="S1894" s="92"/>
      <c r="T1894" s="92"/>
      <c r="U1894" s="92"/>
      <c r="V1894" s="92"/>
      <c r="W1894" s="92"/>
      <c r="X1894" s="92"/>
      <c r="Y1894" s="92"/>
      <c r="Z1894" s="92"/>
      <c r="AA1894" s="92"/>
      <c r="AB1894" s="92"/>
      <c r="AC1894" s="92"/>
      <c r="AD1894" s="92"/>
      <c r="AE1894" s="92"/>
      <c r="AF1894" s="92"/>
      <c r="AG1894" s="32"/>
      <c r="AH1894" s="32"/>
      <c r="AI1894" s="32"/>
      <c r="AJ1894" s="32"/>
      <c r="AK1894" s="32"/>
      <c r="AL1894" s="32"/>
    </row>
    <row r="1895" customFormat="false" ht="16.85" hidden="false" customHeight="false" outlineLevel="0" collapsed="false">
      <c r="A1895" s="69"/>
      <c r="B1895" s="90" t="s">
        <v>67</v>
      </c>
      <c r="C1895" s="62" t="s">
        <v>28</v>
      </c>
      <c r="D1895" s="90" t="s">
        <v>1964</v>
      </c>
      <c r="E1895" s="43" t="n">
        <v>0.916666666666667</v>
      </c>
      <c r="F1895" s="54" t="n">
        <v>20</v>
      </c>
      <c r="G1895" s="45" t="n">
        <v>2.64</v>
      </c>
      <c r="H1895" s="96" t="s">
        <v>7</v>
      </c>
      <c r="I1895" s="47" t="n">
        <f aca="false">IF(H1895="W",F1895*G1895-F1895,(IF(H1895="L",-F1895)))</f>
        <v>-20</v>
      </c>
      <c r="J1895" s="91"/>
      <c r="K1895" s="23"/>
      <c r="L1895" s="48"/>
      <c r="M1895" s="48"/>
      <c r="N1895" s="49"/>
      <c r="O1895" s="91"/>
      <c r="P1895" s="92"/>
      <c r="Q1895" s="92"/>
      <c r="R1895" s="29"/>
      <c r="S1895" s="92"/>
      <c r="T1895" s="92"/>
      <c r="U1895" s="92"/>
      <c r="V1895" s="92"/>
      <c r="W1895" s="92"/>
      <c r="X1895" s="92"/>
      <c r="Y1895" s="92"/>
      <c r="Z1895" s="92"/>
      <c r="AA1895" s="92"/>
      <c r="AB1895" s="92"/>
      <c r="AC1895" s="92"/>
      <c r="AD1895" s="92"/>
      <c r="AE1895" s="92"/>
      <c r="AF1895" s="92"/>
      <c r="AG1895" s="32"/>
      <c r="AH1895" s="32"/>
      <c r="AI1895" s="32"/>
      <c r="AJ1895" s="32"/>
      <c r="AK1895" s="32"/>
      <c r="AL1895" s="32"/>
    </row>
    <row r="1896" customFormat="false" ht="16.85" hidden="false" customHeight="false" outlineLevel="0" collapsed="false">
      <c r="A1896" s="69"/>
      <c r="B1896" s="90" t="s">
        <v>67</v>
      </c>
      <c r="C1896" s="62" t="s">
        <v>87</v>
      </c>
      <c r="D1896" s="90" t="s">
        <v>1965</v>
      </c>
      <c r="E1896" s="43" t="n">
        <v>0.916666666666667</v>
      </c>
      <c r="F1896" s="54" t="n">
        <v>5</v>
      </c>
      <c r="G1896" s="45" t="n">
        <v>3.25</v>
      </c>
      <c r="H1896" s="96" t="s">
        <v>6</v>
      </c>
      <c r="I1896" s="47" t="n">
        <f aca="false">IF(H1896="W",F1896*G1896-F1896,(IF(H1896="L",-F1896)))</f>
        <v>0</v>
      </c>
      <c r="J1896" s="91"/>
      <c r="K1896" s="23" t="s">
        <v>124</v>
      </c>
      <c r="L1896" s="48"/>
      <c r="M1896" s="48"/>
      <c r="N1896" s="49"/>
      <c r="O1896" s="91"/>
      <c r="P1896" s="92"/>
      <c r="Q1896" s="92"/>
      <c r="R1896" s="29"/>
      <c r="S1896" s="92"/>
      <c r="T1896" s="92"/>
      <c r="U1896" s="92"/>
      <c r="V1896" s="92"/>
      <c r="W1896" s="92"/>
      <c r="X1896" s="92"/>
      <c r="Y1896" s="92"/>
      <c r="Z1896" s="92"/>
      <c r="AA1896" s="92"/>
      <c r="AB1896" s="92"/>
      <c r="AC1896" s="92"/>
      <c r="AD1896" s="92"/>
      <c r="AE1896" s="92"/>
      <c r="AF1896" s="92"/>
      <c r="AG1896" s="32"/>
      <c r="AH1896" s="32"/>
      <c r="AI1896" s="32"/>
      <c r="AJ1896" s="32"/>
      <c r="AK1896" s="32"/>
      <c r="AL1896" s="32"/>
    </row>
    <row r="1897" customFormat="false" ht="16.85" hidden="false" customHeight="false" outlineLevel="0" collapsed="false">
      <c r="A1897" s="69"/>
      <c r="B1897" s="90" t="s">
        <v>67</v>
      </c>
      <c r="C1897" s="62" t="s">
        <v>87</v>
      </c>
      <c r="D1897" s="90" t="s">
        <v>1965</v>
      </c>
      <c r="E1897" s="43" t="n">
        <v>0.916666666666667</v>
      </c>
      <c r="F1897" s="54" t="n">
        <v>11.25</v>
      </c>
      <c r="G1897" s="45" t="n">
        <v>3.25</v>
      </c>
      <c r="H1897" s="96" t="s">
        <v>7</v>
      </c>
      <c r="I1897" s="47" t="n">
        <f aca="false">IF(H1897="W",F1897*G1897-F1897,(IF(H1897="L",-F1897)))</f>
        <v>-11.25</v>
      </c>
      <c r="J1897" s="91"/>
      <c r="K1897" s="23"/>
      <c r="L1897" s="48"/>
      <c r="M1897" s="48"/>
      <c r="N1897" s="49"/>
      <c r="O1897" s="91"/>
      <c r="P1897" s="92"/>
      <c r="Q1897" s="92"/>
      <c r="R1897" s="29"/>
      <c r="S1897" s="92"/>
      <c r="T1897" s="92"/>
      <c r="U1897" s="92"/>
      <c r="V1897" s="92"/>
      <c r="W1897" s="92"/>
      <c r="X1897" s="92"/>
      <c r="Y1897" s="92"/>
      <c r="Z1897" s="92"/>
      <c r="AA1897" s="92"/>
      <c r="AB1897" s="92"/>
      <c r="AC1897" s="92"/>
      <c r="AD1897" s="92"/>
      <c r="AE1897" s="92"/>
      <c r="AF1897" s="92"/>
      <c r="AG1897" s="32"/>
      <c r="AH1897" s="32"/>
      <c r="AI1897" s="32"/>
      <c r="AJ1897" s="32"/>
      <c r="AK1897" s="32"/>
      <c r="AL1897" s="32"/>
    </row>
    <row r="1898" customFormat="false" ht="16.85" hidden="false" customHeight="false" outlineLevel="0" collapsed="false">
      <c r="A1898" s="69"/>
      <c r="B1898" s="90" t="s">
        <v>67</v>
      </c>
      <c r="C1898" s="62" t="s">
        <v>331</v>
      </c>
      <c r="D1898" s="90" t="s">
        <v>1966</v>
      </c>
      <c r="E1898" s="43" t="n">
        <v>0.916666666666667</v>
      </c>
      <c r="F1898" s="54" t="n">
        <v>17.6</v>
      </c>
      <c r="G1898" s="45" t="n">
        <v>3</v>
      </c>
      <c r="H1898" s="96" t="s">
        <v>5</v>
      </c>
      <c r="I1898" s="47" t="n">
        <f aca="false">IF(H1898="W",F1898*G1898-F1898,(IF(H1898="L",-F1898)))</f>
        <v>35.2</v>
      </c>
      <c r="J1898" s="91"/>
      <c r="K1898" s="23" t="s">
        <v>1967</v>
      </c>
      <c r="L1898" s="48"/>
      <c r="M1898" s="48"/>
      <c r="N1898" s="49"/>
      <c r="O1898" s="91"/>
      <c r="P1898" s="92"/>
      <c r="Q1898" s="92"/>
      <c r="R1898" s="29"/>
      <c r="S1898" s="92"/>
      <c r="T1898" s="92"/>
      <c r="U1898" s="92"/>
      <c r="V1898" s="92"/>
      <c r="W1898" s="92"/>
      <c r="X1898" s="92"/>
      <c r="Y1898" s="92"/>
      <c r="Z1898" s="92"/>
      <c r="AA1898" s="92"/>
      <c r="AB1898" s="92"/>
      <c r="AC1898" s="92"/>
      <c r="AD1898" s="92"/>
      <c r="AE1898" s="92"/>
      <c r="AF1898" s="92"/>
      <c r="AG1898" s="32"/>
      <c r="AH1898" s="32"/>
      <c r="AI1898" s="32"/>
      <c r="AJ1898" s="32"/>
      <c r="AK1898" s="32"/>
      <c r="AL1898" s="32"/>
    </row>
    <row r="1899" customFormat="false" ht="16.85" hidden="false" customHeight="false" outlineLevel="0" collapsed="false">
      <c r="A1899" s="69"/>
      <c r="B1899" s="90" t="s">
        <v>67</v>
      </c>
      <c r="C1899" s="62" t="s">
        <v>63</v>
      </c>
      <c r="D1899" s="90" t="s">
        <v>1968</v>
      </c>
      <c r="E1899" s="43" t="n">
        <v>0.916666666666667</v>
      </c>
      <c r="F1899" s="54" t="n">
        <v>20</v>
      </c>
      <c r="G1899" s="45" t="n">
        <v>1.08</v>
      </c>
      <c r="H1899" s="96" t="s">
        <v>5</v>
      </c>
      <c r="I1899" s="47" t="n">
        <f aca="false">IF(H1899="W",F1899*G1899-F1899,(IF(H1899="L",-F1899)))</f>
        <v>1.6</v>
      </c>
      <c r="J1899" s="91"/>
      <c r="K1899" s="23"/>
      <c r="L1899" s="48"/>
      <c r="M1899" s="48"/>
      <c r="N1899" s="49"/>
      <c r="O1899" s="91"/>
      <c r="P1899" s="92"/>
      <c r="Q1899" s="92"/>
      <c r="R1899" s="29"/>
      <c r="S1899" s="92"/>
      <c r="T1899" s="92"/>
      <c r="U1899" s="92"/>
      <c r="V1899" s="92"/>
      <c r="W1899" s="92"/>
      <c r="X1899" s="92"/>
      <c r="Y1899" s="92"/>
      <c r="Z1899" s="92"/>
      <c r="AA1899" s="92"/>
      <c r="AB1899" s="92"/>
      <c r="AC1899" s="92"/>
      <c r="AD1899" s="92"/>
      <c r="AE1899" s="92"/>
      <c r="AF1899" s="92"/>
      <c r="AG1899" s="32"/>
      <c r="AH1899" s="32"/>
      <c r="AI1899" s="32"/>
      <c r="AJ1899" s="32"/>
      <c r="AK1899" s="32"/>
      <c r="AL1899" s="32"/>
    </row>
    <row r="1900" customFormat="false" ht="16.85" hidden="false" customHeight="false" outlineLevel="0" collapsed="false">
      <c r="A1900" s="69"/>
      <c r="B1900" s="90" t="s">
        <v>67</v>
      </c>
      <c r="C1900" s="62" t="s">
        <v>331</v>
      </c>
      <c r="D1900" s="90" t="s">
        <v>1969</v>
      </c>
      <c r="E1900" s="43" t="n">
        <v>0.829861111111111</v>
      </c>
      <c r="F1900" s="54" t="n">
        <v>18</v>
      </c>
      <c r="G1900" s="45" t="n">
        <v>3.12</v>
      </c>
      <c r="H1900" s="96" t="s">
        <v>5</v>
      </c>
      <c r="I1900" s="47" t="n">
        <f aca="false">IF(H1900="W",F1900*G1900-F1900,(IF(H1900="L",-F1900)))</f>
        <v>38.16</v>
      </c>
      <c r="J1900" s="91"/>
      <c r="K1900" s="23" t="s">
        <v>1970</v>
      </c>
      <c r="L1900" s="48"/>
      <c r="M1900" s="48"/>
      <c r="N1900" s="49"/>
      <c r="O1900" s="91"/>
      <c r="P1900" s="92"/>
      <c r="Q1900" s="92"/>
      <c r="R1900" s="29"/>
      <c r="S1900" s="92"/>
      <c r="T1900" s="92"/>
      <c r="U1900" s="92"/>
      <c r="V1900" s="92"/>
      <c r="W1900" s="92"/>
      <c r="X1900" s="92"/>
      <c r="Y1900" s="92"/>
      <c r="Z1900" s="92"/>
      <c r="AA1900" s="92"/>
      <c r="AB1900" s="92"/>
      <c r="AC1900" s="92"/>
      <c r="AD1900" s="92"/>
      <c r="AE1900" s="92"/>
      <c r="AF1900" s="92"/>
      <c r="AG1900" s="32"/>
      <c r="AH1900" s="32"/>
      <c r="AI1900" s="32"/>
      <c r="AJ1900" s="32"/>
      <c r="AK1900" s="32"/>
      <c r="AL1900" s="32"/>
    </row>
    <row r="1901" customFormat="false" ht="16.85" hidden="false" customHeight="false" outlineLevel="0" collapsed="false">
      <c r="A1901" s="69"/>
      <c r="B1901" s="90" t="s">
        <v>67</v>
      </c>
      <c r="C1901" s="62" t="s">
        <v>28</v>
      </c>
      <c r="D1901" s="90" t="s">
        <v>1971</v>
      </c>
      <c r="E1901" s="43" t="n">
        <v>0.829861111111111</v>
      </c>
      <c r="F1901" s="54" t="n">
        <v>25</v>
      </c>
      <c r="G1901" s="45" t="n">
        <v>2.6</v>
      </c>
      <c r="H1901" s="96" t="s">
        <v>7</v>
      </c>
      <c r="I1901" s="47" t="n">
        <f aca="false">IF(H1901="W",F1901*G1901-F1901,(IF(H1901="L",-F1901)))</f>
        <v>-25</v>
      </c>
      <c r="J1901" s="91"/>
      <c r="K1901" s="23"/>
      <c r="L1901" s="48"/>
      <c r="M1901" s="48"/>
      <c r="N1901" s="49"/>
      <c r="O1901" s="91"/>
      <c r="P1901" s="92"/>
      <c r="Q1901" s="92"/>
      <c r="R1901" s="29"/>
      <c r="S1901" s="92"/>
      <c r="T1901" s="92"/>
      <c r="U1901" s="92"/>
      <c r="V1901" s="92"/>
      <c r="W1901" s="92"/>
      <c r="X1901" s="92"/>
      <c r="Y1901" s="92"/>
      <c r="Z1901" s="92"/>
      <c r="AA1901" s="92"/>
      <c r="AB1901" s="92"/>
      <c r="AC1901" s="92"/>
      <c r="AD1901" s="92"/>
      <c r="AE1901" s="92"/>
      <c r="AF1901" s="92"/>
      <c r="AG1901" s="32"/>
      <c r="AH1901" s="32"/>
      <c r="AI1901" s="32"/>
      <c r="AJ1901" s="32"/>
      <c r="AK1901" s="32"/>
      <c r="AL1901" s="32"/>
    </row>
    <row r="1902" customFormat="false" ht="16.85" hidden="false" customHeight="false" outlineLevel="0" collapsed="false">
      <c r="A1902" s="69"/>
      <c r="B1902" s="90" t="s">
        <v>67</v>
      </c>
      <c r="C1902" s="62" t="s">
        <v>87</v>
      </c>
      <c r="D1902" s="90" t="s">
        <v>1972</v>
      </c>
      <c r="E1902" s="43" t="n">
        <v>0.829861111111111</v>
      </c>
      <c r="F1902" s="54" t="n">
        <v>10</v>
      </c>
      <c r="G1902" s="45" t="n">
        <v>3.7</v>
      </c>
      <c r="H1902" s="96" t="s">
        <v>6</v>
      </c>
      <c r="I1902" s="47" t="n">
        <f aca="false">IF(H1902="W",F1902*G1902-F1902,(IF(H1902="L",-F1902)))</f>
        <v>0</v>
      </c>
      <c r="J1902" s="91"/>
      <c r="K1902" s="23"/>
      <c r="L1902" s="48"/>
      <c r="M1902" s="48"/>
      <c r="N1902" s="49"/>
      <c r="O1902" s="91"/>
      <c r="P1902" s="92"/>
      <c r="Q1902" s="92"/>
      <c r="R1902" s="29"/>
      <c r="S1902" s="92"/>
      <c r="T1902" s="92"/>
      <c r="U1902" s="92"/>
      <c r="V1902" s="92"/>
      <c r="W1902" s="92"/>
      <c r="X1902" s="92"/>
      <c r="Y1902" s="92"/>
      <c r="Z1902" s="92"/>
      <c r="AA1902" s="92"/>
      <c r="AB1902" s="92"/>
      <c r="AC1902" s="92"/>
      <c r="AD1902" s="92"/>
      <c r="AE1902" s="92"/>
      <c r="AF1902" s="92"/>
      <c r="AG1902" s="32"/>
      <c r="AH1902" s="32"/>
      <c r="AI1902" s="32"/>
      <c r="AJ1902" s="32"/>
      <c r="AK1902" s="32"/>
      <c r="AL1902" s="32"/>
    </row>
    <row r="1903" customFormat="false" ht="16.85" hidden="false" customHeight="false" outlineLevel="0" collapsed="false">
      <c r="A1903" s="69"/>
      <c r="B1903" s="90" t="s">
        <v>67</v>
      </c>
      <c r="C1903" s="62" t="s">
        <v>87</v>
      </c>
      <c r="D1903" s="90" t="s">
        <v>1972</v>
      </c>
      <c r="E1903" s="43" t="n">
        <v>0.829861111111111</v>
      </c>
      <c r="F1903" s="54" t="n">
        <v>7.57</v>
      </c>
      <c r="G1903" s="45" t="n">
        <v>3.7</v>
      </c>
      <c r="H1903" s="96" t="s">
        <v>7</v>
      </c>
      <c r="I1903" s="47" t="n">
        <f aca="false">IF(H1903="W",F1903*G1903-F1903,(IF(H1903="L",-F1903)))</f>
        <v>-7.57</v>
      </c>
      <c r="J1903" s="91"/>
      <c r="K1903" s="23"/>
      <c r="L1903" s="48"/>
      <c r="M1903" s="48"/>
      <c r="N1903" s="49"/>
      <c r="O1903" s="91"/>
      <c r="P1903" s="92"/>
      <c r="Q1903" s="92"/>
      <c r="R1903" s="29"/>
      <c r="S1903" s="92"/>
      <c r="T1903" s="92"/>
      <c r="U1903" s="92"/>
      <c r="V1903" s="92"/>
      <c r="W1903" s="92"/>
      <c r="X1903" s="92"/>
      <c r="Y1903" s="92"/>
      <c r="Z1903" s="92"/>
      <c r="AA1903" s="92"/>
      <c r="AB1903" s="92"/>
      <c r="AC1903" s="92"/>
      <c r="AD1903" s="92"/>
      <c r="AE1903" s="92"/>
      <c r="AF1903" s="92"/>
      <c r="AG1903" s="32"/>
      <c r="AH1903" s="32"/>
      <c r="AI1903" s="32"/>
      <c r="AJ1903" s="32"/>
      <c r="AK1903" s="32"/>
      <c r="AL1903" s="32"/>
    </row>
    <row r="1904" customFormat="false" ht="16.85" hidden="false" customHeight="false" outlineLevel="0" collapsed="false">
      <c r="A1904" s="69" t="n">
        <v>43742</v>
      </c>
      <c r="B1904" s="90" t="s">
        <v>67</v>
      </c>
      <c r="C1904" s="62" t="s">
        <v>28</v>
      </c>
      <c r="D1904" s="90" t="s">
        <v>1973</v>
      </c>
      <c r="E1904" s="43" t="n">
        <v>0.90625</v>
      </c>
      <c r="F1904" s="54" t="n">
        <v>20</v>
      </c>
      <c r="G1904" s="45" t="n">
        <v>2.66</v>
      </c>
      <c r="H1904" s="96" t="s">
        <v>5</v>
      </c>
      <c r="I1904" s="47" t="n">
        <f aca="false">IF(H1904="W",F1904*G1904-F1904,(IF(H1904="L",-F1904)))</f>
        <v>33.2</v>
      </c>
      <c r="J1904" s="91"/>
      <c r="K1904" s="23"/>
      <c r="L1904" s="48"/>
      <c r="M1904" s="48"/>
      <c r="N1904" s="49"/>
      <c r="O1904" s="91"/>
      <c r="P1904" s="92"/>
      <c r="Q1904" s="92"/>
      <c r="R1904" s="29"/>
      <c r="S1904" s="92"/>
      <c r="T1904" s="92"/>
      <c r="U1904" s="92"/>
      <c r="V1904" s="92"/>
      <c r="W1904" s="92"/>
      <c r="X1904" s="92"/>
      <c r="Y1904" s="92"/>
      <c r="Z1904" s="92"/>
      <c r="AA1904" s="92"/>
      <c r="AB1904" s="92"/>
      <c r="AC1904" s="92"/>
      <c r="AD1904" s="92"/>
      <c r="AE1904" s="92"/>
      <c r="AF1904" s="92"/>
      <c r="AG1904" s="32"/>
      <c r="AH1904" s="32"/>
      <c r="AI1904" s="32"/>
      <c r="AJ1904" s="32"/>
      <c r="AK1904" s="32"/>
      <c r="AL1904" s="32"/>
    </row>
    <row r="1905" customFormat="false" ht="16.85" hidden="false" customHeight="false" outlineLevel="0" collapsed="false">
      <c r="A1905" s="69"/>
      <c r="B1905" s="90" t="s">
        <v>67</v>
      </c>
      <c r="C1905" s="62" t="s">
        <v>331</v>
      </c>
      <c r="D1905" s="90" t="s">
        <v>1974</v>
      </c>
      <c r="E1905" s="43" t="n">
        <v>0.90625</v>
      </c>
      <c r="F1905" s="54" t="n">
        <v>17.73</v>
      </c>
      <c r="G1905" s="45" t="n">
        <v>3</v>
      </c>
      <c r="H1905" s="96" t="s">
        <v>7</v>
      </c>
      <c r="I1905" s="47" t="n">
        <f aca="false">IF(H1905="W",F1905*G1905-F1905,(IF(H1905="L",-F1905)))</f>
        <v>-17.73</v>
      </c>
      <c r="J1905" s="91"/>
      <c r="K1905" s="23" t="s">
        <v>1975</v>
      </c>
      <c r="L1905" s="48"/>
      <c r="M1905" s="48"/>
      <c r="N1905" s="49"/>
      <c r="O1905" s="91"/>
      <c r="P1905" s="92"/>
      <c r="Q1905" s="92"/>
      <c r="R1905" s="29"/>
      <c r="S1905" s="92"/>
      <c r="T1905" s="92"/>
      <c r="U1905" s="92"/>
      <c r="V1905" s="92"/>
      <c r="W1905" s="92"/>
      <c r="X1905" s="92"/>
      <c r="Y1905" s="92"/>
      <c r="Z1905" s="92"/>
      <c r="AA1905" s="92"/>
      <c r="AB1905" s="92"/>
      <c r="AC1905" s="92"/>
      <c r="AD1905" s="92"/>
      <c r="AE1905" s="92"/>
      <c r="AF1905" s="92"/>
      <c r="AG1905" s="32"/>
      <c r="AH1905" s="32"/>
      <c r="AI1905" s="32"/>
      <c r="AJ1905" s="32"/>
      <c r="AK1905" s="32"/>
      <c r="AL1905" s="32"/>
    </row>
    <row r="1906" customFormat="false" ht="16.85" hidden="false" customHeight="false" outlineLevel="0" collapsed="false">
      <c r="A1906" s="69"/>
      <c r="B1906" s="90" t="s">
        <v>67</v>
      </c>
      <c r="C1906" s="62" t="s">
        <v>170</v>
      </c>
      <c r="D1906" s="90" t="s">
        <v>1976</v>
      </c>
      <c r="E1906" s="43" t="n">
        <v>0.90625</v>
      </c>
      <c r="F1906" s="54" t="n">
        <v>17.16</v>
      </c>
      <c r="G1906" s="45" t="n">
        <v>3.1</v>
      </c>
      <c r="H1906" s="96" t="s">
        <v>7</v>
      </c>
      <c r="I1906" s="47" t="n">
        <f aca="false">IF(H1906="W",F1906*G1906-F1906,(IF(H1906="L",-F1906)))</f>
        <v>-17.16</v>
      </c>
      <c r="J1906" s="91"/>
      <c r="K1906" s="23" t="s">
        <v>1977</v>
      </c>
      <c r="L1906" s="48"/>
      <c r="M1906" s="48"/>
      <c r="N1906" s="49"/>
      <c r="O1906" s="91"/>
      <c r="P1906" s="92"/>
      <c r="Q1906" s="92"/>
      <c r="R1906" s="29"/>
      <c r="S1906" s="92"/>
      <c r="T1906" s="92"/>
      <c r="U1906" s="92"/>
      <c r="V1906" s="92"/>
      <c r="W1906" s="92"/>
      <c r="X1906" s="92"/>
      <c r="Y1906" s="92"/>
      <c r="Z1906" s="92"/>
      <c r="AA1906" s="92"/>
      <c r="AB1906" s="92"/>
      <c r="AC1906" s="92"/>
      <c r="AD1906" s="92"/>
      <c r="AE1906" s="92"/>
      <c r="AF1906" s="92"/>
      <c r="AG1906" s="32"/>
      <c r="AH1906" s="32"/>
      <c r="AI1906" s="32"/>
      <c r="AJ1906" s="32"/>
      <c r="AK1906" s="32"/>
      <c r="AL1906" s="32"/>
    </row>
    <row r="1907" customFormat="false" ht="16.85" hidden="false" customHeight="false" outlineLevel="0" collapsed="false">
      <c r="A1907" s="69"/>
      <c r="B1907" s="90" t="s">
        <v>67</v>
      </c>
      <c r="C1907" s="62" t="s">
        <v>63</v>
      </c>
      <c r="D1907" s="90" t="s">
        <v>1978</v>
      </c>
      <c r="E1907" s="43" t="n">
        <v>0.90625</v>
      </c>
      <c r="F1907" s="54" t="n">
        <v>20</v>
      </c>
      <c r="G1907" s="45" t="n">
        <v>1.09</v>
      </c>
      <c r="H1907" s="96" t="s">
        <v>5</v>
      </c>
      <c r="I1907" s="47" t="n">
        <f aca="false">IF(H1907="W",F1907*G1907-F1907,(IF(H1907="L",-F1907)))</f>
        <v>1.8</v>
      </c>
      <c r="J1907" s="91"/>
      <c r="K1907" s="23"/>
      <c r="L1907" s="48"/>
      <c r="M1907" s="48"/>
      <c r="N1907" s="49"/>
      <c r="O1907" s="91"/>
      <c r="P1907" s="92"/>
      <c r="Q1907" s="92"/>
      <c r="R1907" s="29"/>
      <c r="S1907" s="92"/>
      <c r="T1907" s="92"/>
      <c r="U1907" s="92"/>
      <c r="V1907" s="92"/>
      <c r="W1907" s="92"/>
      <c r="X1907" s="92"/>
      <c r="Y1907" s="92"/>
      <c r="Z1907" s="92"/>
      <c r="AA1907" s="92"/>
      <c r="AB1907" s="92"/>
      <c r="AC1907" s="92"/>
      <c r="AD1907" s="92"/>
      <c r="AE1907" s="92"/>
      <c r="AF1907" s="92"/>
      <c r="AG1907" s="32"/>
      <c r="AH1907" s="32"/>
      <c r="AI1907" s="32"/>
      <c r="AJ1907" s="32"/>
      <c r="AK1907" s="32"/>
      <c r="AL1907" s="32"/>
    </row>
    <row r="1908" customFormat="false" ht="16.85" hidden="false" customHeight="false" outlineLevel="0" collapsed="false">
      <c r="A1908" s="69"/>
      <c r="B1908" s="90" t="s">
        <v>46</v>
      </c>
      <c r="C1908" s="62" t="s">
        <v>331</v>
      </c>
      <c r="D1908" s="90" t="s">
        <v>1979</v>
      </c>
      <c r="E1908" s="43" t="n">
        <v>0.770833333333333</v>
      </c>
      <c r="F1908" s="54" t="n">
        <v>27</v>
      </c>
      <c r="G1908" s="45" t="n">
        <v>1.86</v>
      </c>
      <c r="H1908" s="96" t="s">
        <v>5</v>
      </c>
      <c r="I1908" s="47" t="n">
        <f aca="false">IF(H1908="W",F1908*G1908-F1908,(IF(H1908="L",-F1908)))</f>
        <v>23.22</v>
      </c>
      <c r="J1908" s="91"/>
      <c r="K1908" s="23" t="s">
        <v>1980</v>
      </c>
      <c r="L1908" s="48"/>
      <c r="M1908" s="48"/>
      <c r="N1908" s="49"/>
      <c r="O1908" s="91"/>
      <c r="P1908" s="92"/>
      <c r="Q1908" s="92"/>
      <c r="R1908" s="29"/>
      <c r="S1908" s="92"/>
      <c r="T1908" s="92"/>
      <c r="U1908" s="92"/>
      <c r="V1908" s="92"/>
      <c r="W1908" s="92"/>
      <c r="X1908" s="92"/>
      <c r="Y1908" s="92"/>
      <c r="Z1908" s="92"/>
      <c r="AA1908" s="92"/>
      <c r="AB1908" s="92"/>
      <c r="AC1908" s="92"/>
      <c r="AD1908" s="92"/>
      <c r="AE1908" s="92"/>
      <c r="AF1908" s="92"/>
      <c r="AG1908" s="32"/>
      <c r="AH1908" s="32"/>
      <c r="AI1908" s="32"/>
      <c r="AJ1908" s="32"/>
      <c r="AK1908" s="32"/>
      <c r="AL1908" s="32"/>
    </row>
    <row r="1909" customFormat="false" ht="16.85" hidden="false" customHeight="false" outlineLevel="0" collapsed="false">
      <c r="A1909" s="69"/>
      <c r="B1909" s="90" t="s">
        <v>46</v>
      </c>
      <c r="C1909" s="62" t="s">
        <v>28</v>
      </c>
      <c r="D1909" s="90" t="s">
        <v>1981</v>
      </c>
      <c r="E1909" s="43" t="n">
        <v>0.770833333333333</v>
      </c>
      <c r="F1909" s="54" t="n">
        <v>10</v>
      </c>
      <c r="G1909" s="45" t="n">
        <v>4.7</v>
      </c>
      <c r="H1909" s="96" t="s">
        <v>7</v>
      </c>
      <c r="I1909" s="47" t="n">
        <f aca="false">IF(H1909="W",F1909*G1909-F1909,(IF(H1909="L",-F1909)))</f>
        <v>-10</v>
      </c>
      <c r="J1909" s="91"/>
      <c r="K1909" s="23" t="s">
        <v>1982</v>
      </c>
      <c r="L1909" s="48"/>
      <c r="M1909" s="48"/>
      <c r="N1909" s="49"/>
      <c r="O1909" s="91"/>
      <c r="P1909" s="92"/>
      <c r="Q1909" s="92"/>
      <c r="R1909" s="29"/>
      <c r="S1909" s="92"/>
      <c r="T1909" s="92"/>
      <c r="U1909" s="92"/>
      <c r="V1909" s="92"/>
      <c r="W1909" s="92"/>
      <c r="X1909" s="92"/>
      <c r="Y1909" s="92"/>
      <c r="Z1909" s="92"/>
      <c r="AA1909" s="92"/>
      <c r="AB1909" s="92"/>
      <c r="AC1909" s="92"/>
      <c r="AD1909" s="92"/>
      <c r="AE1909" s="92"/>
      <c r="AF1909" s="92"/>
      <c r="AG1909" s="32"/>
      <c r="AH1909" s="32"/>
      <c r="AI1909" s="32"/>
      <c r="AJ1909" s="32"/>
      <c r="AK1909" s="32"/>
      <c r="AL1909" s="32"/>
    </row>
    <row r="1910" customFormat="false" ht="16.85" hidden="false" customHeight="false" outlineLevel="0" collapsed="false">
      <c r="A1910" s="69"/>
      <c r="B1910" s="90" t="s">
        <v>46</v>
      </c>
      <c r="C1910" s="62" t="s">
        <v>170</v>
      </c>
      <c r="D1910" s="90" t="s">
        <v>1983</v>
      </c>
      <c r="E1910" s="43" t="n">
        <v>0.770833333333333</v>
      </c>
      <c r="F1910" s="54" t="n">
        <v>13</v>
      </c>
      <c r="G1910" s="45" t="n">
        <v>3.75</v>
      </c>
      <c r="H1910" s="96" t="s">
        <v>7</v>
      </c>
      <c r="I1910" s="47" t="n">
        <f aca="false">IF(H1910="W",F1910*G1910-F1910,(IF(H1910="L",-F1910)))</f>
        <v>-13</v>
      </c>
      <c r="J1910" s="91"/>
      <c r="K1910" s="23" t="s">
        <v>1984</v>
      </c>
      <c r="L1910" s="48"/>
      <c r="M1910" s="48"/>
      <c r="N1910" s="49"/>
      <c r="O1910" s="91"/>
      <c r="P1910" s="92"/>
      <c r="Q1910" s="92"/>
      <c r="R1910" s="29"/>
      <c r="S1910" s="92"/>
      <c r="T1910" s="92"/>
      <c r="U1910" s="92"/>
      <c r="V1910" s="92"/>
      <c r="W1910" s="92"/>
      <c r="X1910" s="92"/>
      <c r="Y1910" s="92"/>
      <c r="Z1910" s="92"/>
      <c r="AA1910" s="92"/>
      <c r="AB1910" s="92"/>
      <c r="AC1910" s="92"/>
      <c r="AD1910" s="92"/>
      <c r="AE1910" s="92"/>
      <c r="AF1910" s="92"/>
      <c r="AG1910" s="32"/>
      <c r="AH1910" s="32"/>
      <c r="AI1910" s="32"/>
      <c r="AJ1910" s="32"/>
      <c r="AK1910" s="32"/>
      <c r="AL1910" s="32"/>
    </row>
    <row r="1911" customFormat="false" ht="16.85" hidden="false" customHeight="false" outlineLevel="0" collapsed="false">
      <c r="A1911" s="69"/>
      <c r="B1911" s="90" t="s">
        <v>46</v>
      </c>
      <c r="C1911" s="62" t="s">
        <v>331</v>
      </c>
      <c r="D1911" s="90" t="s">
        <v>1985</v>
      </c>
      <c r="E1911" s="43" t="n">
        <v>0.0833333333333333</v>
      </c>
      <c r="F1911" s="54" t="n">
        <v>20</v>
      </c>
      <c r="G1911" s="45" t="n">
        <v>3.2</v>
      </c>
      <c r="H1911" s="96" t="s">
        <v>7</v>
      </c>
      <c r="I1911" s="47" t="n">
        <f aca="false">IF(H1911="W",F1911*G1911-F1911,(IF(H1911="L",-F1911)))</f>
        <v>-20</v>
      </c>
      <c r="J1911" s="91"/>
      <c r="K1911" s="23" t="s">
        <v>1986</v>
      </c>
      <c r="L1911" s="48"/>
      <c r="M1911" s="48"/>
      <c r="N1911" s="49"/>
      <c r="O1911" s="91"/>
      <c r="P1911" s="92"/>
      <c r="Q1911" s="92"/>
      <c r="R1911" s="29"/>
      <c r="S1911" s="92"/>
      <c r="T1911" s="92"/>
      <c r="U1911" s="92"/>
      <c r="V1911" s="92"/>
      <c r="W1911" s="92"/>
      <c r="X1911" s="92"/>
      <c r="Y1911" s="92"/>
      <c r="Z1911" s="92"/>
      <c r="AA1911" s="92"/>
      <c r="AB1911" s="92"/>
      <c r="AC1911" s="92"/>
      <c r="AD1911" s="92"/>
      <c r="AE1911" s="92"/>
      <c r="AF1911" s="92"/>
      <c r="AG1911" s="32"/>
      <c r="AH1911" s="32"/>
      <c r="AI1911" s="32"/>
      <c r="AJ1911" s="32"/>
      <c r="AK1911" s="32"/>
      <c r="AL1911" s="32"/>
    </row>
    <row r="1912" customFormat="false" ht="16.85" hidden="false" customHeight="false" outlineLevel="0" collapsed="false">
      <c r="A1912" s="69"/>
      <c r="B1912" s="90" t="s">
        <v>46</v>
      </c>
      <c r="C1912" s="62" t="s">
        <v>331</v>
      </c>
      <c r="D1912" s="90" t="s">
        <v>1987</v>
      </c>
      <c r="E1912" s="43" t="n">
        <v>0.0833333333333333</v>
      </c>
      <c r="F1912" s="54" t="n">
        <v>10</v>
      </c>
      <c r="G1912" s="45" t="n">
        <v>6.55</v>
      </c>
      <c r="H1912" s="96" t="s">
        <v>6</v>
      </c>
      <c r="I1912" s="47" t="n">
        <f aca="false">IF(H1912="W",F1912*G1912-F1912,(IF(H1912="L",-F1912)))</f>
        <v>0</v>
      </c>
      <c r="J1912" s="91"/>
      <c r="K1912" s="23" t="s">
        <v>124</v>
      </c>
      <c r="L1912" s="48"/>
      <c r="M1912" s="48"/>
      <c r="N1912" s="49"/>
      <c r="O1912" s="91"/>
      <c r="P1912" s="92"/>
      <c r="Q1912" s="92"/>
      <c r="R1912" s="29"/>
      <c r="S1912" s="92"/>
      <c r="T1912" s="92"/>
      <c r="U1912" s="92"/>
      <c r="V1912" s="92"/>
      <c r="W1912" s="92"/>
      <c r="X1912" s="92"/>
      <c r="Y1912" s="92"/>
      <c r="Z1912" s="92"/>
      <c r="AA1912" s="92"/>
      <c r="AB1912" s="92"/>
      <c r="AC1912" s="92"/>
      <c r="AD1912" s="92"/>
      <c r="AE1912" s="92"/>
      <c r="AF1912" s="92"/>
      <c r="AG1912" s="32"/>
      <c r="AH1912" s="32"/>
      <c r="AI1912" s="32"/>
      <c r="AJ1912" s="32"/>
      <c r="AK1912" s="32"/>
      <c r="AL1912" s="32"/>
    </row>
    <row r="1913" customFormat="false" ht="16.85" hidden="false" customHeight="false" outlineLevel="0" collapsed="false">
      <c r="A1913" s="69"/>
      <c r="B1913" s="90" t="s">
        <v>46</v>
      </c>
      <c r="C1913" s="62" t="s">
        <v>170</v>
      </c>
      <c r="D1913" s="90" t="s">
        <v>1988</v>
      </c>
      <c r="E1913" s="43" t="n">
        <v>0.0833333333333333</v>
      </c>
      <c r="F1913" s="54" t="n">
        <v>31.22</v>
      </c>
      <c r="G1913" s="45" t="n">
        <v>2.05</v>
      </c>
      <c r="H1913" s="96" t="s">
        <v>5</v>
      </c>
      <c r="I1913" s="47" t="n">
        <f aca="false">IF(H1913="W",F1913*G1913-F1913,(IF(H1913="L",-F1913)))</f>
        <v>32.781</v>
      </c>
      <c r="J1913" s="91"/>
      <c r="K1913" s="23" t="s">
        <v>1989</v>
      </c>
      <c r="L1913" s="48"/>
      <c r="M1913" s="48"/>
      <c r="N1913" s="49"/>
      <c r="O1913" s="91"/>
      <c r="P1913" s="92"/>
      <c r="Q1913" s="92"/>
      <c r="R1913" s="29"/>
      <c r="S1913" s="92"/>
      <c r="T1913" s="92"/>
      <c r="U1913" s="92"/>
      <c r="V1913" s="92"/>
      <c r="W1913" s="92"/>
      <c r="X1913" s="92"/>
      <c r="Y1913" s="92"/>
      <c r="Z1913" s="92"/>
      <c r="AA1913" s="92"/>
      <c r="AB1913" s="92"/>
      <c r="AC1913" s="92"/>
      <c r="AD1913" s="92"/>
      <c r="AE1913" s="92"/>
      <c r="AF1913" s="92"/>
      <c r="AG1913" s="32"/>
      <c r="AH1913" s="32"/>
      <c r="AI1913" s="32"/>
      <c r="AJ1913" s="32"/>
      <c r="AK1913" s="32"/>
      <c r="AL1913" s="32"/>
    </row>
    <row r="1914" customFormat="false" ht="16.85" hidden="false" customHeight="false" outlineLevel="0" collapsed="false">
      <c r="A1914" s="69" t="n">
        <v>43743</v>
      </c>
      <c r="B1914" s="90" t="s">
        <v>67</v>
      </c>
      <c r="C1914" s="62" t="s">
        <v>28</v>
      </c>
      <c r="D1914" s="90" t="s">
        <v>1990</v>
      </c>
      <c r="E1914" s="43" t="n">
        <v>0.90625</v>
      </c>
      <c r="F1914" s="54" t="n">
        <v>20</v>
      </c>
      <c r="G1914" s="45" t="n">
        <v>2.6</v>
      </c>
      <c r="H1914" s="96" t="s">
        <v>5</v>
      </c>
      <c r="I1914" s="47" t="n">
        <f aca="false">IF(H1914="W",F1914*G1914-F1914,(IF(H1914="L",-F1914)))</f>
        <v>32</v>
      </c>
      <c r="J1914" s="91"/>
      <c r="K1914" s="23" t="s">
        <v>1991</v>
      </c>
      <c r="L1914" s="48"/>
      <c r="M1914" s="48"/>
      <c r="N1914" s="49"/>
      <c r="O1914" s="91"/>
      <c r="P1914" s="92"/>
      <c r="Q1914" s="92"/>
      <c r="R1914" s="29"/>
      <c r="S1914" s="92"/>
      <c r="T1914" s="92"/>
      <c r="U1914" s="92"/>
      <c r="V1914" s="92"/>
      <c r="W1914" s="92"/>
      <c r="X1914" s="92"/>
      <c r="Y1914" s="92"/>
      <c r="Z1914" s="92"/>
      <c r="AA1914" s="92"/>
      <c r="AB1914" s="92"/>
      <c r="AC1914" s="92"/>
      <c r="AD1914" s="92"/>
      <c r="AE1914" s="92"/>
      <c r="AF1914" s="92"/>
      <c r="AG1914" s="32"/>
      <c r="AH1914" s="32"/>
      <c r="AI1914" s="32"/>
      <c r="AJ1914" s="32"/>
      <c r="AK1914" s="32"/>
      <c r="AL1914" s="32"/>
    </row>
    <row r="1915" customFormat="false" ht="16.85" hidden="false" customHeight="false" outlineLevel="0" collapsed="false">
      <c r="A1915" s="69" t="s">
        <v>1992</v>
      </c>
      <c r="B1915" s="90" t="s">
        <v>67</v>
      </c>
      <c r="C1915" s="62" t="s">
        <v>170</v>
      </c>
      <c r="D1915" s="90" t="s">
        <v>1993</v>
      </c>
      <c r="E1915" s="43" t="n">
        <v>0.90625</v>
      </c>
      <c r="F1915" s="54" t="n">
        <v>16</v>
      </c>
      <c r="G1915" s="45" t="n">
        <v>3.25</v>
      </c>
      <c r="H1915" s="96" t="s">
        <v>7</v>
      </c>
      <c r="I1915" s="47" t="n">
        <f aca="false">IF(H1915="W",F1915*G1915-F1915,(IF(H1915="L",-F1915)))</f>
        <v>-16</v>
      </c>
      <c r="J1915" s="91"/>
      <c r="K1915" s="23" t="s">
        <v>1994</v>
      </c>
      <c r="L1915" s="48" t="s">
        <v>1995</v>
      </c>
      <c r="M1915" s="48"/>
      <c r="N1915" s="49"/>
      <c r="O1915" s="91"/>
      <c r="P1915" s="92"/>
      <c r="Q1915" s="92"/>
      <c r="R1915" s="29"/>
      <c r="S1915" s="92"/>
      <c r="T1915" s="92"/>
      <c r="U1915" s="92"/>
      <c r="V1915" s="92"/>
      <c r="W1915" s="92"/>
      <c r="X1915" s="92"/>
      <c r="Y1915" s="92"/>
      <c r="Z1915" s="92"/>
      <c r="AA1915" s="92"/>
      <c r="AB1915" s="92"/>
      <c r="AC1915" s="92"/>
      <c r="AD1915" s="92"/>
      <c r="AE1915" s="92"/>
      <c r="AF1915" s="92"/>
      <c r="AG1915" s="32"/>
      <c r="AH1915" s="32"/>
      <c r="AI1915" s="32"/>
      <c r="AJ1915" s="32"/>
      <c r="AK1915" s="32"/>
      <c r="AL1915" s="32"/>
    </row>
    <row r="1916" customFormat="false" ht="16.85" hidden="false" customHeight="false" outlineLevel="0" collapsed="false">
      <c r="A1916" s="69" t="s">
        <v>1996</v>
      </c>
      <c r="B1916" s="90" t="s">
        <v>67</v>
      </c>
      <c r="C1916" s="62" t="s">
        <v>331</v>
      </c>
      <c r="D1916" s="90" t="s">
        <v>1997</v>
      </c>
      <c r="E1916" s="43" t="n">
        <v>0.90625</v>
      </c>
      <c r="F1916" s="54" t="n">
        <v>17.63</v>
      </c>
      <c r="G1916" s="45" t="n">
        <v>2.95</v>
      </c>
      <c r="H1916" s="96" t="s">
        <v>7</v>
      </c>
      <c r="I1916" s="47" t="n">
        <f aca="false">IF(H1916="W",F1916*G1916-F1916,(IF(H1916="L",-F1916)))</f>
        <v>-17.63</v>
      </c>
      <c r="J1916" s="91"/>
      <c r="K1916" s="23" t="s">
        <v>1998</v>
      </c>
      <c r="L1916" s="48"/>
      <c r="M1916" s="48"/>
      <c r="N1916" s="49"/>
      <c r="O1916" s="91"/>
      <c r="P1916" s="92"/>
      <c r="Q1916" s="92"/>
      <c r="R1916" s="29"/>
      <c r="S1916" s="92"/>
      <c r="T1916" s="92"/>
      <c r="U1916" s="92"/>
      <c r="V1916" s="92"/>
      <c r="W1916" s="92"/>
      <c r="X1916" s="92"/>
      <c r="Y1916" s="92"/>
      <c r="Z1916" s="92"/>
      <c r="AA1916" s="92"/>
      <c r="AB1916" s="92"/>
      <c r="AC1916" s="92"/>
      <c r="AD1916" s="92"/>
      <c r="AE1916" s="92"/>
      <c r="AF1916" s="92"/>
      <c r="AG1916" s="32"/>
      <c r="AH1916" s="32"/>
      <c r="AI1916" s="32"/>
      <c r="AJ1916" s="32"/>
      <c r="AK1916" s="32"/>
      <c r="AL1916" s="32"/>
    </row>
    <row r="1917" customFormat="false" ht="16.85" hidden="false" customHeight="false" outlineLevel="0" collapsed="false">
      <c r="A1917" s="69"/>
      <c r="B1917" s="90" t="s">
        <v>67</v>
      </c>
      <c r="C1917" s="62" t="s">
        <v>63</v>
      </c>
      <c r="D1917" s="90" t="s">
        <v>1999</v>
      </c>
      <c r="E1917" s="43" t="n">
        <v>0.90625</v>
      </c>
      <c r="F1917" s="54" t="n">
        <v>20</v>
      </c>
      <c r="G1917" s="45" t="n">
        <v>1.06</v>
      </c>
      <c r="H1917" s="96" t="s">
        <v>5</v>
      </c>
      <c r="I1917" s="47" t="n">
        <f aca="false">IF(H1917="W",F1917*G1917-F1917,(IF(H1917="L",-F1917)))</f>
        <v>1.2</v>
      </c>
      <c r="J1917" s="91"/>
      <c r="K1917" s="23" t="s">
        <v>2000</v>
      </c>
      <c r="L1917" s="48"/>
      <c r="M1917" s="48"/>
      <c r="N1917" s="49"/>
      <c r="O1917" s="91"/>
      <c r="P1917" s="92"/>
      <c r="Q1917" s="92"/>
      <c r="R1917" s="29"/>
      <c r="S1917" s="92"/>
      <c r="T1917" s="92"/>
      <c r="U1917" s="92"/>
      <c r="V1917" s="92"/>
      <c r="W1917" s="92"/>
      <c r="X1917" s="92"/>
      <c r="Y1917" s="92"/>
      <c r="Z1917" s="92"/>
      <c r="AA1917" s="92"/>
      <c r="AB1917" s="92"/>
      <c r="AC1917" s="92"/>
      <c r="AD1917" s="92"/>
      <c r="AE1917" s="92"/>
      <c r="AF1917" s="92"/>
      <c r="AG1917" s="32"/>
      <c r="AH1917" s="32"/>
      <c r="AI1917" s="32"/>
      <c r="AJ1917" s="32"/>
      <c r="AK1917" s="32"/>
      <c r="AL1917" s="32"/>
    </row>
    <row r="1918" customFormat="false" ht="16.85" hidden="false" customHeight="false" outlineLevel="0" collapsed="false">
      <c r="A1918" s="69"/>
      <c r="B1918" s="90" t="s">
        <v>46</v>
      </c>
      <c r="C1918" s="62" t="s">
        <v>331</v>
      </c>
      <c r="D1918" s="90" t="s">
        <v>2001</v>
      </c>
      <c r="E1918" s="43" t="n">
        <v>0.708333333333333</v>
      </c>
      <c r="F1918" s="54" t="n">
        <v>10</v>
      </c>
      <c r="G1918" s="45" t="n">
        <v>4.25</v>
      </c>
      <c r="H1918" s="96" t="s">
        <v>7</v>
      </c>
      <c r="I1918" s="47" t="n">
        <f aca="false">IF(H1918="W",F1918*G1918-F1918,(IF(H1918="L",-F1918)))</f>
        <v>-10</v>
      </c>
      <c r="J1918" s="91"/>
      <c r="K1918" s="23" t="s">
        <v>2002</v>
      </c>
      <c r="L1918" s="48"/>
      <c r="M1918" s="48"/>
      <c r="N1918" s="49"/>
      <c r="O1918" s="91"/>
      <c r="P1918" s="92"/>
      <c r="Q1918" s="92"/>
      <c r="R1918" s="29"/>
      <c r="S1918" s="92"/>
      <c r="T1918" s="92"/>
      <c r="U1918" s="92"/>
      <c r="V1918" s="92"/>
      <c r="W1918" s="92"/>
      <c r="X1918" s="92"/>
      <c r="Y1918" s="92"/>
      <c r="Z1918" s="92"/>
      <c r="AA1918" s="92"/>
      <c r="AB1918" s="92"/>
      <c r="AC1918" s="92"/>
      <c r="AD1918" s="92"/>
      <c r="AE1918" s="92"/>
      <c r="AF1918" s="92"/>
      <c r="AG1918" s="32"/>
      <c r="AH1918" s="32"/>
      <c r="AI1918" s="32"/>
      <c r="AJ1918" s="32"/>
      <c r="AK1918" s="32"/>
      <c r="AL1918" s="32"/>
    </row>
    <row r="1919" customFormat="false" ht="16.85" hidden="false" customHeight="false" outlineLevel="0" collapsed="false">
      <c r="A1919" s="69"/>
      <c r="B1919" s="90" t="s">
        <v>46</v>
      </c>
      <c r="C1919" s="62" t="s">
        <v>28</v>
      </c>
      <c r="D1919" s="90" t="s">
        <v>2003</v>
      </c>
      <c r="E1919" s="43" t="n">
        <v>0.708333333333333</v>
      </c>
      <c r="F1919" s="54" t="n">
        <v>10</v>
      </c>
      <c r="G1919" s="45" t="n">
        <v>1.82</v>
      </c>
      <c r="H1919" s="96" t="s">
        <v>5</v>
      </c>
      <c r="I1919" s="47" t="n">
        <f aca="false">IF(H1919="W",F1919*G1919-F1919,(IF(H1919="L",-F1919)))</f>
        <v>8.2</v>
      </c>
      <c r="J1919" s="91"/>
      <c r="K1919" s="23"/>
      <c r="L1919" s="48"/>
      <c r="M1919" s="48"/>
      <c r="N1919" s="49"/>
      <c r="O1919" s="91"/>
      <c r="P1919" s="92"/>
      <c r="Q1919" s="92"/>
      <c r="R1919" s="29"/>
      <c r="S1919" s="92"/>
      <c r="T1919" s="92"/>
      <c r="U1919" s="92"/>
      <c r="V1919" s="92"/>
      <c r="W1919" s="92"/>
      <c r="X1919" s="92"/>
      <c r="Y1919" s="92"/>
      <c r="Z1919" s="92"/>
      <c r="AA1919" s="92"/>
      <c r="AB1919" s="92"/>
      <c r="AC1919" s="92"/>
      <c r="AD1919" s="92"/>
      <c r="AE1919" s="92"/>
      <c r="AF1919" s="92"/>
      <c r="AG1919" s="32"/>
      <c r="AH1919" s="32"/>
      <c r="AI1919" s="32"/>
      <c r="AJ1919" s="32"/>
      <c r="AK1919" s="32"/>
      <c r="AL1919" s="32"/>
    </row>
    <row r="1920" customFormat="false" ht="16.85" hidden="false" customHeight="false" outlineLevel="0" collapsed="false">
      <c r="A1920" s="69"/>
      <c r="B1920" s="90" t="s">
        <v>46</v>
      </c>
      <c r="C1920" s="62" t="s">
        <v>28</v>
      </c>
      <c r="D1920" s="90" t="s">
        <v>2003</v>
      </c>
      <c r="E1920" s="43" t="n">
        <v>0.708333333333333</v>
      </c>
      <c r="F1920" s="54" t="s">
        <v>80</v>
      </c>
      <c r="G1920" s="45" t="s">
        <v>80</v>
      </c>
      <c r="H1920" s="96"/>
      <c r="I1920" s="47" t="n">
        <f aca="false">IF(H1920="W",F1920*G1920-F1920,(IF(H1920="L",-F1920)))</f>
        <v>0</v>
      </c>
      <c r="J1920" s="91"/>
      <c r="K1920" s="23"/>
      <c r="L1920" s="48"/>
      <c r="M1920" s="48"/>
      <c r="N1920" s="49"/>
      <c r="O1920" s="91"/>
      <c r="P1920" s="92"/>
      <c r="Q1920" s="92"/>
      <c r="R1920" s="29"/>
      <c r="S1920" s="92"/>
      <c r="T1920" s="92"/>
      <c r="U1920" s="92"/>
      <c r="V1920" s="92"/>
      <c r="W1920" s="92"/>
      <c r="X1920" s="92"/>
      <c r="Y1920" s="92"/>
      <c r="Z1920" s="92"/>
      <c r="AA1920" s="92"/>
      <c r="AB1920" s="92"/>
      <c r="AC1920" s="92"/>
      <c r="AD1920" s="92"/>
      <c r="AE1920" s="92"/>
      <c r="AF1920" s="92"/>
      <c r="AG1920" s="32"/>
      <c r="AH1920" s="32"/>
      <c r="AI1920" s="32"/>
      <c r="AJ1920" s="32"/>
      <c r="AK1920" s="32"/>
      <c r="AL1920" s="32"/>
    </row>
    <row r="1921" customFormat="false" ht="16.85" hidden="false" customHeight="false" outlineLevel="0" collapsed="false">
      <c r="A1921" s="69"/>
      <c r="B1921" s="90" t="s">
        <v>46</v>
      </c>
      <c r="C1921" s="62" t="s">
        <v>170</v>
      </c>
      <c r="D1921" s="90" t="s">
        <v>2004</v>
      </c>
      <c r="E1921" s="43" t="n">
        <v>0.708333333333333</v>
      </c>
      <c r="F1921" s="54"/>
      <c r="G1921" s="45"/>
      <c r="H1921" s="96"/>
      <c r="I1921" s="47" t="n">
        <f aca="false">IF(H1921="W",F1921*G1921-F1921,(IF(H1921="L",-F1921)))</f>
        <v>0</v>
      </c>
      <c r="J1921" s="91"/>
      <c r="K1921" s="23"/>
      <c r="L1921" s="48"/>
      <c r="M1921" s="48"/>
      <c r="N1921" s="49"/>
      <c r="O1921" s="91"/>
      <c r="P1921" s="92"/>
      <c r="Q1921" s="92"/>
      <c r="R1921" s="29"/>
      <c r="S1921" s="92"/>
      <c r="T1921" s="92"/>
      <c r="U1921" s="92"/>
      <c r="V1921" s="92"/>
      <c r="W1921" s="92"/>
      <c r="X1921" s="92"/>
      <c r="Y1921" s="92"/>
      <c r="Z1921" s="92"/>
      <c r="AA1921" s="92"/>
      <c r="AB1921" s="92"/>
      <c r="AC1921" s="92"/>
      <c r="AD1921" s="92"/>
      <c r="AE1921" s="92"/>
      <c r="AF1921" s="92"/>
      <c r="AG1921" s="32"/>
      <c r="AH1921" s="32"/>
      <c r="AI1921" s="32"/>
      <c r="AJ1921" s="32"/>
      <c r="AK1921" s="32"/>
      <c r="AL1921" s="32"/>
    </row>
    <row r="1922" customFormat="false" ht="16.85" hidden="false" customHeight="false" outlineLevel="0" collapsed="false">
      <c r="A1922" s="69"/>
      <c r="B1922" s="90" t="s">
        <v>67</v>
      </c>
      <c r="C1922" s="62" t="s">
        <v>28</v>
      </c>
      <c r="D1922" s="90" t="s">
        <v>2005</v>
      </c>
      <c r="E1922" s="43" t="n">
        <v>0.708333333333333</v>
      </c>
      <c r="F1922" s="54" t="n">
        <v>8.2</v>
      </c>
      <c r="G1922" s="45" t="n">
        <v>1.74</v>
      </c>
      <c r="H1922" s="96" t="s">
        <v>7</v>
      </c>
      <c r="I1922" s="47" t="n">
        <f aca="false">IF(H1922="W",F1922*G1922-F1922,(IF(H1922="L",-F1922)))</f>
        <v>-8.2</v>
      </c>
      <c r="J1922" s="91"/>
      <c r="K1922" s="23"/>
      <c r="L1922" s="48"/>
      <c r="M1922" s="48"/>
      <c r="N1922" s="49"/>
      <c r="O1922" s="91"/>
      <c r="P1922" s="92"/>
      <c r="Q1922" s="92"/>
      <c r="R1922" s="29"/>
      <c r="S1922" s="92"/>
      <c r="T1922" s="92"/>
      <c r="U1922" s="92"/>
      <c r="V1922" s="92"/>
      <c r="W1922" s="92"/>
      <c r="X1922" s="92"/>
      <c r="Y1922" s="92"/>
      <c r="Z1922" s="92"/>
      <c r="AA1922" s="92"/>
      <c r="AB1922" s="92"/>
      <c r="AC1922" s="92"/>
      <c r="AD1922" s="92"/>
      <c r="AE1922" s="92"/>
      <c r="AF1922" s="92"/>
      <c r="AG1922" s="32"/>
      <c r="AH1922" s="32"/>
      <c r="AI1922" s="32"/>
      <c r="AJ1922" s="32"/>
      <c r="AK1922" s="32"/>
      <c r="AL1922" s="32"/>
    </row>
    <row r="1923" customFormat="false" ht="16.85" hidden="false" customHeight="false" outlineLevel="0" collapsed="false">
      <c r="A1923" s="69"/>
      <c r="B1923" s="90" t="s">
        <v>67</v>
      </c>
      <c r="C1923" s="62" t="s">
        <v>28</v>
      </c>
      <c r="D1923" s="90" t="s">
        <v>2006</v>
      </c>
      <c r="E1923" s="43" t="n">
        <v>0.708333333333333</v>
      </c>
      <c r="F1923" s="54" t="n">
        <v>10</v>
      </c>
      <c r="G1923" s="45" t="n">
        <v>2</v>
      </c>
      <c r="H1923" s="96" t="s">
        <v>7</v>
      </c>
      <c r="I1923" s="47" t="n">
        <f aca="false">IF(H1923="W",F1923*G1923-F1923,(IF(H1923="L",-F1923)))</f>
        <v>-10</v>
      </c>
      <c r="J1923" s="91"/>
      <c r="K1923" s="23"/>
      <c r="L1923" s="48"/>
      <c r="M1923" s="48"/>
      <c r="N1923" s="49"/>
      <c r="O1923" s="91"/>
      <c r="P1923" s="92"/>
      <c r="Q1923" s="92"/>
      <c r="R1923" s="29"/>
      <c r="S1923" s="92"/>
      <c r="T1923" s="92"/>
      <c r="U1923" s="92"/>
      <c r="V1923" s="92"/>
      <c r="W1923" s="92"/>
      <c r="X1923" s="92"/>
      <c r="Y1923" s="92"/>
      <c r="Z1923" s="92"/>
      <c r="AA1923" s="92"/>
      <c r="AB1923" s="92"/>
      <c r="AC1923" s="92"/>
      <c r="AD1923" s="92"/>
      <c r="AE1923" s="92"/>
      <c r="AF1923" s="92"/>
      <c r="AG1923" s="32"/>
      <c r="AH1923" s="32"/>
      <c r="AI1923" s="32"/>
      <c r="AJ1923" s="32"/>
      <c r="AK1923" s="32"/>
      <c r="AL1923" s="32"/>
    </row>
    <row r="1924" customFormat="false" ht="16.85" hidden="false" customHeight="false" outlineLevel="0" collapsed="false">
      <c r="A1924" s="69"/>
      <c r="B1924" s="90" t="s">
        <v>67</v>
      </c>
      <c r="C1924" s="62" t="s">
        <v>28</v>
      </c>
      <c r="D1924" s="90" t="s">
        <v>2007</v>
      </c>
      <c r="E1924" s="43" t="n">
        <v>0.708333333333333</v>
      </c>
      <c r="F1924" s="54" t="n">
        <v>5</v>
      </c>
      <c r="G1924" s="45" t="n">
        <v>4.2</v>
      </c>
      <c r="H1924" s="96" t="s">
        <v>7</v>
      </c>
      <c r="I1924" s="47" t="n">
        <f aca="false">IF(H1924="W",F1924*G1924-F1924,(IF(H1924="L",-F1924)))</f>
        <v>-5</v>
      </c>
      <c r="J1924" s="91"/>
      <c r="K1924" s="23"/>
      <c r="L1924" s="48"/>
      <c r="M1924" s="48"/>
      <c r="N1924" s="49"/>
      <c r="O1924" s="91"/>
      <c r="P1924" s="92"/>
      <c r="Q1924" s="92"/>
      <c r="R1924" s="29"/>
      <c r="S1924" s="92"/>
      <c r="T1924" s="92"/>
      <c r="U1924" s="92"/>
      <c r="V1924" s="92"/>
      <c r="W1924" s="92"/>
      <c r="X1924" s="92"/>
      <c r="Y1924" s="92"/>
      <c r="Z1924" s="92"/>
      <c r="AA1924" s="92"/>
      <c r="AB1924" s="92"/>
      <c r="AC1924" s="92"/>
      <c r="AD1924" s="92"/>
      <c r="AE1924" s="92"/>
      <c r="AF1924" s="92"/>
      <c r="AG1924" s="32"/>
      <c r="AH1924" s="32"/>
      <c r="AI1924" s="32"/>
      <c r="AJ1924" s="32"/>
      <c r="AK1924" s="32"/>
      <c r="AL1924" s="32"/>
    </row>
    <row r="1925" customFormat="false" ht="16.85" hidden="false" customHeight="false" outlineLevel="0" collapsed="false">
      <c r="A1925" s="69"/>
      <c r="B1925" s="90" t="s">
        <v>67</v>
      </c>
      <c r="C1925" s="62" t="s">
        <v>87</v>
      </c>
      <c r="D1925" s="90" t="s">
        <v>1541</v>
      </c>
      <c r="E1925" s="43" t="n">
        <v>0.708333333333333</v>
      </c>
      <c r="F1925" s="54" t="n">
        <v>10</v>
      </c>
      <c r="G1925" s="45" t="n">
        <v>1.54</v>
      </c>
      <c r="H1925" s="96" t="s">
        <v>5</v>
      </c>
      <c r="I1925" s="47" t="n">
        <f aca="false">IF(H1925="W",F1925*G1925-F1925,(IF(H1925="L",-F1925)))</f>
        <v>5.4</v>
      </c>
      <c r="J1925" s="91"/>
      <c r="K1925" s="23"/>
      <c r="L1925" s="48"/>
      <c r="M1925" s="48"/>
      <c r="N1925" s="49"/>
      <c r="O1925" s="91"/>
      <c r="P1925" s="92"/>
      <c r="Q1925" s="92"/>
      <c r="R1925" s="29"/>
      <c r="S1925" s="92"/>
      <c r="T1925" s="92"/>
      <c r="U1925" s="92"/>
      <c r="V1925" s="92"/>
      <c r="W1925" s="92"/>
      <c r="X1925" s="92"/>
      <c r="Y1925" s="92"/>
      <c r="Z1925" s="92"/>
      <c r="AA1925" s="92"/>
      <c r="AB1925" s="92"/>
      <c r="AC1925" s="92"/>
      <c r="AD1925" s="92"/>
      <c r="AE1925" s="92"/>
      <c r="AF1925" s="92"/>
      <c r="AG1925" s="32"/>
      <c r="AH1925" s="32"/>
      <c r="AI1925" s="32"/>
      <c r="AJ1925" s="32"/>
      <c r="AK1925" s="32"/>
      <c r="AL1925" s="32"/>
    </row>
    <row r="1926" customFormat="false" ht="16.85" hidden="false" customHeight="false" outlineLevel="0" collapsed="false">
      <c r="A1926" s="69"/>
      <c r="B1926" s="90" t="s">
        <v>67</v>
      </c>
      <c r="C1926" s="62" t="s">
        <v>331</v>
      </c>
      <c r="D1926" s="90" t="s">
        <v>2008</v>
      </c>
      <c r="E1926" s="43" t="n">
        <v>0.604166666666667</v>
      </c>
      <c r="F1926" s="54" t="n">
        <v>10</v>
      </c>
      <c r="G1926" s="45" t="n">
        <v>2.1</v>
      </c>
      <c r="H1926" s="96" t="s">
        <v>7</v>
      </c>
      <c r="I1926" s="47" t="n">
        <f aca="false">IF(H1926="W",F1926*G1926-F1926,(IF(H1926="L",-F1926)))</f>
        <v>-10</v>
      </c>
      <c r="J1926" s="91"/>
      <c r="K1926" s="23" t="s">
        <v>2009</v>
      </c>
      <c r="L1926" s="48"/>
      <c r="M1926" s="48"/>
      <c r="N1926" s="49"/>
      <c r="O1926" s="91"/>
      <c r="P1926" s="92"/>
      <c r="Q1926" s="92"/>
      <c r="R1926" s="29"/>
      <c r="S1926" s="92"/>
      <c r="T1926" s="92"/>
      <c r="U1926" s="92"/>
      <c r="V1926" s="92"/>
      <c r="W1926" s="92"/>
      <c r="X1926" s="92"/>
      <c r="Y1926" s="92"/>
      <c r="Z1926" s="92"/>
      <c r="AA1926" s="92"/>
      <c r="AB1926" s="92"/>
      <c r="AC1926" s="92"/>
      <c r="AD1926" s="92"/>
      <c r="AE1926" s="92"/>
      <c r="AF1926" s="92"/>
      <c r="AG1926" s="32"/>
      <c r="AH1926" s="32"/>
      <c r="AI1926" s="32"/>
      <c r="AJ1926" s="32"/>
      <c r="AK1926" s="32"/>
      <c r="AL1926" s="32"/>
    </row>
    <row r="1927" customFormat="false" ht="16.85" hidden="false" customHeight="false" outlineLevel="0" collapsed="false">
      <c r="A1927" s="69"/>
      <c r="B1927" s="90" t="s">
        <v>46</v>
      </c>
      <c r="C1927" s="62" t="s">
        <v>331</v>
      </c>
      <c r="D1927" s="90" t="s">
        <v>2010</v>
      </c>
      <c r="E1927" s="43" t="n">
        <v>0.0868055555555556</v>
      </c>
      <c r="F1927" s="54" t="n">
        <v>20</v>
      </c>
      <c r="G1927" s="45" t="n">
        <v>2.6</v>
      </c>
      <c r="H1927" s="96" t="s">
        <v>7</v>
      </c>
      <c r="I1927" s="47" t="n">
        <f aca="false">IF(H1927="W",F1927*G1927-F1927,(IF(H1927="L",-F1927)))</f>
        <v>-20</v>
      </c>
      <c r="J1927" s="91"/>
      <c r="K1927" s="23" t="s">
        <v>2011</v>
      </c>
      <c r="L1927" s="48"/>
      <c r="M1927" s="48"/>
      <c r="N1927" s="49"/>
      <c r="O1927" s="91"/>
      <c r="P1927" s="92"/>
      <c r="Q1927" s="92"/>
      <c r="R1927" s="29"/>
      <c r="S1927" s="92"/>
      <c r="T1927" s="92"/>
      <c r="U1927" s="92"/>
      <c r="V1927" s="92"/>
      <c r="W1927" s="92"/>
      <c r="X1927" s="92"/>
      <c r="Y1927" s="92"/>
      <c r="Z1927" s="92"/>
      <c r="AA1927" s="92"/>
      <c r="AB1927" s="92"/>
      <c r="AC1927" s="92"/>
      <c r="AD1927" s="92"/>
      <c r="AE1927" s="92"/>
      <c r="AF1927" s="92"/>
      <c r="AG1927" s="32"/>
      <c r="AH1927" s="32"/>
      <c r="AI1927" s="32"/>
      <c r="AJ1927" s="32"/>
      <c r="AK1927" s="32"/>
      <c r="AL1927" s="32"/>
    </row>
    <row r="1928" customFormat="false" ht="16.85" hidden="false" customHeight="false" outlineLevel="0" collapsed="false">
      <c r="A1928" s="69" t="n">
        <v>43744</v>
      </c>
      <c r="B1928" s="90" t="s">
        <v>67</v>
      </c>
      <c r="C1928" s="62" t="s">
        <v>28</v>
      </c>
      <c r="D1928" s="90" t="s">
        <v>2012</v>
      </c>
      <c r="E1928" s="43" t="n">
        <v>0.791666666666667</v>
      </c>
      <c r="F1928" s="54" t="n">
        <v>20</v>
      </c>
      <c r="G1928" s="45" t="n">
        <v>3.55</v>
      </c>
      <c r="H1928" s="96" t="s">
        <v>7</v>
      </c>
      <c r="I1928" s="47" t="n">
        <f aca="false">IF(H1928="W",F1928*G1928-F1928,(IF(H1928="L",-F1928)))</f>
        <v>-20</v>
      </c>
      <c r="J1928" s="91"/>
      <c r="K1928" s="23"/>
      <c r="L1928" s="48"/>
      <c r="M1928" s="48"/>
      <c r="N1928" s="49"/>
      <c r="O1928" s="91"/>
      <c r="P1928" s="92"/>
      <c r="Q1928" s="92"/>
      <c r="R1928" s="29"/>
      <c r="S1928" s="92"/>
      <c r="T1928" s="92"/>
      <c r="U1928" s="92"/>
      <c r="V1928" s="92"/>
      <c r="W1928" s="92"/>
      <c r="X1928" s="92"/>
      <c r="Y1928" s="92"/>
      <c r="Z1928" s="92"/>
      <c r="AA1928" s="92"/>
      <c r="AB1928" s="92"/>
      <c r="AC1928" s="92"/>
      <c r="AD1928" s="92"/>
      <c r="AE1928" s="92"/>
      <c r="AF1928" s="92"/>
      <c r="AG1928" s="32"/>
      <c r="AH1928" s="32"/>
      <c r="AI1928" s="32"/>
      <c r="AJ1928" s="32"/>
      <c r="AK1928" s="32"/>
      <c r="AL1928" s="32"/>
    </row>
    <row r="1929" customFormat="false" ht="16.85" hidden="false" customHeight="false" outlineLevel="0" collapsed="false">
      <c r="A1929" s="69"/>
      <c r="B1929" s="90" t="s">
        <v>67</v>
      </c>
      <c r="C1929" s="62" t="s">
        <v>331</v>
      </c>
      <c r="D1929" s="90" t="s">
        <v>2013</v>
      </c>
      <c r="E1929" s="43" t="n">
        <v>0.791666666666667</v>
      </c>
      <c r="F1929" s="54" t="n">
        <v>19.72</v>
      </c>
      <c r="G1929" s="45" t="n">
        <v>3.6</v>
      </c>
      <c r="H1929" s="96" t="s">
        <v>5</v>
      </c>
      <c r="I1929" s="47" t="n">
        <f aca="false">IF(H1929="W",F1929*G1929-F1929,(IF(H1929="L",-F1929)))</f>
        <v>51.272</v>
      </c>
      <c r="J1929" s="91"/>
      <c r="K1929" s="23" t="s">
        <v>2014</v>
      </c>
      <c r="L1929" s="48"/>
      <c r="M1929" s="48"/>
      <c r="N1929" s="49"/>
      <c r="O1929" s="91"/>
      <c r="P1929" s="92"/>
      <c r="Q1929" s="92"/>
      <c r="R1929" s="29"/>
      <c r="S1929" s="92"/>
      <c r="T1929" s="92"/>
      <c r="U1929" s="92"/>
      <c r="V1929" s="92"/>
      <c r="W1929" s="92"/>
      <c r="X1929" s="92"/>
      <c r="Y1929" s="92"/>
      <c r="Z1929" s="92"/>
      <c r="AA1929" s="92"/>
      <c r="AB1929" s="92"/>
      <c r="AC1929" s="92"/>
      <c r="AD1929" s="92"/>
      <c r="AE1929" s="92"/>
      <c r="AF1929" s="92"/>
      <c r="AG1929" s="32"/>
      <c r="AH1929" s="32"/>
      <c r="AI1929" s="32"/>
      <c r="AJ1929" s="32"/>
      <c r="AK1929" s="32"/>
      <c r="AL1929" s="32"/>
    </row>
    <row r="1930" customFormat="false" ht="16.85" hidden="false" customHeight="false" outlineLevel="0" collapsed="false">
      <c r="A1930" s="69"/>
      <c r="B1930" s="90" t="s">
        <v>67</v>
      </c>
      <c r="C1930" s="62" t="s">
        <v>170</v>
      </c>
      <c r="D1930" s="90" t="s">
        <v>2015</v>
      </c>
      <c r="E1930" s="43" t="n">
        <v>0.791666666666667</v>
      </c>
      <c r="F1930" s="54" t="n">
        <v>33</v>
      </c>
      <c r="G1930" s="45" t="n">
        <v>2.16</v>
      </c>
      <c r="H1930" s="96" t="s">
        <v>7</v>
      </c>
      <c r="I1930" s="47" t="n">
        <f aca="false">IF(H1930="W",F1930*G1930-F1930,(IF(H1930="L",-F1930)))</f>
        <v>-33</v>
      </c>
      <c r="J1930" s="91"/>
      <c r="K1930" s="23" t="s">
        <v>2016</v>
      </c>
      <c r="L1930" s="48"/>
      <c r="M1930" s="48"/>
      <c r="N1930" s="49"/>
      <c r="O1930" s="91"/>
      <c r="P1930" s="92"/>
      <c r="Q1930" s="92"/>
      <c r="R1930" s="29"/>
      <c r="S1930" s="92"/>
      <c r="T1930" s="92"/>
      <c r="U1930" s="92"/>
      <c r="V1930" s="92"/>
      <c r="W1930" s="92"/>
      <c r="X1930" s="92"/>
      <c r="Y1930" s="92"/>
      <c r="Z1930" s="92"/>
      <c r="AA1930" s="92"/>
      <c r="AB1930" s="92"/>
      <c r="AC1930" s="92"/>
      <c r="AD1930" s="92"/>
      <c r="AE1930" s="92"/>
      <c r="AF1930" s="92"/>
      <c r="AG1930" s="32"/>
      <c r="AH1930" s="32"/>
      <c r="AI1930" s="32"/>
      <c r="AJ1930" s="32"/>
      <c r="AK1930" s="32"/>
      <c r="AL1930" s="32"/>
    </row>
    <row r="1931" customFormat="false" ht="16.85" hidden="false" customHeight="false" outlineLevel="0" collapsed="false">
      <c r="A1931" s="69"/>
      <c r="B1931" s="90" t="s">
        <v>67</v>
      </c>
      <c r="C1931" s="62" t="s">
        <v>63</v>
      </c>
      <c r="D1931" s="90" t="s">
        <v>2017</v>
      </c>
      <c r="E1931" s="43" t="n">
        <v>0.791666666666667</v>
      </c>
      <c r="F1931" s="54" t="n">
        <v>20</v>
      </c>
      <c r="G1931" s="45" t="n">
        <v>1.02</v>
      </c>
      <c r="H1931" s="96" t="s">
        <v>5</v>
      </c>
      <c r="I1931" s="47" t="n">
        <f aca="false">IF(H1931="W",F1931*G1931-F1931,(IF(H1931="L",-F1931)))</f>
        <v>0.399999999999999</v>
      </c>
      <c r="J1931" s="91"/>
      <c r="K1931" s="23"/>
      <c r="L1931" s="48"/>
      <c r="M1931" s="48"/>
      <c r="N1931" s="49"/>
      <c r="O1931" s="91"/>
      <c r="P1931" s="92"/>
      <c r="Q1931" s="92"/>
      <c r="R1931" s="29"/>
      <c r="S1931" s="92"/>
      <c r="T1931" s="92"/>
      <c r="U1931" s="92"/>
      <c r="V1931" s="92"/>
      <c r="W1931" s="92"/>
      <c r="X1931" s="92"/>
      <c r="Y1931" s="92"/>
      <c r="Z1931" s="92"/>
      <c r="AA1931" s="92"/>
      <c r="AB1931" s="92"/>
      <c r="AC1931" s="92"/>
      <c r="AD1931" s="92"/>
      <c r="AE1931" s="92"/>
      <c r="AF1931" s="92"/>
      <c r="AG1931" s="32"/>
      <c r="AH1931" s="32"/>
      <c r="AI1931" s="32"/>
      <c r="AJ1931" s="32"/>
      <c r="AK1931" s="32"/>
      <c r="AL1931" s="32"/>
    </row>
    <row r="1932" customFormat="false" ht="16.85" hidden="false" customHeight="false" outlineLevel="0" collapsed="false">
      <c r="A1932" s="69"/>
      <c r="B1932" s="90" t="s">
        <v>46</v>
      </c>
      <c r="C1932" s="62" t="s">
        <v>331</v>
      </c>
      <c r="D1932" s="90" t="s">
        <v>2018</v>
      </c>
      <c r="E1932" s="43" t="n">
        <v>0.708333333333333</v>
      </c>
      <c r="F1932" s="54" t="n">
        <v>16</v>
      </c>
      <c r="G1932" s="45" t="n">
        <v>2.5</v>
      </c>
      <c r="H1932" s="96" t="s">
        <v>7</v>
      </c>
      <c r="I1932" s="47" t="n">
        <f aca="false">IF(H1932="W",F1932*G1932-F1932,(IF(H1932="L",-F1932)))</f>
        <v>-16</v>
      </c>
      <c r="J1932" s="91"/>
      <c r="K1932" s="23" t="s">
        <v>2019</v>
      </c>
      <c r="L1932" s="48"/>
      <c r="M1932" s="48"/>
      <c r="N1932" s="49"/>
      <c r="O1932" s="91"/>
      <c r="P1932" s="92"/>
      <c r="Q1932" s="92"/>
      <c r="R1932" s="29"/>
      <c r="S1932" s="92"/>
      <c r="T1932" s="92"/>
      <c r="U1932" s="92"/>
      <c r="V1932" s="92"/>
      <c r="W1932" s="92"/>
      <c r="X1932" s="92"/>
      <c r="Y1932" s="92"/>
      <c r="Z1932" s="92"/>
      <c r="AA1932" s="92"/>
      <c r="AB1932" s="92"/>
      <c r="AC1932" s="92"/>
      <c r="AD1932" s="92"/>
      <c r="AE1932" s="92"/>
      <c r="AF1932" s="92"/>
      <c r="AG1932" s="32"/>
      <c r="AH1932" s="32"/>
      <c r="AI1932" s="32"/>
      <c r="AJ1932" s="32"/>
      <c r="AK1932" s="32"/>
      <c r="AL1932" s="32"/>
    </row>
    <row r="1933" customFormat="false" ht="16.85" hidden="false" customHeight="false" outlineLevel="0" collapsed="false">
      <c r="A1933" s="69"/>
      <c r="B1933" s="90" t="s">
        <v>46</v>
      </c>
      <c r="C1933" s="62" t="s">
        <v>170</v>
      </c>
      <c r="D1933" s="90" t="s">
        <v>2020</v>
      </c>
      <c r="E1933" s="98" t="n">
        <v>0.708333333333333</v>
      </c>
      <c r="F1933" s="99" t="n">
        <v>10</v>
      </c>
      <c r="G1933" s="100" t="n">
        <v>3.9</v>
      </c>
      <c r="H1933" s="96" t="s">
        <v>6</v>
      </c>
      <c r="I1933" s="47" t="n">
        <f aca="false">IF(H1933="W",F1933*G1933-F1933,(IF(H1933="L",-F1933)))</f>
        <v>0</v>
      </c>
      <c r="J1933" s="91"/>
      <c r="K1933" s="23"/>
      <c r="L1933" s="48"/>
      <c r="M1933" s="48"/>
      <c r="N1933" s="49"/>
      <c r="O1933" s="91"/>
      <c r="P1933" s="92"/>
      <c r="Q1933" s="92"/>
      <c r="R1933" s="29"/>
      <c r="S1933" s="92"/>
      <c r="T1933" s="92"/>
      <c r="U1933" s="92"/>
      <c r="V1933" s="92"/>
      <c r="W1933" s="92"/>
      <c r="X1933" s="92"/>
      <c r="Y1933" s="92"/>
      <c r="Z1933" s="92"/>
      <c r="AA1933" s="92"/>
      <c r="AB1933" s="92"/>
      <c r="AC1933" s="92"/>
      <c r="AD1933" s="92"/>
      <c r="AE1933" s="92"/>
      <c r="AF1933" s="92"/>
      <c r="AG1933" s="32"/>
      <c r="AH1933" s="32"/>
      <c r="AI1933" s="32"/>
      <c r="AJ1933" s="32"/>
      <c r="AK1933" s="32"/>
      <c r="AL1933" s="32"/>
    </row>
    <row r="1934" customFormat="false" ht="16.85" hidden="false" customHeight="false" outlineLevel="0" collapsed="false">
      <c r="A1934" s="69"/>
      <c r="B1934" s="90" t="s">
        <v>46</v>
      </c>
      <c r="C1934" s="62" t="s">
        <v>28</v>
      </c>
      <c r="D1934" s="90" t="s">
        <v>2021</v>
      </c>
      <c r="E1934" s="98" t="n">
        <v>0.708333333333333</v>
      </c>
      <c r="F1934" s="99" t="n">
        <v>10</v>
      </c>
      <c r="G1934" s="100" t="n">
        <v>3.63</v>
      </c>
      <c r="H1934" s="96" t="s">
        <v>5</v>
      </c>
      <c r="I1934" s="47" t="n">
        <f aca="false">IF(H1934="W",F1934*G1934-F1934,(IF(H1934="L",-F1934)))</f>
        <v>26.3</v>
      </c>
      <c r="J1934" s="91"/>
      <c r="K1934" s="23"/>
      <c r="L1934" s="48"/>
      <c r="M1934" s="48"/>
      <c r="N1934" s="49"/>
      <c r="O1934" s="91"/>
      <c r="P1934" s="92"/>
      <c r="Q1934" s="92"/>
      <c r="R1934" s="29"/>
      <c r="S1934" s="92"/>
      <c r="T1934" s="92"/>
      <c r="U1934" s="92"/>
      <c r="V1934" s="92"/>
      <c r="W1934" s="92"/>
      <c r="X1934" s="92"/>
      <c r="Y1934" s="92"/>
      <c r="Z1934" s="92"/>
      <c r="AA1934" s="92"/>
      <c r="AB1934" s="92"/>
      <c r="AC1934" s="92"/>
      <c r="AD1934" s="92"/>
      <c r="AE1934" s="92"/>
      <c r="AF1934" s="92"/>
      <c r="AG1934" s="32"/>
      <c r="AH1934" s="32"/>
      <c r="AI1934" s="32"/>
      <c r="AJ1934" s="32"/>
      <c r="AK1934" s="32"/>
      <c r="AL1934" s="32"/>
    </row>
    <row r="1935" customFormat="false" ht="16.85" hidden="false" customHeight="false" outlineLevel="0" collapsed="false">
      <c r="A1935" s="69"/>
      <c r="B1935" s="90" t="s">
        <v>67</v>
      </c>
      <c r="C1935" s="62" t="s">
        <v>28</v>
      </c>
      <c r="D1935" s="90" t="s">
        <v>2022</v>
      </c>
      <c r="E1935" s="43" t="n">
        <v>0.90625</v>
      </c>
      <c r="F1935" s="54" t="n">
        <v>25</v>
      </c>
      <c r="G1935" s="45" t="n">
        <v>2.8</v>
      </c>
      <c r="H1935" s="96" t="s">
        <v>7</v>
      </c>
      <c r="I1935" s="47" t="n">
        <f aca="false">IF(H1935="W",F1935*G1935-F1935,(IF(H1935="L",-F1935)))</f>
        <v>-25</v>
      </c>
      <c r="J1935" s="91"/>
      <c r="K1935" s="23" t="s">
        <v>2023</v>
      </c>
      <c r="L1935" s="48"/>
      <c r="M1935" s="48"/>
      <c r="N1935" s="49"/>
      <c r="O1935" s="91"/>
      <c r="P1935" s="92"/>
      <c r="Q1935" s="92"/>
      <c r="R1935" s="29"/>
      <c r="S1935" s="92"/>
      <c r="T1935" s="92"/>
      <c r="U1935" s="92"/>
      <c r="V1935" s="92"/>
      <c r="W1935" s="92"/>
      <c r="X1935" s="92"/>
      <c r="Y1935" s="92"/>
      <c r="Z1935" s="92"/>
      <c r="AA1935" s="92"/>
      <c r="AB1935" s="92"/>
      <c r="AC1935" s="92"/>
      <c r="AD1935" s="92"/>
      <c r="AE1935" s="92"/>
      <c r="AF1935" s="92"/>
      <c r="AG1935" s="32"/>
      <c r="AH1935" s="32"/>
      <c r="AI1935" s="32"/>
      <c r="AJ1935" s="32"/>
      <c r="AK1935" s="32"/>
      <c r="AL1935" s="32"/>
    </row>
    <row r="1936" customFormat="false" ht="16.85" hidden="false" customHeight="false" outlineLevel="0" collapsed="false">
      <c r="A1936" s="69"/>
      <c r="B1936" s="90" t="s">
        <v>67</v>
      </c>
      <c r="C1936" s="62" t="s">
        <v>170</v>
      </c>
      <c r="D1936" s="90" t="s">
        <v>2024</v>
      </c>
      <c r="E1936" s="43" t="n">
        <v>0.90625</v>
      </c>
      <c r="F1936" s="54" t="n">
        <v>10</v>
      </c>
      <c r="G1936" s="45" t="n">
        <v>5.8</v>
      </c>
      <c r="H1936" s="96" t="s">
        <v>6</v>
      </c>
      <c r="I1936" s="47" t="n">
        <f aca="false">IF(H1936="W",F1936*G1936-F1936,(IF(H1936="L",-F1936)))</f>
        <v>0</v>
      </c>
      <c r="J1936" s="91"/>
      <c r="K1936" s="23"/>
      <c r="L1936" s="48"/>
      <c r="M1936" s="48"/>
      <c r="N1936" s="49"/>
      <c r="O1936" s="91"/>
      <c r="P1936" s="92"/>
      <c r="Q1936" s="92"/>
      <c r="R1936" s="29"/>
      <c r="S1936" s="92"/>
      <c r="T1936" s="92"/>
      <c r="U1936" s="92"/>
      <c r="V1936" s="92"/>
      <c r="W1936" s="92"/>
      <c r="X1936" s="92"/>
      <c r="Y1936" s="92"/>
      <c r="Z1936" s="92"/>
      <c r="AA1936" s="92"/>
      <c r="AB1936" s="92"/>
      <c r="AC1936" s="92"/>
      <c r="AD1936" s="92"/>
      <c r="AE1936" s="92"/>
      <c r="AF1936" s="92"/>
      <c r="AG1936" s="32"/>
      <c r="AH1936" s="32"/>
      <c r="AI1936" s="32"/>
      <c r="AJ1936" s="32"/>
      <c r="AK1936" s="32"/>
      <c r="AL1936" s="32"/>
    </row>
    <row r="1937" customFormat="false" ht="16.85" hidden="false" customHeight="false" outlineLevel="0" collapsed="false">
      <c r="A1937" s="69"/>
      <c r="B1937" s="90" t="s">
        <v>67</v>
      </c>
      <c r="C1937" s="62" t="s">
        <v>170</v>
      </c>
      <c r="D1937" s="90" t="s">
        <v>2024</v>
      </c>
      <c r="E1937" s="43" t="n">
        <v>0.90625</v>
      </c>
      <c r="F1937" s="54" t="n">
        <v>2</v>
      </c>
      <c r="G1937" s="45" t="n">
        <v>6</v>
      </c>
      <c r="H1937" s="96" t="s">
        <v>7</v>
      </c>
      <c r="I1937" s="47" t="n">
        <f aca="false">IF(H1937="W",F1937*G1937-F1937,(IF(H1937="L",-F1937)))</f>
        <v>-2</v>
      </c>
      <c r="J1937" s="91"/>
      <c r="K1937" s="23"/>
      <c r="L1937" s="48"/>
      <c r="M1937" s="48"/>
      <c r="N1937" s="49"/>
      <c r="O1937" s="91"/>
      <c r="P1937" s="92"/>
      <c r="Q1937" s="92"/>
      <c r="R1937" s="29"/>
      <c r="S1937" s="92"/>
      <c r="T1937" s="92"/>
      <c r="U1937" s="92"/>
      <c r="V1937" s="92"/>
      <c r="W1937" s="92"/>
      <c r="X1937" s="92"/>
      <c r="Y1937" s="92"/>
      <c r="Z1937" s="92"/>
      <c r="AA1937" s="92"/>
      <c r="AB1937" s="92"/>
      <c r="AC1937" s="92"/>
      <c r="AD1937" s="92"/>
      <c r="AE1937" s="92"/>
      <c r="AF1937" s="92"/>
      <c r="AG1937" s="32"/>
      <c r="AH1937" s="32"/>
      <c r="AI1937" s="32"/>
      <c r="AJ1937" s="32"/>
      <c r="AK1937" s="32"/>
      <c r="AL1937" s="32"/>
    </row>
    <row r="1938" customFormat="false" ht="16.85" hidden="false" customHeight="false" outlineLevel="0" collapsed="false">
      <c r="A1938" s="69"/>
      <c r="B1938" s="90" t="s">
        <v>67</v>
      </c>
      <c r="C1938" s="62" t="s">
        <v>331</v>
      </c>
      <c r="D1938" s="90" t="s">
        <v>1866</v>
      </c>
      <c r="E1938" s="43" t="n">
        <v>0.90625</v>
      </c>
      <c r="F1938" s="54" t="n">
        <v>25</v>
      </c>
      <c r="G1938" s="45" t="n">
        <v>2.8</v>
      </c>
      <c r="H1938" s="96" t="s">
        <v>5</v>
      </c>
      <c r="I1938" s="47" t="n">
        <f aca="false">IF(H1938="W",F1938*G1938-F1938,(IF(H1938="L",-F1938)))</f>
        <v>45</v>
      </c>
      <c r="J1938" s="91"/>
      <c r="K1938" s="23" t="s">
        <v>2025</v>
      </c>
      <c r="L1938" s="48"/>
      <c r="M1938" s="48"/>
      <c r="N1938" s="49"/>
      <c r="O1938" s="91"/>
      <c r="P1938" s="92"/>
      <c r="Q1938" s="92"/>
      <c r="R1938" s="29"/>
      <c r="S1938" s="92"/>
      <c r="T1938" s="92"/>
      <c r="U1938" s="92"/>
      <c r="V1938" s="92"/>
      <c r="W1938" s="92"/>
      <c r="X1938" s="92"/>
      <c r="Y1938" s="92"/>
      <c r="Z1938" s="92"/>
      <c r="AA1938" s="92"/>
      <c r="AB1938" s="92"/>
      <c r="AC1938" s="92"/>
      <c r="AD1938" s="92"/>
      <c r="AE1938" s="92"/>
      <c r="AF1938" s="92"/>
      <c r="AG1938" s="32"/>
      <c r="AH1938" s="32"/>
      <c r="AI1938" s="32"/>
      <c r="AJ1938" s="32"/>
      <c r="AK1938" s="32"/>
      <c r="AL1938" s="32"/>
    </row>
    <row r="1939" customFormat="false" ht="16.85" hidden="false" customHeight="false" outlineLevel="0" collapsed="false">
      <c r="A1939" s="69" t="n">
        <v>43745</v>
      </c>
      <c r="B1939" s="90" t="s">
        <v>67</v>
      </c>
      <c r="C1939" s="62" t="s">
        <v>28</v>
      </c>
      <c r="D1939" s="90" t="s">
        <v>2026</v>
      </c>
      <c r="E1939" s="43" t="n">
        <v>0.916666666666667</v>
      </c>
      <c r="F1939" s="54" t="n">
        <v>20</v>
      </c>
      <c r="G1939" s="45" t="n">
        <v>1.78</v>
      </c>
      <c r="H1939" s="96" t="s">
        <v>6</v>
      </c>
      <c r="I1939" s="47" t="n">
        <f aca="false">IF(H1939="W",F1939*G1939-F1939,(IF(H1939="L",-F1939)))</f>
        <v>0</v>
      </c>
      <c r="J1939" s="91"/>
      <c r="K1939" s="23"/>
      <c r="L1939" s="48" t="s">
        <v>2027</v>
      </c>
      <c r="M1939" s="48" t="s">
        <v>9</v>
      </c>
      <c r="N1939" s="49" t="n">
        <f aca="false">SUM(I1939:I1995)</f>
        <v>18.3478</v>
      </c>
      <c r="O1939" s="91"/>
      <c r="P1939" s="92"/>
      <c r="Q1939" s="92"/>
      <c r="R1939" s="29"/>
      <c r="S1939" s="92"/>
      <c r="T1939" s="92"/>
      <c r="U1939" s="92"/>
      <c r="V1939" s="92"/>
      <c r="W1939" s="92"/>
      <c r="X1939" s="92"/>
      <c r="Y1939" s="92"/>
      <c r="Z1939" s="92"/>
      <c r="AA1939" s="92"/>
      <c r="AB1939" s="92"/>
      <c r="AC1939" s="92"/>
      <c r="AD1939" s="92"/>
      <c r="AE1939" s="92"/>
      <c r="AF1939" s="92"/>
      <c r="AG1939" s="32"/>
      <c r="AH1939" s="32"/>
      <c r="AI1939" s="32"/>
      <c r="AJ1939" s="32"/>
      <c r="AK1939" s="32"/>
      <c r="AL1939" s="32"/>
    </row>
    <row r="1940" customFormat="false" ht="16.85" hidden="false" customHeight="false" outlineLevel="0" collapsed="false">
      <c r="A1940" s="69"/>
      <c r="B1940" s="90" t="s">
        <v>67</v>
      </c>
      <c r="C1940" s="62" t="s">
        <v>331</v>
      </c>
      <c r="D1940" s="90" t="s">
        <v>2028</v>
      </c>
      <c r="E1940" s="43" t="n">
        <v>0.916666666666667</v>
      </c>
      <c r="F1940" s="54" t="n">
        <v>9.37</v>
      </c>
      <c r="G1940" s="45" t="n">
        <v>3.8</v>
      </c>
      <c r="H1940" s="96" t="s">
        <v>5</v>
      </c>
      <c r="I1940" s="47" t="n">
        <f aca="false">IF(H1940="W",F1940*G1940-F1940,(IF(H1940="L",-F1940)))</f>
        <v>26.236</v>
      </c>
      <c r="J1940" s="91"/>
      <c r="K1940" s="23" t="s">
        <v>2029</v>
      </c>
      <c r="L1940" s="48"/>
      <c r="M1940" s="48"/>
      <c r="N1940" s="49"/>
      <c r="O1940" s="91"/>
      <c r="P1940" s="92"/>
      <c r="Q1940" s="92"/>
      <c r="R1940" s="29"/>
      <c r="S1940" s="92"/>
      <c r="T1940" s="92"/>
      <c r="U1940" s="92"/>
      <c r="V1940" s="92"/>
      <c r="W1940" s="92"/>
      <c r="X1940" s="92"/>
      <c r="Y1940" s="92"/>
      <c r="Z1940" s="92"/>
      <c r="AA1940" s="92"/>
      <c r="AB1940" s="92"/>
      <c r="AC1940" s="92"/>
      <c r="AD1940" s="92"/>
      <c r="AE1940" s="92"/>
      <c r="AF1940" s="92"/>
      <c r="AG1940" s="32"/>
      <c r="AH1940" s="32"/>
      <c r="AI1940" s="32"/>
      <c r="AJ1940" s="32"/>
      <c r="AK1940" s="32"/>
      <c r="AL1940" s="32"/>
    </row>
    <row r="1941" customFormat="false" ht="16.85" hidden="false" customHeight="false" outlineLevel="0" collapsed="false">
      <c r="A1941" s="69"/>
      <c r="B1941" s="90" t="s">
        <v>67</v>
      </c>
      <c r="C1941" s="62" t="s">
        <v>170</v>
      </c>
      <c r="D1941" s="90" t="s">
        <v>2030</v>
      </c>
      <c r="E1941" s="43" t="n">
        <v>0.916666666666667</v>
      </c>
      <c r="F1941" s="54" t="n">
        <v>7.34</v>
      </c>
      <c r="G1941" s="45" t="n">
        <v>4.85</v>
      </c>
      <c r="H1941" s="96" t="s">
        <v>7</v>
      </c>
      <c r="I1941" s="47" t="n">
        <f aca="false">IF(H1941="W",F1941*G1941-F1941,(IF(H1941="L",-F1941)))</f>
        <v>-7.34</v>
      </c>
      <c r="J1941" s="91"/>
      <c r="K1941" s="23" t="s">
        <v>2031</v>
      </c>
      <c r="L1941" s="48"/>
      <c r="M1941" s="48"/>
      <c r="N1941" s="49"/>
      <c r="O1941" s="91"/>
      <c r="P1941" s="92"/>
      <c r="Q1941" s="92"/>
      <c r="R1941" s="29"/>
      <c r="S1941" s="92"/>
      <c r="T1941" s="92"/>
      <c r="U1941" s="92"/>
      <c r="V1941" s="92"/>
      <c r="W1941" s="92"/>
      <c r="X1941" s="92"/>
      <c r="Y1941" s="92"/>
      <c r="Z1941" s="92"/>
      <c r="AA1941" s="92"/>
      <c r="AB1941" s="92"/>
      <c r="AC1941" s="92"/>
      <c r="AD1941" s="92"/>
      <c r="AE1941" s="92"/>
      <c r="AF1941" s="92"/>
      <c r="AG1941" s="32"/>
      <c r="AH1941" s="32"/>
      <c r="AI1941" s="32"/>
      <c r="AJ1941" s="32"/>
      <c r="AK1941" s="32"/>
      <c r="AL1941" s="32"/>
    </row>
    <row r="1942" customFormat="false" ht="16.85" hidden="false" customHeight="false" outlineLevel="0" collapsed="false">
      <c r="A1942" s="69"/>
      <c r="B1942" s="90" t="s">
        <v>67</v>
      </c>
      <c r="C1942" s="62" t="s">
        <v>63</v>
      </c>
      <c r="D1942" s="90" t="s">
        <v>2032</v>
      </c>
      <c r="E1942" s="43" t="n">
        <v>0.916666666666667</v>
      </c>
      <c r="F1942" s="54" t="n">
        <v>20</v>
      </c>
      <c r="G1942" s="45" t="n">
        <v>1.04</v>
      </c>
      <c r="H1942" s="96" t="s">
        <v>7</v>
      </c>
      <c r="I1942" s="47" t="n">
        <f aca="false">IF(H1942="W",F1942*G1942-F1942,(IF(H1942="L",-F1942)))</f>
        <v>-20</v>
      </c>
      <c r="J1942" s="91"/>
      <c r="K1942" s="23"/>
      <c r="L1942" s="48"/>
      <c r="M1942" s="48"/>
      <c r="N1942" s="49"/>
      <c r="O1942" s="91"/>
      <c r="P1942" s="92"/>
      <c r="Q1942" s="92"/>
      <c r="R1942" s="29"/>
      <c r="S1942" s="92"/>
      <c r="T1942" s="92"/>
      <c r="U1942" s="92"/>
      <c r="V1942" s="92"/>
      <c r="W1942" s="92"/>
      <c r="X1942" s="92"/>
      <c r="Y1942" s="92"/>
      <c r="Z1942" s="92"/>
      <c r="AA1942" s="92"/>
      <c r="AB1942" s="92"/>
      <c r="AC1942" s="92"/>
      <c r="AD1942" s="92"/>
      <c r="AE1942" s="92"/>
      <c r="AF1942" s="92"/>
      <c r="AG1942" s="32"/>
      <c r="AH1942" s="32"/>
      <c r="AI1942" s="32"/>
      <c r="AJ1942" s="32"/>
      <c r="AK1942" s="32"/>
      <c r="AL1942" s="32"/>
    </row>
    <row r="1943" customFormat="false" ht="16.85" hidden="false" customHeight="false" outlineLevel="0" collapsed="false">
      <c r="A1943" s="69"/>
      <c r="B1943" s="90" t="s">
        <v>46</v>
      </c>
      <c r="C1943" s="62" t="s">
        <v>28</v>
      </c>
      <c r="D1943" s="90" t="s">
        <v>2033</v>
      </c>
      <c r="E1943" s="43" t="n">
        <v>0.708333333333333</v>
      </c>
      <c r="F1943" s="54" t="n">
        <v>5</v>
      </c>
      <c r="G1943" s="45" t="n">
        <v>2.04</v>
      </c>
      <c r="H1943" s="96" t="s">
        <v>7</v>
      </c>
      <c r="I1943" s="47" t="n">
        <f aca="false">IF(H1943="W",F1943*G1943-F1943,(IF(H1943="L",-F1943)))</f>
        <v>-5</v>
      </c>
      <c r="J1943" s="91"/>
      <c r="K1943" s="23"/>
      <c r="L1943" s="48"/>
      <c r="M1943" s="48"/>
      <c r="N1943" s="49"/>
      <c r="O1943" s="91"/>
      <c r="P1943" s="92"/>
      <c r="Q1943" s="92"/>
      <c r="R1943" s="29"/>
      <c r="S1943" s="92"/>
      <c r="T1943" s="92"/>
      <c r="U1943" s="92"/>
      <c r="V1943" s="92"/>
      <c r="W1943" s="92"/>
      <c r="X1943" s="92"/>
      <c r="Y1943" s="92"/>
      <c r="Z1943" s="92"/>
      <c r="AA1943" s="92"/>
      <c r="AB1943" s="92"/>
      <c r="AC1943" s="92"/>
      <c r="AD1943" s="92"/>
      <c r="AE1943" s="92"/>
      <c r="AF1943" s="92"/>
      <c r="AG1943" s="32"/>
      <c r="AH1943" s="32"/>
      <c r="AI1943" s="32"/>
      <c r="AJ1943" s="32"/>
      <c r="AK1943" s="32"/>
      <c r="AL1943" s="32"/>
    </row>
    <row r="1944" customFormat="false" ht="16.85" hidden="false" customHeight="false" outlineLevel="0" collapsed="false">
      <c r="A1944" s="69"/>
      <c r="B1944" s="90" t="s">
        <v>46</v>
      </c>
      <c r="C1944" s="62" t="s">
        <v>331</v>
      </c>
      <c r="D1944" s="90" t="s">
        <v>2034</v>
      </c>
      <c r="E1944" s="43" t="n">
        <v>0.708333333333333</v>
      </c>
      <c r="F1944" s="54" t="n">
        <v>3</v>
      </c>
      <c r="G1944" s="45" t="n">
        <v>4.2</v>
      </c>
      <c r="H1944" s="96" t="s">
        <v>7</v>
      </c>
      <c r="I1944" s="47" t="n">
        <f aca="false">IF(H1944="W",F1944*G1944-F1944,(IF(H1944="L",-F1944)))</f>
        <v>-3</v>
      </c>
      <c r="J1944" s="91"/>
      <c r="K1944" s="23" t="s">
        <v>2035</v>
      </c>
      <c r="L1944" s="48"/>
      <c r="M1944" s="48"/>
      <c r="N1944" s="49"/>
      <c r="O1944" s="91"/>
      <c r="P1944" s="92"/>
      <c r="Q1944" s="92"/>
      <c r="R1944" s="29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32"/>
      <c r="AH1944" s="32"/>
      <c r="AI1944" s="32"/>
      <c r="AJ1944" s="32"/>
      <c r="AK1944" s="32"/>
      <c r="AL1944" s="32"/>
    </row>
    <row r="1945" customFormat="false" ht="16.85" hidden="false" customHeight="false" outlineLevel="0" collapsed="false">
      <c r="A1945" s="69"/>
      <c r="B1945" s="90" t="s">
        <v>46</v>
      </c>
      <c r="C1945" s="62" t="s">
        <v>170</v>
      </c>
      <c r="D1945" s="90" t="s">
        <v>2036</v>
      </c>
      <c r="E1945" s="43" t="n">
        <v>0.708333333333333</v>
      </c>
      <c r="F1945" s="54" t="n">
        <v>3.95</v>
      </c>
      <c r="G1945" s="45" t="n">
        <v>3.2</v>
      </c>
      <c r="H1945" s="96" t="s">
        <v>5</v>
      </c>
      <c r="I1945" s="47" t="n">
        <f aca="false">IF(H1945="W",F1945*G1945-F1945,(IF(H1945="L",-F1945)))</f>
        <v>8.69</v>
      </c>
      <c r="J1945" s="91"/>
      <c r="K1945" s="23" t="s">
        <v>2037</v>
      </c>
      <c r="L1945" s="48"/>
      <c r="M1945" s="48"/>
      <c r="N1945" s="49"/>
      <c r="O1945" s="91"/>
      <c r="P1945" s="92"/>
      <c r="Q1945" s="92"/>
      <c r="R1945" s="29"/>
      <c r="S1945" s="92"/>
      <c r="T1945" s="92"/>
      <c r="U1945" s="92"/>
      <c r="V1945" s="92"/>
      <c r="W1945" s="92"/>
      <c r="X1945" s="92"/>
      <c r="Y1945" s="92"/>
      <c r="Z1945" s="92"/>
      <c r="AA1945" s="92"/>
      <c r="AB1945" s="92"/>
      <c r="AC1945" s="92"/>
      <c r="AD1945" s="92"/>
      <c r="AE1945" s="92"/>
      <c r="AF1945" s="92"/>
      <c r="AG1945" s="32"/>
      <c r="AH1945" s="32"/>
      <c r="AI1945" s="32"/>
      <c r="AJ1945" s="32"/>
      <c r="AK1945" s="32"/>
      <c r="AL1945" s="32"/>
    </row>
    <row r="1946" customFormat="false" ht="16.85" hidden="false" customHeight="false" outlineLevel="0" collapsed="false">
      <c r="A1946" s="69" t="n">
        <v>43746</v>
      </c>
      <c r="B1946" s="90" t="s">
        <v>46</v>
      </c>
      <c r="C1946" s="62" t="s">
        <v>28</v>
      </c>
      <c r="D1946" s="90" t="s">
        <v>2038</v>
      </c>
      <c r="E1946" s="43" t="n">
        <v>0.770833333333333</v>
      </c>
      <c r="F1946" s="54" t="n">
        <v>20</v>
      </c>
      <c r="G1946" s="45" t="n">
        <v>2.9</v>
      </c>
      <c r="H1946" s="96" t="s">
        <v>7</v>
      </c>
      <c r="I1946" s="47" t="n">
        <f aca="false">IF(H1946="W",F1946*G1946-F1946,(IF(H1946="L",-F1946)))</f>
        <v>-20</v>
      </c>
      <c r="J1946" s="91"/>
      <c r="K1946" s="23"/>
      <c r="L1946" s="48"/>
      <c r="M1946" s="48"/>
      <c r="N1946" s="49"/>
      <c r="O1946" s="91"/>
      <c r="P1946" s="92"/>
      <c r="Q1946" s="92"/>
      <c r="R1946" s="29"/>
      <c r="S1946" s="92"/>
      <c r="T1946" s="92"/>
      <c r="U1946" s="92"/>
      <c r="V1946" s="92"/>
      <c r="W1946" s="92"/>
      <c r="X1946" s="92"/>
      <c r="Y1946" s="92"/>
      <c r="Z1946" s="92"/>
      <c r="AA1946" s="92"/>
      <c r="AB1946" s="92"/>
      <c r="AC1946" s="92"/>
      <c r="AD1946" s="92"/>
      <c r="AE1946" s="92"/>
      <c r="AF1946" s="92"/>
      <c r="AG1946" s="32"/>
      <c r="AH1946" s="32"/>
      <c r="AI1946" s="32"/>
      <c r="AJ1946" s="32"/>
      <c r="AK1946" s="32"/>
      <c r="AL1946" s="32"/>
    </row>
    <row r="1947" customFormat="false" ht="16.85" hidden="false" customHeight="false" outlineLevel="0" collapsed="false">
      <c r="A1947" s="69" t="s">
        <v>2039</v>
      </c>
      <c r="B1947" s="90" t="s">
        <v>46</v>
      </c>
      <c r="C1947" s="62" t="s">
        <v>331</v>
      </c>
      <c r="D1947" s="90" t="s">
        <v>2040</v>
      </c>
      <c r="E1947" s="43" t="n">
        <v>0.770833333333333</v>
      </c>
      <c r="F1947" s="54" t="n">
        <v>14.5</v>
      </c>
      <c r="G1947" s="45" t="n">
        <v>4</v>
      </c>
      <c r="H1947" s="96" t="s">
        <v>5</v>
      </c>
      <c r="I1947" s="47" t="n">
        <f aca="false">IF(H1947="W",F1947*G1947-F1947,(IF(H1947="L",-F1947)))</f>
        <v>43.5</v>
      </c>
      <c r="J1947" s="91"/>
      <c r="K1947" s="23" t="s">
        <v>2041</v>
      </c>
      <c r="L1947" s="48"/>
      <c r="M1947" s="48"/>
      <c r="N1947" s="49"/>
      <c r="O1947" s="91"/>
      <c r="P1947" s="92"/>
      <c r="Q1947" s="92"/>
      <c r="R1947" s="29"/>
      <c r="S1947" s="92"/>
      <c r="T1947" s="92"/>
      <c r="U1947" s="92"/>
      <c r="V1947" s="92"/>
      <c r="W1947" s="92"/>
      <c r="X1947" s="92"/>
      <c r="Y1947" s="92"/>
      <c r="Z1947" s="92"/>
      <c r="AA1947" s="92"/>
      <c r="AB1947" s="92"/>
      <c r="AC1947" s="92"/>
      <c r="AD1947" s="92"/>
      <c r="AE1947" s="92"/>
      <c r="AF1947" s="92"/>
      <c r="AG1947" s="32"/>
      <c r="AH1947" s="32"/>
      <c r="AI1947" s="32"/>
      <c r="AJ1947" s="32"/>
      <c r="AK1947" s="32"/>
      <c r="AL1947" s="32"/>
    </row>
    <row r="1948" customFormat="false" ht="16.85" hidden="false" customHeight="false" outlineLevel="0" collapsed="false">
      <c r="A1948" s="69" t="s">
        <v>2042</v>
      </c>
      <c r="B1948" s="90" t="s">
        <v>46</v>
      </c>
      <c r="C1948" s="62" t="s">
        <v>170</v>
      </c>
      <c r="D1948" s="90" t="s">
        <v>2043</v>
      </c>
      <c r="E1948" s="43" t="n">
        <v>0.770833333333333</v>
      </c>
      <c r="F1948" s="54" t="n">
        <v>25</v>
      </c>
      <c r="G1948" s="45" t="n">
        <v>2.35</v>
      </c>
      <c r="H1948" s="96" t="s">
        <v>7</v>
      </c>
      <c r="I1948" s="47" t="n">
        <f aca="false">IF(H1948="W",F1948*G1948-F1948,(IF(H1948="L",-F1948)))</f>
        <v>-25</v>
      </c>
      <c r="J1948" s="91"/>
      <c r="K1948" s="23" t="s">
        <v>2044</v>
      </c>
      <c r="L1948" s="48"/>
      <c r="M1948" s="48"/>
      <c r="N1948" s="49"/>
      <c r="O1948" s="91"/>
      <c r="P1948" s="92"/>
      <c r="Q1948" s="92"/>
      <c r="R1948" s="29"/>
      <c r="S1948" s="92"/>
      <c r="T1948" s="92"/>
      <c r="U1948" s="92"/>
      <c r="V1948" s="92"/>
      <c r="W1948" s="92"/>
      <c r="X1948" s="92"/>
      <c r="Y1948" s="92"/>
      <c r="Z1948" s="92"/>
      <c r="AA1948" s="92"/>
      <c r="AB1948" s="92"/>
      <c r="AC1948" s="92"/>
      <c r="AD1948" s="92"/>
      <c r="AE1948" s="92"/>
      <c r="AF1948" s="92"/>
      <c r="AG1948" s="32"/>
      <c r="AH1948" s="32"/>
      <c r="AI1948" s="32"/>
      <c r="AJ1948" s="32"/>
      <c r="AK1948" s="32"/>
      <c r="AL1948" s="32"/>
    </row>
    <row r="1949" customFormat="false" ht="16.85" hidden="false" customHeight="false" outlineLevel="0" collapsed="false">
      <c r="A1949" s="69"/>
      <c r="B1949" s="90" t="s">
        <v>46</v>
      </c>
      <c r="C1949" s="62" t="s">
        <v>28</v>
      </c>
      <c r="D1949" s="90" t="s">
        <v>2045</v>
      </c>
      <c r="E1949" s="43" t="n">
        <v>0.0833333333333333</v>
      </c>
      <c r="F1949" s="54" t="n">
        <v>10</v>
      </c>
      <c r="G1949" s="45" t="n">
        <v>2.22</v>
      </c>
      <c r="H1949" s="96" t="s">
        <v>7</v>
      </c>
      <c r="I1949" s="47" t="n">
        <f aca="false">IF(H1949="W",F1949*G1949-F1949,(IF(H1949="L",-F1949)))</f>
        <v>-10</v>
      </c>
      <c r="J1949" s="91"/>
      <c r="K1949" s="23"/>
      <c r="L1949" s="48"/>
      <c r="M1949" s="48"/>
      <c r="N1949" s="49"/>
      <c r="O1949" s="91"/>
      <c r="P1949" s="92"/>
      <c r="Q1949" s="92"/>
      <c r="R1949" s="29"/>
      <c r="S1949" s="92"/>
      <c r="T1949" s="92"/>
      <c r="U1949" s="92"/>
      <c r="V1949" s="92"/>
      <c r="W1949" s="92"/>
      <c r="X1949" s="92"/>
      <c r="Y1949" s="92"/>
      <c r="Z1949" s="92"/>
      <c r="AA1949" s="92"/>
      <c r="AB1949" s="92"/>
      <c r="AC1949" s="92"/>
      <c r="AD1949" s="92"/>
      <c r="AE1949" s="92"/>
      <c r="AF1949" s="92"/>
      <c r="AG1949" s="32"/>
      <c r="AH1949" s="32"/>
      <c r="AI1949" s="32"/>
      <c r="AJ1949" s="32"/>
      <c r="AK1949" s="32"/>
      <c r="AL1949" s="32"/>
    </row>
    <row r="1950" customFormat="false" ht="16.85" hidden="false" customHeight="false" outlineLevel="0" collapsed="false">
      <c r="A1950" s="69"/>
      <c r="B1950" s="90" t="s">
        <v>46</v>
      </c>
      <c r="C1950" s="62" t="s">
        <v>28</v>
      </c>
      <c r="D1950" s="90" t="s">
        <v>2045</v>
      </c>
      <c r="E1950" s="43" t="n">
        <v>0.0833333333333333</v>
      </c>
      <c r="F1950" s="54" t="n">
        <v>10</v>
      </c>
      <c r="G1950" s="45" t="n">
        <v>2.22</v>
      </c>
      <c r="H1950" s="96" t="s">
        <v>6</v>
      </c>
      <c r="I1950" s="47" t="n">
        <f aca="false">IF(H1950="W",F1950*G1950-F1950,(IF(H1950="L",-F1950)))</f>
        <v>0</v>
      </c>
      <c r="J1950" s="91"/>
      <c r="K1950" s="23"/>
      <c r="L1950" s="48"/>
      <c r="M1950" s="48"/>
      <c r="N1950" s="49"/>
      <c r="O1950" s="91"/>
      <c r="P1950" s="92"/>
      <c r="Q1950" s="92"/>
      <c r="R1950" s="29"/>
      <c r="S1950" s="92"/>
      <c r="T1950" s="92"/>
      <c r="U1950" s="92"/>
      <c r="V1950" s="92"/>
      <c r="W1950" s="92"/>
      <c r="X1950" s="92"/>
      <c r="Y1950" s="92"/>
      <c r="Z1950" s="92"/>
      <c r="AA1950" s="92"/>
      <c r="AB1950" s="92"/>
      <c r="AC1950" s="92"/>
      <c r="AD1950" s="92"/>
      <c r="AE1950" s="92"/>
      <c r="AF1950" s="92"/>
      <c r="AG1950" s="32"/>
      <c r="AH1950" s="32"/>
      <c r="AI1950" s="32"/>
      <c r="AJ1950" s="32"/>
      <c r="AK1950" s="32"/>
      <c r="AL1950" s="32"/>
    </row>
    <row r="1951" customFormat="false" ht="16.85" hidden="false" customHeight="false" outlineLevel="0" collapsed="false">
      <c r="A1951" s="69" t="s">
        <v>2046</v>
      </c>
      <c r="B1951" s="90" t="s">
        <v>46</v>
      </c>
      <c r="C1951" s="62" t="s">
        <v>87</v>
      </c>
      <c r="D1951" s="90" t="s">
        <v>2047</v>
      </c>
      <c r="E1951" s="43" t="n">
        <v>0.0833333333333333</v>
      </c>
      <c r="F1951" s="54" t="n">
        <v>11.24</v>
      </c>
      <c r="G1951" s="45" t="n">
        <v>3.95</v>
      </c>
      <c r="H1951" s="96" t="s">
        <v>5</v>
      </c>
      <c r="I1951" s="47" t="n">
        <f aca="false">IF(H1951="W",F1951*G1951-F1951,(IF(H1951="L",-F1951)))</f>
        <v>33.158</v>
      </c>
      <c r="J1951" s="91"/>
      <c r="K1951" s="23"/>
      <c r="L1951" s="48"/>
      <c r="M1951" s="48"/>
      <c r="N1951" s="49"/>
      <c r="O1951" s="91"/>
      <c r="P1951" s="92"/>
      <c r="Q1951" s="92"/>
      <c r="R1951" s="29"/>
      <c r="S1951" s="92"/>
      <c r="T1951" s="92"/>
      <c r="U1951" s="92"/>
      <c r="V1951" s="92"/>
      <c r="W1951" s="92"/>
      <c r="X1951" s="92"/>
      <c r="Y1951" s="92"/>
      <c r="Z1951" s="92"/>
      <c r="AA1951" s="92"/>
      <c r="AB1951" s="92"/>
      <c r="AC1951" s="92"/>
      <c r="AD1951" s="92"/>
      <c r="AE1951" s="92"/>
      <c r="AF1951" s="92"/>
      <c r="AG1951" s="32"/>
      <c r="AH1951" s="32"/>
      <c r="AI1951" s="32"/>
      <c r="AJ1951" s="32"/>
      <c r="AK1951" s="32"/>
      <c r="AL1951" s="32"/>
    </row>
    <row r="1952" customFormat="false" ht="16.85" hidden="false" customHeight="false" outlineLevel="0" collapsed="false">
      <c r="A1952" s="69" t="s">
        <v>2048</v>
      </c>
      <c r="B1952" s="90" t="s">
        <v>46</v>
      </c>
      <c r="C1952" s="62" t="s">
        <v>331</v>
      </c>
      <c r="D1952" s="90" t="s">
        <v>2049</v>
      </c>
      <c r="E1952" s="43" t="n">
        <v>0.0833333333333333</v>
      </c>
      <c r="F1952" s="54" t="n">
        <v>14.11</v>
      </c>
      <c r="G1952" s="45" t="n">
        <v>3.15</v>
      </c>
      <c r="H1952" s="96" t="s">
        <v>7</v>
      </c>
      <c r="I1952" s="47" t="n">
        <f aca="false">IF(H1952="W",F1952*G1952-F1952,(IF(H1952="L",-F1952)))</f>
        <v>-14.11</v>
      </c>
      <c r="J1952" s="91"/>
      <c r="K1952" s="23"/>
      <c r="L1952" s="48"/>
      <c r="M1952" s="48"/>
      <c r="N1952" s="49"/>
      <c r="O1952" s="91"/>
      <c r="P1952" s="92"/>
      <c r="Q1952" s="92"/>
      <c r="R1952" s="29"/>
      <c r="S1952" s="92"/>
      <c r="T1952" s="92"/>
      <c r="U1952" s="92"/>
      <c r="V1952" s="92"/>
      <c r="W1952" s="92"/>
      <c r="X1952" s="92"/>
      <c r="Y1952" s="92"/>
      <c r="Z1952" s="92"/>
      <c r="AA1952" s="92"/>
      <c r="AB1952" s="92"/>
      <c r="AC1952" s="92"/>
      <c r="AD1952" s="92"/>
      <c r="AE1952" s="92"/>
      <c r="AF1952" s="92"/>
      <c r="AG1952" s="32"/>
      <c r="AH1952" s="32"/>
      <c r="AI1952" s="32"/>
      <c r="AJ1952" s="32"/>
      <c r="AK1952" s="32"/>
      <c r="AL1952" s="32"/>
    </row>
    <row r="1953" customFormat="false" ht="16.85" hidden="false" customHeight="false" outlineLevel="0" collapsed="false">
      <c r="A1953" s="69" t="n">
        <v>43747</v>
      </c>
      <c r="B1953" s="90" t="s">
        <v>67</v>
      </c>
      <c r="C1953" s="62" t="s">
        <v>28</v>
      </c>
      <c r="D1953" s="90" t="s">
        <v>2050</v>
      </c>
      <c r="E1953" s="43" t="n">
        <v>0.90625</v>
      </c>
      <c r="F1953" s="54" t="n">
        <v>20</v>
      </c>
      <c r="G1953" s="45" t="n">
        <v>1.98</v>
      </c>
      <c r="H1953" s="96" t="s">
        <v>7</v>
      </c>
      <c r="I1953" s="47" t="n">
        <f aca="false">IF(H1953="W",F1953*G1953-F1953,(IF(H1953="L",-F1953)))</f>
        <v>-20</v>
      </c>
      <c r="J1953" s="91"/>
      <c r="K1953" s="23"/>
      <c r="L1953" s="48"/>
      <c r="M1953" s="48"/>
      <c r="N1953" s="49"/>
      <c r="O1953" s="91"/>
      <c r="P1953" s="92"/>
      <c r="Q1953" s="92"/>
      <c r="R1953" s="29"/>
      <c r="S1953" s="92"/>
      <c r="T1953" s="92"/>
      <c r="U1953" s="92"/>
      <c r="V1953" s="92"/>
      <c r="W1953" s="92"/>
      <c r="X1953" s="92"/>
      <c r="Y1953" s="92"/>
      <c r="Z1953" s="92"/>
      <c r="AA1953" s="92"/>
      <c r="AB1953" s="92"/>
      <c r="AC1953" s="92"/>
      <c r="AD1953" s="92"/>
      <c r="AE1953" s="92"/>
      <c r="AF1953" s="92"/>
      <c r="AG1953" s="32"/>
      <c r="AH1953" s="32"/>
      <c r="AI1953" s="32"/>
      <c r="AJ1953" s="32"/>
      <c r="AK1953" s="32"/>
      <c r="AL1953" s="32"/>
    </row>
    <row r="1954" customFormat="false" ht="16.85" hidden="false" customHeight="false" outlineLevel="0" collapsed="false">
      <c r="A1954" s="69"/>
      <c r="B1954" s="90" t="s">
        <v>67</v>
      </c>
      <c r="C1954" s="62" t="s">
        <v>87</v>
      </c>
      <c r="D1954" s="90" t="s">
        <v>2051</v>
      </c>
      <c r="E1954" s="43" t="n">
        <v>0.90625</v>
      </c>
      <c r="F1954" s="54" t="n">
        <v>5</v>
      </c>
      <c r="G1954" s="45" t="n">
        <v>3.7</v>
      </c>
      <c r="H1954" s="96" t="s">
        <v>5</v>
      </c>
      <c r="I1954" s="47" t="n">
        <f aca="false">IF(H1954="W",F1954*G1954-F1954,(IF(H1954="L",-F1954)))</f>
        <v>13.5</v>
      </c>
      <c r="J1954" s="91"/>
      <c r="K1954" s="23"/>
      <c r="L1954" s="48"/>
      <c r="M1954" s="48"/>
      <c r="N1954" s="49"/>
      <c r="O1954" s="91"/>
      <c r="P1954" s="92"/>
      <c r="Q1954" s="92"/>
      <c r="R1954" s="29"/>
      <c r="S1954" s="92"/>
      <c r="T1954" s="92"/>
      <c r="U1954" s="92"/>
      <c r="V1954" s="92"/>
      <c r="W1954" s="92"/>
      <c r="X1954" s="92"/>
      <c r="Y1954" s="92"/>
      <c r="Z1954" s="92"/>
      <c r="AA1954" s="92"/>
      <c r="AB1954" s="92"/>
      <c r="AC1954" s="92"/>
      <c r="AD1954" s="92"/>
      <c r="AE1954" s="92"/>
      <c r="AF1954" s="92"/>
      <c r="AG1954" s="32"/>
      <c r="AH1954" s="32"/>
      <c r="AI1954" s="32"/>
      <c r="AJ1954" s="32"/>
      <c r="AK1954" s="32"/>
      <c r="AL1954" s="32"/>
    </row>
    <row r="1955" customFormat="false" ht="16.85" hidden="false" customHeight="false" outlineLevel="0" collapsed="false">
      <c r="A1955" s="69" t="s">
        <v>2052</v>
      </c>
      <c r="B1955" s="90" t="s">
        <v>67</v>
      </c>
      <c r="C1955" s="62" t="s">
        <v>170</v>
      </c>
      <c r="D1955" s="90" t="s">
        <v>2051</v>
      </c>
      <c r="E1955" s="43" t="n">
        <v>0.90625</v>
      </c>
      <c r="F1955" s="54" t="n">
        <v>2.53</v>
      </c>
      <c r="G1955" s="45" t="n">
        <v>3.7</v>
      </c>
      <c r="H1955" s="96" t="s">
        <v>5</v>
      </c>
      <c r="I1955" s="47" t="n">
        <f aca="false">IF(H1955="W",F1955*G1955-F1955,(IF(H1955="L",-F1955)))</f>
        <v>6.831</v>
      </c>
      <c r="J1955" s="91"/>
      <c r="K1955" s="23"/>
      <c r="L1955" s="48"/>
      <c r="M1955" s="48"/>
      <c r="N1955" s="49"/>
      <c r="O1955" s="91"/>
      <c r="P1955" s="92"/>
      <c r="Q1955" s="92"/>
      <c r="R1955" s="29"/>
      <c r="S1955" s="92"/>
      <c r="T1955" s="92"/>
      <c r="U1955" s="92"/>
      <c r="V1955" s="92"/>
      <c r="W1955" s="92"/>
      <c r="X1955" s="92"/>
      <c r="Y1955" s="92"/>
      <c r="Z1955" s="92"/>
      <c r="AA1955" s="92"/>
      <c r="AB1955" s="92"/>
      <c r="AC1955" s="92"/>
      <c r="AD1955" s="92"/>
      <c r="AE1955" s="92"/>
      <c r="AF1955" s="92"/>
      <c r="AG1955" s="32"/>
      <c r="AH1955" s="32"/>
      <c r="AI1955" s="32"/>
      <c r="AJ1955" s="32"/>
      <c r="AK1955" s="32"/>
      <c r="AL1955" s="32"/>
    </row>
    <row r="1956" customFormat="false" ht="16.85" hidden="false" customHeight="false" outlineLevel="0" collapsed="false">
      <c r="A1956" s="69"/>
      <c r="B1956" s="90" t="s">
        <v>67</v>
      </c>
      <c r="C1956" s="62" t="s">
        <v>87</v>
      </c>
      <c r="D1956" s="90" t="s">
        <v>2051</v>
      </c>
      <c r="E1956" s="43" t="n">
        <v>0.90625</v>
      </c>
      <c r="F1956" s="54" t="n">
        <v>3.12</v>
      </c>
      <c r="G1956" s="45" t="n">
        <v>3.7</v>
      </c>
      <c r="H1956" s="96" t="s">
        <v>5</v>
      </c>
      <c r="I1956" s="47" t="n">
        <f aca="false">IF(H1956="W",F1956*G1956-F1956,(IF(H1956="L",-F1956)))</f>
        <v>8.424</v>
      </c>
      <c r="J1956" s="91"/>
      <c r="K1956" s="23"/>
      <c r="L1956" s="48"/>
      <c r="M1956" s="48"/>
      <c r="N1956" s="49"/>
      <c r="O1956" s="91"/>
      <c r="P1956" s="92"/>
      <c r="Q1956" s="92"/>
      <c r="R1956" s="29"/>
      <c r="S1956" s="92"/>
      <c r="T1956" s="92"/>
      <c r="U1956" s="92"/>
      <c r="V1956" s="92"/>
      <c r="W1956" s="92"/>
      <c r="X1956" s="92"/>
      <c r="Y1956" s="92"/>
      <c r="Z1956" s="92"/>
      <c r="AA1956" s="92"/>
      <c r="AB1956" s="92"/>
      <c r="AC1956" s="92"/>
      <c r="AD1956" s="92"/>
      <c r="AE1956" s="92"/>
      <c r="AF1956" s="92"/>
      <c r="AG1956" s="32"/>
      <c r="AH1956" s="32"/>
      <c r="AI1956" s="32"/>
      <c r="AJ1956" s="32"/>
      <c r="AK1956" s="32"/>
      <c r="AL1956" s="32"/>
    </row>
    <row r="1957" customFormat="false" ht="16.85" hidden="false" customHeight="false" outlineLevel="0" collapsed="false">
      <c r="A1957" s="69" t="s">
        <v>2053</v>
      </c>
      <c r="B1957" s="90" t="s">
        <v>67</v>
      </c>
      <c r="C1957" s="62" t="s">
        <v>331</v>
      </c>
      <c r="D1957" s="90" t="s">
        <v>2054</v>
      </c>
      <c r="E1957" s="43" t="n">
        <v>0.90625</v>
      </c>
      <c r="F1957" s="54" t="n">
        <v>10</v>
      </c>
      <c r="G1957" s="45" t="n">
        <v>4</v>
      </c>
      <c r="H1957" s="96" t="s">
        <v>7</v>
      </c>
      <c r="I1957" s="47" t="n">
        <f aca="false">IF(H1957="W",F1957*G1957-F1957,(IF(H1957="L",-F1957)))</f>
        <v>-10</v>
      </c>
      <c r="J1957" s="91"/>
      <c r="K1957" s="23"/>
      <c r="L1957" s="48"/>
      <c r="M1957" s="48"/>
      <c r="N1957" s="49"/>
      <c r="O1957" s="91"/>
      <c r="P1957" s="92"/>
      <c r="Q1957" s="92"/>
      <c r="R1957" s="29"/>
      <c r="S1957" s="92"/>
      <c r="T1957" s="92"/>
      <c r="U1957" s="92"/>
      <c r="V1957" s="92"/>
      <c r="W1957" s="92"/>
      <c r="X1957" s="92"/>
      <c r="Y1957" s="92"/>
      <c r="Z1957" s="92"/>
      <c r="AA1957" s="92"/>
      <c r="AB1957" s="92"/>
      <c r="AC1957" s="92"/>
      <c r="AD1957" s="92"/>
      <c r="AE1957" s="92"/>
      <c r="AF1957" s="92"/>
      <c r="AG1957" s="32"/>
      <c r="AH1957" s="32"/>
      <c r="AI1957" s="32"/>
      <c r="AJ1957" s="32"/>
      <c r="AK1957" s="32"/>
      <c r="AL1957" s="32"/>
    </row>
    <row r="1958" customFormat="false" ht="16.85" hidden="false" customHeight="false" outlineLevel="0" collapsed="false">
      <c r="A1958" s="69"/>
      <c r="B1958" s="90" t="s">
        <v>67</v>
      </c>
      <c r="C1958" s="62"/>
      <c r="D1958" s="90" t="s">
        <v>2055</v>
      </c>
      <c r="E1958" s="43" t="n">
        <v>0.90625</v>
      </c>
      <c r="F1958" s="54"/>
      <c r="G1958" s="45" t="s">
        <v>80</v>
      </c>
      <c r="H1958" s="101"/>
      <c r="I1958" s="47" t="n">
        <f aca="false">IF(H1958="W",F1958*G1958-F1958,(IF(H1958="L",-F1958)))</f>
        <v>0</v>
      </c>
      <c r="J1958" s="91"/>
      <c r="K1958" s="23"/>
      <c r="L1958" s="48"/>
      <c r="M1958" s="48"/>
      <c r="N1958" s="49"/>
      <c r="O1958" s="91"/>
      <c r="P1958" s="92"/>
      <c r="Q1958" s="92"/>
      <c r="R1958" s="29"/>
      <c r="S1958" s="92"/>
      <c r="T1958" s="92"/>
      <c r="U1958" s="92"/>
      <c r="V1958" s="92"/>
      <c r="W1958" s="92"/>
      <c r="X1958" s="92"/>
      <c r="Y1958" s="92"/>
      <c r="Z1958" s="92"/>
      <c r="AA1958" s="92"/>
      <c r="AB1958" s="92"/>
      <c r="AC1958" s="92"/>
      <c r="AD1958" s="92"/>
      <c r="AE1958" s="92"/>
      <c r="AF1958" s="92"/>
      <c r="AG1958" s="32"/>
      <c r="AH1958" s="32"/>
      <c r="AI1958" s="32"/>
      <c r="AJ1958" s="32"/>
      <c r="AK1958" s="32"/>
      <c r="AL1958" s="32"/>
    </row>
    <row r="1959" customFormat="false" ht="16.85" hidden="false" customHeight="false" outlineLevel="0" collapsed="false">
      <c r="A1959" s="69"/>
      <c r="B1959" s="90" t="s">
        <v>46</v>
      </c>
      <c r="C1959" s="62" t="s">
        <v>28</v>
      </c>
      <c r="D1959" s="90" t="s">
        <v>2056</v>
      </c>
      <c r="E1959" s="43" t="n">
        <v>0.0833333333333333</v>
      </c>
      <c r="F1959" s="54" t="n">
        <v>10</v>
      </c>
      <c r="G1959" s="45" t="n">
        <v>6.21</v>
      </c>
      <c r="H1959" s="96" t="s">
        <v>7</v>
      </c>
      <c r="I1959" s="47" t="n">
        <f aca="false">IF(H1959="W",F1959*G1959-F1959,(IF(H1959="L",-F1959)))</f>
        <v>-10</v>
      </c>
      <c r="J1959" s="91"/>
      <c r="K1959" s="23" t="s">
        <v>2057</v>
      </c>
      <c r="L1959" s="48"/>
      <c r="M1959" s="48"/>
      <c r="N1959" s="49"/>
      <c r="O1959" s="91"/>
      <c r="P1959" s="92"/>
      <c r="Q1959" s="92"/>
      <c r="R1959" s="29"/>
      <c r="S1959" s="92"/>
      <c r="T1959" s="92"/>
      <c r="U1959" s="92"/>
      <c r="V1959" s="92"/>
      <c r="W1959" s="92"/>
      <c r="X1959" s="92"/>
      <c r="Y1959" s="92"/>
      <c r="Z1959" s="92"/>
      <c r="AA1959" s="92"/>
      <c r="AB1959" s="92"/>
      <c r="AC1959" s="92"/>
      <c r="AD1959" s="92"/>
      <c r="AE1959" s="92"/>
      <c r="AF1959" s="92"/>
      <c r="AG1959" s="32"/>
      <c r="AH1959" s="32"/>
      <c r="AI1959" s="32"/>
      <c r="AJ1959" s="32"/>
      <c r="AK1959" s="32"/>
      <c r="AL1959" s="32"/>
    </row>
    <row r="1960" customFormat="false" ht="16.85" hidden="false" customHeight="false" outlineLevel="0" collapsed="false">
      <c r="A1960" s="69"/>
      <c r="B1960" s="90" t="s">
        <v>46</v>
      </c>
      <c r="C1960" s="62" t="s">
        <v>87</v>
      </c>
      <c r="D1960" s="90" t="s">
        <v>2058</v>
      </c>
      <c r="E1960" s="43" t="s">
        <v>2059</v>
      </c>
      <c r="F1960" s="54" t="n">
        <v>5</v>
      </c>
      <c r="G1960" s="45" t="n">
        <v>3.35</v>
      </c>
      <c r="H1960" s="96" t="s">
        <v>7</v>
      </c>
      <c r="I1960" s="47" t="n">
        <f aca="false">IF(H1960="W",F1960*G1960-F1960,(IF(H1960="L",-F1960)))</f>
        <v>-5</v>
      </c>
      <c r="J1960" s="91"/>
      <c r="K1960" s="23"/>
      <c r="L1960" s="48"/>
      <c r="M1960" s="48"/>
      <c r="N1960" s="49"/>
      <c r="O1960" s="91"/>
      <c r="P1960" s="92"/>
      <c r="Q1960" s="92"/>
      <c r="R1960" s="29"/>
      <c r="S1960" s="92"/>
      <c r="T1960" s="92"/>
      <c r="U1960" s="92"/>
      <c r="V1960" s="92"/>
      <c r="W1960" s="92"/>
      <c r="X1960" s="92"/>
      <c r="Y1960" s="92"/>
      <c r="Z1960" s="92"/>
      <c r="AA1960" s="92"/>
      <c r="AB1960" s="92"/>
      <c r="AC1960" s="92"/>
      <c r="AD1960" s="92"/>
      <c r="AE1960" s="92"/>
      <c r="AF1960" s="92"/>
      <c r="AG1960" s="32"/>
      <c r="AH1960" s="32"/>
      <c r="AI1960" s="32"/>
      <c r="AJ1960" s="32"/>
      <c r="AK1960" s="32"/>
      <c r="AL1960" s="32"/>
    </row>
    <row r="1961" customFormat="false" ht="16.85" hidden="false" customHeight="false" outlineLevel="0" collapsed="false">
      <c r="A1961" s="69"/>
      <c r="B1961" s="90" t="s">
        <v>46</v>
      </c>
      <c r="C1961" s="62" t="s">
        <v>471</v>
      </c>
      <c r="D1961" s="90" t="s">
        <v>2060</v>
      </c>
      <c r="E1961" s="43" t="n">
        <v>0.0833333333333333</v>
      </c>
      <c r="F1961" s="54" t="n">
        <v>4.35</v>
      </c>
      <c r="G1961" s="45" t="n">
        <v>5.1</v>
      </c>
      <c r="H1961" s="96" t="s">
        <v>7</v>
      </c>
      <c r="I1961" s="47" t="n">
        <f aca="false">IF(H1961="W",F1961*G1961-F1961,(IF(H1961="L",-F1961)))</f>
        <v>-4.35</v>
      </c>
      <c r="J1961" s="91"/>
      <c r="K1961" s="23"/>
      <c r="L1961" s="48"/>
      <c r="M1961" s="48"/>
      <c r="N1961" s="49"/>
      <c r="O1961" s="91"/>
      <c r="P1961" s="92"/>
      <c r="Q1961" s="92"/>
      <c r="R1961" s="29"/>
      <c r="S1961" s="92"/>
      <c r="T1961" s="92"/>
      <c r="U1961" s="92"/>
      <c r="V1961" s="92"/>
      <c r="W1961" s="92"/>
      <c r="X1961" s="92"/>
      <c r="Y1961" s="92"/>
      <c r="Z1961" s="92"/>
      <c r="AA1961" s="92"/>
      <c r="AB1961" s="92"/>
      <c r="AC1961" s="92"/>
      <c r="AD1961" s="92"/>
      <c r="AE1961" s="92"/>
      <c r="AF1961" s="92"/>
      <c r="AG1961" s="32"/>
      <c r="AH1961" s="32"/>
      <c r="AI1961" s="32"/>
      <c r="AJ1961" s="32"/>
      <c r="AK1961" s="32"/>
      <c r="AL1961" s="32"/>
    </row>
    <row r="1962" customFormat="false" ht="16.85" hidden="false" customHeight="false" outlineLevel="0" collapsed="false">
      <c r="A1962" s="69"/>
      <c r="B1962" s="90" t="s">
        <v>46</v>
      </c>
      <c r="C1962" s="62" t="s">
        <v>87</v>
      </c>
      <c r="D1962" s="90" t="s">
        <v>2061</v>
      </c>
      <c r="E1962" s="43" t="n">
        <v>0.0833333333333333</v>
      </c>
      <c r="F1962" s="54" t="n">
        <v>5.45</v>
      </c>
      <c r="G1962" s="45" t="n">
        <v>4.4</v>
      </c>
      <c r="H1962" s="96" t="s">
        <v>5</v>
      </c>
      <c r="I1962" s="47" t="n">
        <f aca="false">IF(H1962="W",F1962*G1962-F1962,(IF(H1962="L",-F1962)))</f>
        <v>18.53</v>
      </c>
      <c r="J1962" s="91"/>
      <c r="K1962" s="23"/>
      <c r="L1962" s="48"/>
      <c r="M1962" s="48"/>
      <c r="N1962" s="49"/>
      <c r="O1962" s="91"/>
      <c r="P1962" s="92"/>
      <c r="Q1962" s="92"/>
      <c r="R1962" s="29"/>
      <c r="S1962" s="92"/>
      <c r="T1962" s="92"/>
      <c r="U1962" s="92"/>
      <c r="V1962" s="92"/>
      <c r="W1962" s="92"/>
      <c r="X1962" s="92"/>
      <c r="Y1962" s="92"/>
      <c r="Z1962" s="92"/>
      <c r="AA1962" s="92"/>
      <c r="AB1962" s="92"/>
      <c r="AC1962" s="92"/>
      <c r="AD1962" s="92"/>
      <c r="AE1962" s="92"/>
      <c r="AF1962" s="92"/>
      <c r="AG1962" s="32"/>
      <c r="AH1962" s="32"/>
      <c r="AI1962" s="32"/>
      <c r="AJ1962" s="32"/>
      <c r="AK1962" s="32"/>
      <c r="AL1962" s="32"/>
    </row>
    <row r="1963" customFormat="false" ht="16.85" hidden="false" customHeight="false" outlineLevel="0" collapsed="false">
      <c r="A1963" s="69" t="n">
        <v>43748</v>
      </c>
      <c r="B1963" s="90" t="s">
        <v>67</v>
      </c>
      <c r="C1963" s="62" t="s">
        <v>28</v>
      </c>
      <c r="D1963" s="90" t="s">
        <v>2062</v>
      </c>
      <c r="E1963" s="43" t="n">
        <v>0.90625</v>
      </c>
      <c r="F1963" s="54" t="n">
        <v>19.95</v>
      </c>
      <c r="G1963" s="45" t="n">
        <v>2.52</v>
      </c>
      <c r="H1963" s="96" t="s">
        <v>7</v>
      </c>
      <c r="I1963" s="47" t="n">
        <f aca="false">IF(H1963="W",F1963*G1963-F1963,(IF(H1963="L",-F1963)))</f>
        <v>-19.95</v>
      </c>
      <c r="J1963" s="91"/>
      <c r="K1963" s="23"/>
      <c r="L1963" s="48"/>
      <c r="M1963" s="48"/>
      <c r="N1963" s="49"/>
      <c r="O1963" s="91"/>
      <c r="P1963" s="92"/>
      <c r="Q1963" s="92"/>
      <c r="R1963" s="29"/>
      <c r="S1963" s="92"/>
      <c r="T1963" s="92"/>
      <c r="U1963" s="92"/>
      <c r="V1963" s="92"/>
      <c r="W1963" s="92"/>
      <c r="X1963" s="92"/>
      <c r="Y1963" s="92"/>
      <c r="Z1963" s="92"/>
      <c r="AA1963" s="92"/>
      <c r="AB1963" s="92"/>
      <c r="AC1963" s="92"/>
      <c r="AD1963" s="92"/>
      <c r="AE1963" s="92"/>
      <c r="AF1963" s="92"/>
      <c r="AG1963" s="32"/>
      <c r="AH1963" s="32"/>
      <c r="AI1963" s="32"/>
      <c r="AJ1963" s="32"/>
      <c r="AK1963" s="32"/>
      <c r="AL1963" s="32"/>
    </row>
    <row r="1964" customFormat="false" ht="16.85" hidden="false" customHeight="false" outlineLevel="0" collapsed="false">
      <c r="A1964" s="69"/>
      <c r="B1964" s="90" t="s">
        <v>67</v>
      </c>
      <c r="C1964" s="62" t="s">
        <v>170</v>
      </c>
      <c r="D1964" s="90" t="s">
        <v>2063</v>
      </c>
      <c r="E1964" s="43" t="n">
        <v>0.90625</v>
      </c>
      <c r="F1964" s="54" t="n">
        <v>10</v>
      </c>
      <c r="G1964" s="45" t="n">
        <v>3.2</v>
      </c>
      <c r="H1964" s="96" t="s">
        <v>5</v>
      </c>
      <c r="I1964" s="47" t="n">
        <f aca="false">IF(H1964="W",F1964*G1964-F1964,(IF(H1964="L",-F1964)))</f>
        <v>22</v>
      </c>
      <c r="J1964" s="91"/>
      <c r="K1964" s="23" t="s">
        <v>124</v>
      </c>
      <c r="L1964" s="48"/>
      <c r="M1964" s="48"/>
      <c r="N1964" s="49"/>
      <c r="O1964" s="91"/>
      <c r="P1964" s="92"/>
      <c r="Q1964" s="92"/>
      <c r="R1964" s="29"/>
      <c r="S1964" s="92"/>
      <c r="T1964" s="92"/>
      <c r="U1964" s="92"/>
      <c r="V1964" s="92"/>
      <c r="W1964" s="92"/>
      <c r="X1964" s="92"/>
      <c r="Y1964" s="92"/>
      <c r="Z1964" s="92"/>
      <c r="AA1964" s="92"/>
      <c r="AB1964" s="92"/>
      <c r="AC1964" s="92"/>
      <c r="AD1964" s="92"/>
      <c r="AE1964" s="92"/>
      <c r="AF1964" s="92"/>
      <c r="AG1964" s="32"/>
      <c r="AH1964" s="32"/>
      <c r="AI1964" s="32"/>
      <c r="AJ1964" s="32"/>
      <c r="AK1964" s="32"/>
      <c r="AL1964" s="32"/>
    </row>
    <row r="1965" customFormat="false" ht="16.85" hidden="false" customHeight="false" outlineLevel="0" collapsed="false">
      <c r="A1965" s="69" t="s">
        <v>2064</v>
      </c>
      <c r="B1965" s="90" t="s">
        <v>67</v>
      </c>
      <c r="C1965" s="62" t="s">
        <v>170</v>
      </c>
      <c r="D1965" s="90" t="s">
        <v>2063</v>
      </c>
      <c r="E1965" s="43" t="n">
        <v>0.90625</v>
      </c>
      <c r="F1965" s="54" t="n">
        <v>5.71</v>
      </c>
      <c r="G1965" s="45" t="n">
        <v>3.2</v>
      </c>
      <c r="H1965" s="96" t="s">
        <v>5</v>
      </c>
      <c r="I1965" s="47" t="n">
        <f aca="false">IF(H1965="W",F1965*G1965-F1965,(IF(H1965="L",-F1965)))</f>
        <v>12.562</v>
      </c>
      <c r="J1965" s="91"/>
      <c r="K1965" s="23"/>
      <c r="L1965" s="48"/>
      <c r="M1965" s="48"/>
      <c r="N1965" s="49"/>
      <c r="O1965" s="91"/>
      <c r="P1965" s="92"/>
      <c r="Q1965" s="92"/>
      <c r="R1965" s="29"/>
      <c r="S1965" s="92"/>
      <c r="T1965" s="92"/>
      <c r="U1965" s="92"/>
      <c r="V1965" s="92"/>
      <c r="W1965" s="92"/>
      <c r="X1965" s="92"/>
      <c r="Y1965" s="92"/>
      <c r="Z1965" s="92"/>
      <c r="AA1965" s="92"/>
      <c r="AB1965" s="92"/>
      <c r="AC1965" s="92"/>
      <c r="AD1965" s="92"/>
      <c r="AE1965" s="92"/>
      <c r="AF1965" s="92"/>
      <c r="AG1965" s="32"/>
      <c r="AH1965" s="32"/>
      <c r="AI1965" s="32"/>
      <c r="AJ1965" s="32"/>
      <c r="AK1965" s="32"/>
      <c r="AL1965" s="32"/>
    </row>
    <row r="1966" customFormat="false" ht="16.85" hidden="false" customHeight="false" outlineLevel="0" collapsed="false">
      <c r="A1966" s="69" t="s">
        <v>2065</v>
      </c>
      <c r="B1966" s="90" t="s">
        <v>67</v>
      </c>
      <c r="C1966" s="62" t="s">
        <v>331</v>
      </c>
      <c r="D1966" s="90" t="s">
        <v>2066</v>
      </c>
      <c r="E1966" s="43" t="n">
        <v>0.90625</v>
      </c>
      <c r="F1966" s="54" t="n">
        <v>16.22</v>
      </c>
      <c r="G1966" s="45" t="n">
        <v>3.1</v>
      </c>
      <c r="H1966" s="96" t="s">
        <v>7</v>
      </c>
      <c r="I1966" s="47" t="n">
        <f aca="false">IF(H1966="W",F1966*G1966-F1966,(IF(H1966="L",-F1966)))</f>
        <v>-16.22</v>
      </c>
      <c r="J1966" s="91"/>
      <c r="K1966" s="23"/>
      <c r="L1966" s="48"/>
      <c r="M1966" s="48"/>
      <c r="N1966" s="49"/>
      <c r="O1966" s="91"/>
      <c r="P1966" s="92"/>
      <c r="Q1966" s="92"/>
      <c r="R1966" s="29"/>
      <c r="S1966" s="92"/>
      <c r="T1966" s="92"/>
      <c r="U1966" s="92"/>
      <c r="V1966" s="92"/>
      <c r="W1966" s="92"/>
      <c r="X1966" s="92"/>
      <c r="Y1966" s="92"/>
      <c r="Z1966" s="92"/>
      <c r="AA1966" s="92"/>
      <c r="AB1966" s="92"/>
      <c r="AC1966" s="92"/>
      <c r="AD1966" s="92"/>
      <c r="AE1966" s="92"/>
      <c r="AF1966" s="92"/>
      <c r="AG1966" s="32"/>
      <c r="AH1966" s="32"/>
      <c r="AI1966" s="32"/>
      <c r="AJ1966" s="32"/>
      <c r="AK1966" s="32"/>
      <c r="AL1966" s="32"/>
    </row>
    <row r="1967" customFormat="false" ht="16.85" hidden="false" customHeight="false" outlineLevel="0" collapsed="false">
      <c r="A1967" s="69"/>
      <c r="B1967" s="90" t="s">
        <v>67</v>
      </c>
      <c r="C1967" s="62" t="s">
        <v>216</v>
      </c>
      <c r="D1967" s="90" t="s">
        <v>2067</v>
      </c>
      <c r="E1967" s="43" t="n">
        <v>0.90625</v>
      </c>
      <c r="F1967" s="54" t="n">
        <v>2.54</v>
      </c>
      <c r="G1967" s="45" t="n">
        <v>1.1</v>
      </c>
      <c r="H1967" s="96" t="s">
        <v>5</v>
      </c>
      <c r="I1967" s="47" t="n">
        <f aca="false">IF(H1967="W",F1967*G1967-F1967,(IF(H1967="L",-F1967)))</f>
        <v>0.254</v>
      </c>
      <c r="J1967" s="91"/>
      <c r="K1967" s="23"/>
      <c r="L1967" s="48"/>
      <c r="M1967" s="48"/>
      <c r="N1967" s="49"/>
      <c r="O1967" s="91"/>
      <c r="P1967" s="92"/>
      <c r="Q1967" s="92"/>
      <c r="R1967" s="29"/>
      <c r="S1967" s="92"/>
      <c r="T1967" s="92"/>
      <c r="U1967" s="92"/>
      <c r="V1967" s="92"/>
      <c r="W1967" s="92"/>
      <c r="X1967" s="92"/>
      <c r="Y1967" s="92"/>
      <c r="Z1967" s="92"/>
      <c r="AA1967" s="92"/>
      <c r="AB1967" s="92"/>
      <c r="AC1967" s="92"/>
      <c r="AD1967" s="92"/>
      <c r="AE1967" s="92"/>
      <c r="AF1967" s="92"/>
      <c r="AG1967" s="32"/>
      <c r="AH1967" s="32"/>
      <c r="AI1967" s="32"/>
      <c r="AJ1967" s="32"/>
      <c r="AK1967" s="32"/>
      <c r="AL1967" s="32"/>
    </row>
    <row r="1968" customFormat="false" ht="16.85" hidden="false" customHeight="false" outlineLevel="0" collapsed="false">
      <c r="A1968" s="69"/>
      <c r="B1968" s="90" t="s">
        <v>67</v>
      </c>
      <c r="C1968" s="62" t="s">
        <v>63</v>
      </c>
      <c r="D1968" s="90" t="s">
        <v>2067</v>
      </c>
      <c r="E1968" s="43" t="n">
        <v>0.90625</v>
      </c>
      <c r="F1968" s="54" t="n">
        <v>5</v>
      </c>
      <c r="G1968" s="45" t="n">
        <v>1.09</v>
      </c>
      <c r="H1968" s="96" t="s">
        <v>5</v>
      </c>
      <c r="I1968" s="47" t="n">
        <f aca="false">IF(H1968="W",F1968*G1968-F1968,(IF(H1968="L",-F1968)))</f>
        <v>0.45</v>
      </c>
      <c r="J1968" s="91"/>
      <c r="K1968" s="23"/>
      <c r="L1968" s="48"/>
      <c r="M1968" s="48"/>
      <c r="N1968" s="49"/>
      <c r="O1968" s="91"/>
      <c r="P1968" s="92"/>
      <c r="Q1968" s="92"/>
      <c r="R1968" s="29"/>
      <c r="S1968" s="92"/>
      <c r="T1968" s="92"/>
      <c r="U1968" s="92"/>
      <c r="V1968" s="92"/>
      <c r="W1968" s="92"/>
      <c r="X1968" s="92"/>
      <c r="Y1968" s="92"/>
      <c r="Z1968" s="92"/>
      <c r="AA1968" s="92"/>
      <c r="AB1968" s="92"/>
      <c r="AC1968" s="92"/>
      <c r="AD1968" s="92"/>
      <c r="AE1968" s="92"/>
      <c r="AF1968" s="92"/>
      <c r="AG1968" s="32"/>
      <c r="AH1968" s="32"/>
      <c r="AI1968" s="32"/>
      <c r="AJ1968" s="32"/>
      <c r="AK1968" s="32"/>
      <c r="AL1968" s="32"/>
    </row>
    <row r="1969" customFormat="false" ht="16.85" hidden="false" customHeight="false" outlineLevel="0" collapsed="false">
      <c r="A1969" s="69" t="s">
        <v>2068</v>
      </c>
      <c r="B1969" s="90" t="s">
        <v>67</v>
      </c>
      <c r="C1969" s="62" t="s">
        <v>170</v>
      </c>
      <c r="D1969" s="90" t="s">
        <v>2067</v>
      </c>
      <c r="E1969" s="43" t="n">
        <v>0.90625</v>
      </c>
      <c r="F1969" s="54" t="n">
        <v>3.65</v>
      </c>
      <c r="G1969" s="45" t="n">
        <v>1.08</v>
      </c>
      <c r="H1969" s="96" t="s">
        <v>5</v>
      </c>
      <c r="I1969" s="47" t="n">
        <f aca="false">IF(H1969="W",F1969*G1969-F1969,(IF(H1969="L",-F1969)))</f>
        <v>0.292</v>
      </c>
      <c r="J1969" s="91"/>
      <c r="K1969" s="23"/>
      <c r="L1969" s="48"/>
      <c r="M1969" s="48"/>
      <c r="N1969" s="49"/>
      <c r="O1969" s="91"/>
      <c r="P1969" s="92"/>
      <c r="Q1969" s="92"/>
      <c r="R1969" s="29"/>
      <c r="S1969" s="92"/>
      <c r="T1969" s="92"/>
      <c r="U1969" s="92"/>
      <c r="V1969" s="92"/>
      <c r="W1969" s="92"/>
      <c r="X1969" s="92"/>
      <c r="Y1969" s="92"/>
      <c r="Z1969" s="92"/>
      <c r="AA1969" s="92"/>
      <c r="AB1969" s="92"/>
      <c r="AC1969" s="92"/>
      <c r="AD1969" s="92"/>
      <c r="AE1969" s="92"/>
      <c r="AF1969" s="92"/>
      <c r="AG1969" s="32"/>
      <c r="AH1969" s="32"/>
      <c r="AI1969" s="32"/>
      <c r="AJ1969" s="32"/>
      <c r="AK1969" s="32"/>
      <c r="AL1969" s="32"/>
    </row>
    <row r="1970" customFormat="false" ht="16.85" hidden="false" customHeight="false" outlineLevel="0" collapsed="false">
      <c r="A1970" s="69"/>
      <c r="B1970" s="90" t="s">
        <v>67</v>
      </c>
      <c r="C1970" s="62" t="s">
        <v>87</v>
      </c>
      <c r="D1970" s="90" t="s">
        <v>2067</v>
      </c>
      <c r="E1970" s="43" t="n">
        <v>0.90625</v>
      </c>
      <c r="F1970" s="54" t="n">
        <v>8.76</v>
      </c>
      <c r="G1970" s="45" t="n">
        <v>1.08</v>
      </c>
      <c r="H1970" s="96" t="s">
        <v>5</v>
      </c>
      <c r="I1970" s="47" t="n">
        <f aca="false">IF(H1970="W",F1970*G1970-F1970,(IF(H1970="L",-F1970)))</f>
        <v>0.700800000000001</v>
      </c>
      <c r="J1970" s="91"/>
      <c r="K1970" s="23"/>
      <c r="L1970" s="48"/>
      <c r="M1970" s="48"/>
      <c r="N1970" s="49"/>
      <c r="O1970" s="91"/>
      <c r="P1970" s="92"/>
      <c r="Q1970" s="92"/>
      <c r="R1970" s="29"/>
      <c r="S1970" s="92"/>
      <c r="T1970" s="92"/>
      <c r="U1970" s="92"/>
      <c r="V1970" s="92"/>
      <c r="W1970" s="92"/>
      <c r="X1970" s="92"/>
      <c r="Y1970" s="92"/>
      <c r="Z1970" s="92"/>
      <c r="AA1970" s="92"/>
      <c r="AB1970" s="92"/>
      <c r="AC1970" s="92"/>
      <c r="AD1970" s="92"/>
      <c r="AE1970" s="92"/>
      <c r="AF1970" s="92"/>
      <c r="AG1970" s="32"/>
      <c r="AH1970" s="32"/>
      <c r="AI1970" s="32"/>
      <c r="AJ1970" s="32"/>
      <c r="AK1970" s="32"/>
      <c r="AL1970" s="32"/>
    </row>
    <row r="1971" customFormat="false" ht="16.85" hidden="false" customHeight="false" outlineLevel="0" collapsed="false">
      <c r="A1971" s="69" t="n">
        <v>43749</v>
      </c>
      <c r="B1971" s="90" t="s">
        <v>67</v>
      </c>
      <c r="C1971" s="62" t="s">
        <v>28</v>
      </c>
      <c r="D1971" s="90" t="s">
        <v>2069</v>
      </c>
      <c r="E1971" s="43" t="n">
        <v>0.90625</v>
      </c>
      <c r="F1971" s="54" t="n">
        <v>17.91</v>
      </c>
      <c r="G1971" s="45" t="n">
        <v>2.23</v>
      </c>
      <c r="H1971" s="96" t="s">
        <v>6</v>
      </c>
      <c r="I1971" s="47" t="n">
        <f aca="false">IF(H1971="W",F1971*G1971-F1971,(IF(H1971="L",-F1971)))</f>
        <v>0</v>
      </c>
      <c r="J1971" s="91"/>
      <c r="K1971" s="23"/>
      <c r="L1971" s="48"/>
      <c r="M1971" s="48"/>
      <c r="N1971" s="49"/>
      <c r="O1971" s="91"/>
      <c r="P1971" s="92"/>
      <c r="Q1971" s="92"/>
      <c r="R1971" s="29"/>
      <c r="S1971" s="92"/>
      <c r="T1971" s="92"/>
      <c r="U1971" s="92"/>
      <c r="V1971" s="92"/>
      <c r="W1971" s="92"/>
      <c r="X1971" s="92"/>
      <c r="Y1971" s="92"/>
      <c r="Z1971" s="92"/>
      <c r="AA1971" s="92"/>
      <c r="AB1971" s="92"/>
      <c r="AC1971" s="92"/>
      <c r="AD1971" s="92"/>
      <c r="AE1971" s="92"/>
      <c r="AF1971" s="92"/>
      <c r="AG1971" s="32"/>
      <c r="AH1971" s="32"/>
      <c r="AI1971" s="32"/>
      <c r="AJ1971" s="32"/>
      <c r="AK1971" s="32"/>
      <c r="AL1971" s="32"/>
    </row>
    <row r="1972" customFormat="false" ht="16.85" hidden="false" customHeight="false" outlineLevel="0" collapsed="false">
      <c r="A1972" s="69" t="s">
        <v>2070</v>
      </c>
      <c r="B1972" s="90" t="s">
        <v>67</v>
      </c>
      <c r="C1972" s="62" t="s">
        <v>170</v>
      </c>
      <c r="D1972" s="90" t="s">
        <v>2071</v>
      </c>
      <c r="E1972" s="43" t="n">
        <v>0.90625</v>
      </c>
      <c r="F1972" s="54" t="n">
        <v>10.94</v>
      </c>
      <c r="G1972" s="45" t="n">
        <v>3.65</v>
      </c>
      <c r="H1972" s="96" t="s">
        <v>7</v>
      </c>
      <c r="I1972" s="47" t="n">
        <f aca="false">IF(H1972="W",F1972*G1972-F1972,(IF(H1972="L",-F1972)))</f>
        <v>-10.94</v>
      </c>
      <c r="J1972" s="91"/>
      <c r="K1972" s="23"/>
      <c r="L1972" s="48"/>
      <c r="M1972" s="48"/>
      <c r="N1972" s="49"/>
      <c r="O1972" s="91"/>
      <c r="P1972" s="92"/>
      <c r="Q1972" s="92"/>
      <c r="R1972" s="29"/>
      <c r="S1972" s="92"/>
      <c r="T1972" s="92"/>
      <c r="U1972" s="92"/>
      <c r="V1972" s="92"/>
      <c r="W1972" s="92"/>
      <c r="X1972" s="92"/>
      <c r="Y1972" s="92"/>
      <c r="Z1972" s="92"/>
      <c r="AA1972" s="92"/>
      <c r="AB1972" s="92"/>
      <c r="AC1972" s="92"/>
      <c r="AD1972" s="92"/>
      <c r="AE1972" s="92"/>
      <c r="AF1972" s="92"/>
      <c r="AG1972" s="32"/>
      <c r="AH1972" s="32"/>
      <c r="AI1972" s="32"/>
      <c r="AJ1972" s="32"/>
      <c r="AK1972" s="32"/>
      <c r="AL1972" s="32"/>
    </row>
    <row r="1973" customFormat="false" ht="16.85" hidden="false" customHeight="false" outlineLevel="0" collapsed="false">
      <c r="A1973" s="69"/>
      <c r="B1973" s="90" t="s">
        <v>67</v>
      </c>
      <c r="C1973" s="62" t="s">
        <v>87</v>
      </c>
      <c r="D1973" s="90" t="s">
        <v>2072</v>
      </c>
      <c r="E1973" s="43" t="n">
        <v>0.90625</v>
      </c>
      <c r="F1973" s="54" t="n">
        <v>12.1</v>
      </c>
      <c r="G1973" s="45" t="n">
        <v>3.3</v>
      </c>
      <c r="H1973" s="96" t="s">
        <v>5</v>
      </c>
      <c r="I1973" s="47" t="n">
        <f aca="false">IF(H1973="W",F1973*G1973-F1973,(IF(H1973="L",-F1973)))</f>
        <v>27.83</v>
      </c>
      <c r="J1973" s="91"/>
      <c r="K1973" s="23"/>
      <c r="L1973" s="48"/>
      <c r="M1973" s="48"/>
      <c r="N1973" s="49"/>
      <c r="O1973" s="91"/>
      <c r="P1973" s="92"/>
      <c r="Q1973" s="92"/>
      <c r="R1973" s="29"/>
      <c r="S1973" s="92"/>
      <c r="T1973" s="92"/>
      <c r="U1973" s="92"/>
      <c r="V1973" s="92"/>
      <c r="W1973" s="92"/>
      <c r="X1973" s="92"/>
      <c r="Y1973" s="92"/>
      <c r="Z1973" s="92"/>
      <c r="AA1973" s="92"/>
      <c r="AB1973" s="92"/>
      <c r="AC1973" s="92"/>
      <c r="AD1973" s="92"/>
      <c r="AE1973" s="92"/>
      <c r="AF1973" s="92"/>
      <c r="AG1973" s="32"/>
      <c r="AH1973" s="32"/>
      <c r="AI1973" s="32"/>
      <c r="AJ1973" s="32"/>
      <c r="AK1973" s="32"/>
      <c r="AL1973" s="32"/>
    </row>
    <row r="1974" customFormat="false" ht="16.85" hidden="false" customHeight="false" outlineLevel="0" collapsed="false">
      <c r="A1974" s="69"/>
      <c r="B1974" s="90" t="s">
        <v>67</v>
      </c>
      <c r="C1974" s="62" t="s">
        <v>63</v>
      </c>
      <c r="D1974" s="90" t="s">
        <v>2073</v>
      </c>
      <c r="E1974" s="43" t="n">
        <v>0.90625</v>
      </c>
      <c r="F1974" s="54" t="n">
        <v>5.45</v>
      </c>
      <c r="G1974" s="45" t="n">
        <v>1.08</v>
      </c>
      <c r="H1974" s="96" t="s">
        <v>7</v>
      </c>
      <c r="I1974" s="47" t="n">
        <f aca="false">IF(H1974="W",F1974*G1974-F1974,(IF(H1974="L",-F1974)))</f>
        <v>-5.45</v>
      </c>
      <c r="J1974" s="91"/>
      <c r="K1974" s="23"/>
      <c r="L1974" s="48"/>
      <c r="M1974" s="48"/>
      <c r="N1974" s="49"/>
      <c r="O1974" s="91"/>
      <c r="P1974" s="92"/>
      <c r="Q1974" s="92"/>
      <c r="R1974" s="29"/>
      <c r="S1974" s="92"/>
      <c r="T1974" s="92"/>
      <c r="U1974" s="92"/>
      <c r="V1974" s="92"/>
      <c r="W1974" s="92"/>
      <c r="X1974" s="92"/>
      <c r="Y1974" s="92"/>
      <c r="Z1974" s="92"/>
      <c r="AA1974" s="92"/>
      <c r="AB1974" s="92"/>
      <c r="AC1974" s="92"/>
      <c r="AD1974" s="92"/>
      <c r="AE1974" s="92"/>
      <c r="AF1974" s="92"/>
      <c r="AG1974" s="32"/>
      <c r="AH1974" s="32"/>
      <c r="AI1974" s="32"/>
      <c r="AJ1974" s="32"/>
      <c r="AK1974" s="32"/>
      <c r="AL1974" s="32"/>
    </row>
    <row r="1975" customFormat="false" ht="16.85" hidden="false" customHeight="false" outlineLevel="0" collapsed="false">
      <c r="A1975" s="69"/>
      <c r="B1975" s="90" t="s">
        <v>67</v>
      </c>
      <c r="C1975" s="62" t="s">
        <v>216</v>
      </c>
      <c r="D1975" s="90" t="s">
        <v>2073</v>
      </c>
      <c r="E1975" s="43" t="n">
        <v>0.90625</v>
      </c>
      <c r="F1975" s="54" t="n">
        <v>2.8</v>
      </c>
      <c r="G1975" s="45" t="n">
        <v>1.083</v>
      </c>
      <c r="H1975" s="96" t="s">
        <v>7</v>
      </c>
      <c r="I1975" s="47" t="n">
        <f aca="false">IF(H1975="W",F1975*G1975-F1975,(IF(H1975="L",-F1975)))</f>
        <v>-2.8</v>
      </c>
      <c r="J1975" s="91"/>
      <c r="K1975" s="23"/>
      <c r="L1975" s="48"/>
      <c r="M1975" s="48"/>
      <c r="N1975" s="49"/>
      <c r="O1975" s="91"/>
      <c r="P1975" s="92"/>
      <c r="Q1975" s="92"/>
      <c r="R1975" s="29"/>
      <c r="S1975" s="92"/>
      <c r="T1975" s="92"/>
      <c r="U1975" s="92"/>
      <c r="V1975" s="92"/>
      <c r="W1975" s="92"/>
      <c r="X1975" s="92"/>
      <c r="Y1975" s="92"/>
      <c r="Z1975" s="92"/>
      <c r="AA1975" s="92"/>
      <c r="AB1975" s="92"/>
      <c r="AC1975" s="92"/>
      <c r="AD1975" s="92"/>
      <c r="AE1975" s="92"/>
      <c r="AF1975" s="92"/>
      <c r="AG1975" s="32"/>
      <c r="AH1975" s="32"/>
      <c r="AI1975" s="32"/>
      <c r="AJ1975" s="32"/>
      <c r="AK1975" s="32"/>
      <c r="AL1975" s="32"/>
    </row>
    <row r="1976" customFormat="false" ht="16.85" hidden="false" customHeight="false" outlineLevel="0" collapsed="false">
      <c r="A1976" s="69"/>
      <c r="B1976" s="90" t="s">
        <v>67</v>
      </c>
      <c r="C1976" s="62" t="s">
        <v>331</v>
      </c>
      <c r="D1976" s="90" t="s">
        <v>2073</v>
      </c>
      <c r="E1976" s="43" t="n">
        <v>0.90625</v>
      </c>
      <c r="F1976" s="54" t="n">
        <v>9.66</v>
      </c>
      <c r="G1976" s="45" t="n">
        <v>1.05</v>
      </c>
      <c r="H1976" s="96" t="s">
        <v>7</v>
      </c>
      <c r="I1976" s="47" t="n">
        <f aca="false">IF(H1976="W",F1976*G1976-F1976,(IF(H1976="L",-F1976)))</f>
        <v>-9.66</v>
      </c>
      <c r="J1976" s="91"/>
      <c r="K1976" s="23"/>
      <c r="L1976" s="48"/>
      <c r="M1976" s="48"/>
      <c r="N1976" s="49"/>
      <c r="O1976" s="91"/>
      <c r="P1976" s="92"/>
      <c r="Q1976" s="92"/>
      <c r="R1976" s="29"/>
      <c r="S1976" s="92"/>
      <c r="T1976" s="92"/>
      <c r="U1976" s="92"/>
      <c r="V1976" s="92"/>
      <c r="W1976" s="92"/>
      <c r="X1976" s="92"/>
      <c r="Y1976" s="92"/>
      <c r="Z1976" s="92"/>
      <c r="AA1976" s="92"/>
      <c r="AB1976" s="92"/>
      <c r="AC1976" s="92"/>
      <c r="AD1976" s="92"/>
      <c r="AE1976" s="92"/>
      <c r="AF1976" s="92"/>
      <c r="AG1976" s="32"/>
      <c r="AH1976" s="32"/>
      <c r="AI1976" s="32"/>
      <c r="AJ1976" s="32"/>
      <c r="AK1976" s="32"/>
      <c r="AL1976" s="32"/>
    </row>
    <row r="1977" customFormat="false" ht="16.85" hidden="false" customHeight="false" outlineLevel="0" collapsed="false">
      <c r="A1977" s="69"/>
      <c r="B1977" s="90" t="s">
        <v>46</v>
      </c>
      <c r="C1977" s="62" t="s">
        <v>68</v>
      </c>
      <c r="D1977" s="90" t="s">
        <v>1983</v>
      </c>
      <c r="E1977" s="43" t="n">
        <v>0.770833333333333</v>
      </c>
      <c r="F1977" s="54" t="n">
        <v>5</v>
      </c>
      <c r="G1977" s="45" t="n">
        <v>3.4</v>
      </c>
      <c r="H1977" s="96" t="s">
        <v>5</v>
      </c>
      <c r="I1977" s="47" t="n">
        <f aca="false">IF(H1977="W",F1977*G1977-F1977,(IF(H1977="L",-F1977)))</f>
        <v>12</v>
      </c>
      <c r="J1977" s="91"/>
      <c r="K1977" s="23" t="s">
        <v>124</v>
      </c>
      <c r="L1977" s="48"/>
      <c r="M1977" s="48"/>
      <c r="N1977" s="49"/>
      <c r="O1977" s="91"/>
      <c r="P1977" s="92"/>
      <c r="Q1977" s="92"/>
      <c r="R1977" s="29"/>
      <c r="S1977" s="92"/>
      <c r="T1977" s="92"/>
      <c r="U1977" s="92"/>
      <c r="V1977" s="92"/>
      <c r="W1977" s="92"/>
      <c r="X1977" s="92"/>
      <c r="Y1977" s="92"/>
      <c r="Z1977" s="92"/>
      <c r="AA1977" s="92"/>
      <c r="AB1977" s="92"/>
      <c r="AC1977" s="92"/>
      <c r="AD1977" s="92"/>
      <c r="AE1977" s="92"/>
      <c r="AF1977" s="92"/>
      <c r="AG1977" s="32"/>
      <c r="AH1977" s="32"/>
      <c r="AI1977" s="32"/>
      <c r="AJ1977" s="32"/>
      <c r="AK1977" s="32"/>
      <c r="AL1977" s="32"/>
    </row>
    <row r="1978" customFormat="false" ht="16.85" hidden="false" customHeight="false" outlineLevel="0" collapsed="false">
      <c r="A1978" s="69" t="s">
        <v>2074</v>
      </c>
      <c r="B1978" s="90" t="s">
        <v>46</v>
      </c>
      <c r="C1978" s="62" t="s">
        <v>170</v>
      </c>
      <c r="D1978" s="90" t="s">
        <v>2075</v>
      </c>
      <c r="E1978" s="43" t="n">
        <v>0.770833333333333</v>
      </c>
      <c r="F1978" s="54" t="n">
        <v>4.5</v>
      </c>
      <c r="G1978" s="45" t="n">
        <v>3.6</v>
      </c>
      <c r="H1978" s="96" t="s">
        <v>7</v>
      </c>
      <c r="I1978" s="47" t="n">
        <f aca="false">IF(H1978="W",F1978*G1978-F1978,(IF(H1978="L",-F1978)))</f>
        <v>-4.5</v>
      </c>
      <c r="J1978" s="91"/>
      <c r="K1978" s="23" t="s">
        <v>2074</v>
      </c>
      <c r="L1978" s="48"/>
      <c r="M1978" s="48"/>
      <c r="N1978" s="49"/>
      <c r="O1978" s="91"/>
      <c r="P1978" s="92"/>
      <c r="Q1978" s="92"/>
      <c r="R1978" s="29"/>
      <c r="S1978" s="92"/>
      <c r="T1978" s="92"/>
      <c r="U1978" s="92"/>
      <c r="V1978" s="92"/>
      <c r="W1978" s="92"/>
      <c r="X1978" s="92"/>
      <c r="Y1978" s="92"/>
      <c r="Z1978" s="92"/>
      <c r="AA1978" s="92"/>
      <c r="AB1978" s="92"/>
      <c r="AC1978" s="92"/>
      <c r="AD1978" s="92"/>
      <c r="AE1978" s="92"/>
      <c r="AF1978" s="92"/>
      <c r="AG1978" s="32"/>
      <c r="AH1978" s="32"/>
      <c r="AI1978" s="32"/>
      <c r="AJ1978" s="32"/>
      <c r="AK1978" s="32"/>
      <c r="AL1978" s="32"/>
    </row>
    <row r="1979" customFormat="false" ht="16.85" hidden="false" customHeight="false" outlineLevel="0" collapsed="false">
      <c r="A1979" s="69" t="n">
        <v>43750</v>
      </c>
      <c r="B1979" s="90" t="s">
        <v>67</v>
      </c>
      <c r="C1979" s="62" t="s">
        <v>331</v>
      </c>
      <c r="D1979" s="90" t="s">
        <v>2076</v>
      </c>
      <c r="E1979" s="43" t="n">
        <v>0.791666666666667</v>
      </c>
      <c r="F1979" s="54" t="n">
        <v>17</v>
      </c>
      <c r="G1979" s="45" t="n">
        <v>3.45</v>
      </c>
      <c r="H1979" s="96" t="s">
        <v>7</v>
      </c>
      <c r="I1979" s="47" t="n">
        <f aca="false">IF(H1979="W",F1979*G1979-F1979,(IF(H1979="L",-F1979)))</f>
        <v>-17</v>
      </c>
      <c r="J1979" s="91"/>
      <c r="K1979" s="23" t="s">
        <v>2077</v>
      </c>
      <c r="L1979" s="48"/>
      <c r="M1979" s="48"/>
      <c r="N1979" s="49"/>
      <c r="O1979" s="91"/>
      <c r="P1979" s="92"/>
      <c r="Q1979" s="92"/>
      <c r="R1979" s="29"/>
      <c r="S1979" s="92"/>
      <c r="T1979" s="92"/>
      <c r="U1979" s="92"/>
      <c r="V1979" s="92"/>
      <c r="W1979" s="92"/>
      <c r="X1979" s="92"/>
      <c r="Y1979" s="92"/>
      <c r="Z1979" s="92"/>
      <c r="AA1979" s="92"/>
      <c r="AB1979" s="92"/>
      <c r="AC1979" s="92"/>
      <c r="AD1979" s="92"/>
      <c r="AE1979" s="92"/>
      <c r="AF1979" s="92"/>
      <c r="AG1979" s="32"/>
      <c r="AH1979" s="32"/>
      <c r="AI1979" s="32"/>
      <c r="AJ1979" s="32"/>
      <c r="AK1979" s="32"/>
      <c r="AL1979" s="32"/>
    </row>
    <row r="1980" customFormat="false" ht="16.85" hidden="false" customHeight="false" outlineLevel="0" collapsed="false">
      <c r="A1980" s="69"/>
      <c r="B1980" s="90" t="s">
        <v>67</v>
      </c>
      <c r="C1980" s="62" t="s">
        <v>87</v>
      </c>
      <c r="D1980" s="90" t="s">
        <v>2078</v>
      </c>
      <c r="E1980" s="43" t="n">
        <v>0.791666666666667</v>
      </c>
      <c r="F1980" s="54" t="n">
        <v>10.5</v>
      </c>
      <c r="G1980" s="45" t="n">
        <v>6.4</v>
      </c>
      <c r="H1980" s="96" t="s">
        <v>7</v>
      </c>
      <c r="I1980" s="47" t="n">
        <f aca="false">IF(H1980="W",F1980*G1980-F1980,(IF(H1980="L",-F1980)))</f>
        <v>-10.5</v>
      </c>
      <c r="J1980" s="91"/>
      <c r="K1980" s="23"/>
      <c r="L1980" s="48"/>
      <c r="M1980" s="48"/>
      <c r="N1980" s="49"/>
      <c r="O1980" s="91"/>
      <c r="P1980" s="92"/>
      <c r="Q1980" s="92"/>
      <c r="R1980" s="29"/>
      <c r="S1980" s="92"/>
      <c r="T1980" s="92"/>
      <c r="U1980" s="92"/>
      <c r="V1980" s="92"/>
      <c r="W1980" s="92"/>
      <c r="X1980" s="92"/>
      <c r="Y1980" s="92"/>
      <c r="Z1980" s="92"/>
      <c r="AA1980" s="92"/>
      <c r="AB1980" s="92"/>
      <c r="AC1980" s="92"/>
      <c r="AD1980" s="92"/>
      <c r="AE1980" s="92"/>
      <c r="AF1980" s="92"/>
      <c r="AG1980" s="32"/>
      <c r="AH1980" s="32"/>
      <c r="AI1980" s="32"/>
      <c r="AJ1980" s="32"/>
      <c r="AK1980" s="32"/>
      <c r="AL1980" s="32"/>
    </row>
    <row r="1981" customFormat="false" ht="16.85" hidden="false" customHeight="false" outlineLevel="0" collapsed="false">
      <c r="A1981" s="69"/>
      <c r="B1981" s="90" t="s">
        <v>67</v>
      </c>
      <c r="C1981" s="62" t="s">
        <v>28</v>
      </c>
      <c r="D1981" s="90" t="s">
        <v>2079</v>
      </c>
      <c r="E1981" s="43" t="n">
        <v>0.791666666666667</v>
      </c>
      <c r="F1981" s="54" t="n">
        <v>25</v>
      </c>
      <c r="G1981" s="45" t="n">
        <v>2.44</v>
      </c>
      <c r="H1981" s="96" t="s">
        <v>5</v>
      </c>
      <c r="I1981" s="47" t="n">
        <f aca="false">IF(H1981="W",F1981*G1981-F1981,(IF(H1981="L",-F1981)))</f>
        <v>36</v>
      </c>
      <c r="J1981" s="91"/>
      <c r="K1981" s="23" t="s">
        <v>2080</v>
      </c>
      <c r="L1981" s="48"/>
      <c r="M1981" s="48"/>
      <c r="N1981" s="49"/>
      <c r="O1981" s="91"/>
      <c r="P1981" s="92"/>
      <c r="Q1981" s="92"/>
      <c r="R1981" s="29"/>
      <c r="S1981" s="92"/>
      <c r="T1981" s="92"/>
      <c r="U1981" s="92"/>
      <c r="V1981" s="92"/>
      <c r="W1981" s="92"/>
      <c r="X1981" s="92"/>
      <c r="Y1981" s="92"/>
      <c r="Z1981" s="92"/>
      <c r="AA1981" s="92"/>
      <c r="AB1981" s="92"/>
      <c r="AC1981" s="92"/>
      <c r="AD1981" s="92"/>
      <c r="AE1981" s="92"/>
      <c r="AF1981" s="92"/>
      <c r="AG1981" s="32"/>
      <c r="AH1981" s="32"/>
      <c r="AI1981" s="32"/>
      <c r="AJ1981" s="32"/>
      <c r="AK1981" s="32"/>
      <c r="AL1981" s="32"/>
    </row>
    <row r="1982" customFormat="false" ht="16.85" hidden="false" customHeight="false" outlineLevel="0" collapsed="false">
      <c r="A1982" s="69"/>
      <c r="B1982" s="90" t="s">
        <v>46</v>
      </c>
      <c r="C1982" s="62" t="s">
        <v>331</v>
      </c>
      <c r="D1982" s="90" t="s">
        <v>2081</v>
      </c>
      <c r="E1982" s="43" t="n">
        <v>0.708333333333333</v>
      </c>
      <c r="F1982" s="54" t="n">
        <v>20</v>
      </c>
      <c r="G1982" s="45" t="n">
        <v>2.1</v>
      </c>
      <c r="H1982" s="96" t="s">
        <v>5</v>
      </c>
      <c r="I1982" s="47" t="n">
        <f aca="false">IF(H1982="W",F1982*G1982-F1982,(IF(H1982="L",-F1982)))</f>
        <v>22</v>
      </c>
      <c r="J1982" s="91"/>
      <c r="K1982" s="23" t="s">
        <v>2082</v>
      </c>
      <c r="L1982" s="48"/>
      <c r="M1982" s="48"/>
      <c r="N1982" s="49"/>
      <c r="O1982" s="91"/>
      <c r="P1982" s="92"/>
      <c r="Q1982" s="92"/>
      <c r="R1982" s="29"/>
      <c r="S1982" s="92"/>
      <c r="T1982" s="92"/>
      <c r="U1982" s="92"/>
      <c r="V1982" s="92"/>
      <c r="W1982" s="92"/>
      <c r="X1982" s="92"/>
      <c r="Y1982" s="92"/>
      <c r="Z1982" s="92"/>
      <c r="AA1982" s="92"/>
      <c r="AB1982" s="92"/>
      <c r="AC1982" s="92"/>
      <c r="AD1982" s="92"/>
      <c r="AE1982" s="92"/>
      <c r="AF1982" s="92"/>
      <c r="AG1982" s="32"/>
      <c r="AH1982" s="32"/>
      <c r="AI1982" s="32"/>
      <c r="AJ1982" s="32"/>
      <c r="AK1982" s="32"/>
      <c r="AL1982" s="32"/>
    </row>
    <row r="1983" customFormat="false" ht="16.85" hidden="false" customHeight="false" outlineLevel="0" collapsed="false">
      <c r="A1983" s="69"/>
      <c r="B1983" s="90" t="s">
        <v>46</v>
      </c>
      <c r="C1983" s="62" t="s">
        <v>170</v>
      </c>
      <c r="D1983" s="90" t="s">
        <v>2083</v>
      </c>
      <c r="E1983" s="43" t="n">
        <v>0.708333333333333</v>
      </c>
      <c r="F1983" s="54" t="n">
        <v>4</v>
      </c>
      <c r="G1983" s="45" t="n">
        <v>10</v>
      </c>
      <c r="H1983" s="96" t="s">
        <v>7</v>
      </c>
      <c r="I1983" s="47" t="n">
        <f aca="false">IF(H1983="W",F1983*G1983-F1983,(IF(H1983="L",-F1983)))</f>
        <v>-4</v>
      </c>
      <c r="J1983" s="91"/>
      <c r="K1983" s="23" t="s">
        <v>2084</v>
      </c>
      <c r="L1983" s="48"/>
      <c r="M1983" s="48"/>
      <c r="N1983" s="49"/>
      <c r="O1983" s="91"/>
      <c r="P1983" s="92"/>
      <c r="Q1983" s="92"/>
      <c r="R1983" s="29"/>
      <c r="S1983" s="92"/>
      <c r="T1983" s="92"/>
      <c r="U1983" s="92"/>
      <c r="V1983" s="92"/>
      <c r="W1983" s="92"/>
      <c r="X1983" s="92"/>
      <c r="Y1983" s="92"/>
      <c r="Z1983" s="92"/>
      <c r="AA1983" s="92"/>
      <c r="AB1983" s="92"/>
      <c r="AC1983" s="92"/>
      <c r="AD1983" s="92"/>
      <c r="AE1983" s="92"/>
      <c r="AF1983" s="92"/>
      <c r="AG1983" s="32"/>
      <c r="AH1983" s="32"/>
      <c r="AI1983" s="32"/>
      <c r="AJ1983" s="32"/>
      <c r="AK1983" s="32"/>
      <c r="AL1983" s="32"/>
    </row>
    <row r="1984" customFormat="false" ht="16.85" hidden="false" customHeight="false" outlineLevel="0" collapsed="false">
      <c r="A1984" s="69"/>
      <c r="B1984" s="90" t="s">
        <v>46</v>
      </c>
      <c r="C1984" s="62" t="s">
        <v>87</v>
      </c>
      <c r="D1984" s="90" t="s">
        <v>13</v>
      </c>
      <c r="E1984" s="43" t="n">
        <v>0.708333333333333</v>
      </c>
      <c r="F1984" s="54" t="n">
        <v>5</v>
      </c>
      <c r="G1984" s="45" t="n">
        <v>5.4</v>
      </c>
      <c r="H1984" s="96" t="s">
        <v>6</v>
      </c>
      <c r="I1984" s="47" t="n">
        <f aca="false">IF(H1984="W",F1984*G1984-F1984,(IF(H1984="L",-F1984)))</f>
        <v>0</v>
      </c>
      <c r="J1984" s="91"/>
      <c r="K1984" s="23" t="s">
        <v>124</v>
      </c>
      <c r="L1984" s="48"/>
      <c r="M1984" s="48"/>
      <c r="N1984" s="49"/>
      <c r="O1984" s="91"/>
      <c r="P1984" s="92"/>
      <c r="Q1984" s="92"/>
      <c r="R1984" s="29"/>
      <c r="S1984" s="92"/>
      <c r="T1984" s="92"/>
      <c r="U1984" s="92"/>
      <c r="V1984" s="92"/>
      <c r="W1984" s="92"/>
      <c r="X1984" s="92"/>
      <c r="Y1984" s="92"/>
      <c r="Z1984" s="92"/>
      <c r="AA1984" s="92"/>
      <c r="AB1984" s="92"/>
      <c r="AC1984" s="92"/>
      <c r="AD1984" s="92"/>
      <c r="AE1984" s="92"/>
      <c r="AF1984" s="92"/>
      <c r="AG1984" s="32"/>
      <c r="AH1984" s="32"/>
      <c r="AI1984" s="32"/>
      <c r="AJ1984" s="32"/>
      <c r="AK1984" s="32"/>
      <c r="AL1984" s="32"/>
    </row>
    <row r="1985" customFormat="false" ht="16.85" hidden="false" customHeight="false" outlineLevel="0" collapsed="false">
      <c r="A1985" s="69"/>
      <c r="B1985" s="90" t="s">
        <v>46</v>
      </c>
      <c r="C1985" s="62" t="s">
        <v>87</v>
      </c>
      <c r="D1985" s="90" t="s">
        <v>13</v>
      </c>
      <c r="E1985" s="43" t="n">
        <v>0.708333333333333</v>
      </c>
      <c r="F1985" s="54" t="n">
        <v>2.3</v>
      </c>
      <c r="G1985" s="45" t="n">
        <v>5.7</v>
      </c>
      <c r="H1985" s="96" t="s">
        <v>7</v>
      </c>
      <c r="I1985" s="47" t="n">
        <f aca="false">IF(H1985="W",F1985*G1985-F1985,(IF(H1985="L",-F1985)))</f>
        <v>-2.3</v>
      </c>
      <c r="J1985" s="91"/>
      <c r="K1985" s="23"/>
      <c r="L1985" s="48"/>
      <c r="M1985" s="48"/>
      <c r="N1985" s="49"/>
      <c r="O1985" s="91"/>
      <c r="P1985" s="92"/>
      <c r="Q1985" s="92"/>
      <c r="R1985" s="29"/>
      <c r="S1985" s="92"/>
      <c r="T1985" s="92"/>
      <c r="U1985" s="92"/>
      <c r="V1985" s="92"/>
      <c r="W1985" s="92"/>
      <c r="X1985" s="92"/>
      <c r="Y1985" s="92"/>
      <c r="Z1985" s="92"/>
      <c r="AA1985" s="92"/>
      <c r="AB1985" s="92"/>
      <c r="AC1985" s="92"/>
      <c r="AD1985" s="92"/>
      <c r="AE1985" s="92"/>
      <c r="AF1985" s="92"/>
      <c r="AG1985" s="32"/>
      <c r="AH1985" s="32"/>
      <c r="AI1985" s="32"/>
      <c r="AJ1985" s="32"/>
      <c r="AK1985" s="32"/>
      <c r="AL1985" s="32"/>
    </row>
    <row r="1986" customFormat="false" ht="16.85" hidden="false" customHeight="false" outlineLevel="0" collapsed="false">
      <c r="A1986" s="69"/>
      <c r="B1986" s="90" t="s">
        <v>67</v>
      </c>
      <c r="C1986" s="62" t="s">
        <v>170</v>
      </c>
      <c r="D1986" s="90" t="s">
        <v>2085</v>
      </c>
      <c r="E1986" s="43" t="n">
        <v>0.791666666666667</v>
      </c>
      <c r="F1986" s="54" t="n">
        <v>20</v>
      </c>
      <c r="G1986" s="45" t="n">
        <v>2.7</v>
      </c>
      <c r="H1986" s="96" t="s">
        <v>5</v>
      </c>
      <c r="I1986" s="47" t="n">
        <f aca="false">IF(H1986="W",F1986*G1986-F1986,(IF(H1986="L",-F1986)))</f>
        <v>34</v>
      </c>
      <c r="J1986" s="91"/>
      <c r="K1986" s="23" t="s">
        <v>2086</v>
      </c>
      <c r="L1986" s="48"/>
      <c r="M1986" s="48"/>
      <c r="N1986" s="49"/>
      <c r="O1986" s="91"/>
      <c r="P1986" s="92"/>
      <c r="Q1986" s="92"/>
      <c r="R1986" s="29"/>
      <c r="S1986" s="92"/>
      <c r="T1986" s="92"/>
      <c r="U1986" s="92"/>
      <c r="V1986" s="92"/>
      <c r="W1986" s="92"/>
      <c r="X1986" s="92"/>
      <c r="Y1986" s="92"/>
      <c r="Z1986" s="92"/>
      <c r="AA1986" s="92"/>
      <c r="AB1986" s="92"/>
      <c r="AC1986" s="92"/>
      <c r="AD1986" s="92"/>
      <c r="AE1986" s="92"/>
      <c r="AF1986" s="92"/>
      <c r="AG1986" s="32"/>
      <c r="AH1986" s="32"/>
      <c r="AI1986" s="32"/>
      <c r="AJ1986" s="32"/>
      <c r="AK1986" s="32"/>
      <c r="AL1986" s="32"/>
    </row>
    <row r="1987" customFormat="false" ht="16.85" hidden="false" customHeight="false" outlineLevel="0" collapsed="false">
      <c r="A1987" s="69"/>
      <c r="B1987" s="90" t="s">
        <v>67</v>
      </c>
      <c r="C1987" s="62" t="s">
        <v>87</v>
      </c>
      <c r="D1987" s="90" t="s">
        <v>2087</v>
      </c>
      <c r="E1987" s="43" t="n">
        <v>0.791666666666667</v>
      </c>
      <c r="F1987" s="54" t="n">
        <v>16.63</v>
      </c>
      <c r="G1987" s="45" t="n">
        <v>3.3</v>
      </c>
      <c r="H1987" s="96" t="s">
        <v>7</v>
      </c>
      <c r="I1987" s="47" t="n">
        <f aca="false">IF(H1987="W",F1987*G1987-F1987,(IF(H1987="L",-F1987)))</f>
        <v>-16.63</v>
      </c>
      <c r="J1987" s="91"/>
      <c r="K1987" s="23"/>
      <c r="L1987" s="48"/>
      <c r="M1987" s="48"/>
      <c r="N1987" s="49"/>
      <c r="O1987" s="91"/>
      <c r="P1987" s="92"/>
      <c r="Q1987" s="92"/>
      <c r="R1987" s="29"/>
      <c r="S1987" s="92"/>
      <c r="T1987" s="92"/>
      <c r="U1987" s="92"/>
      <c r="V1987" s="92"/>
      <c r="W1987" s="92"/>
      <c r="X1987" s="92"/>
      <c r="Y1987" s="92"/>
      <c r="Z1987" s="92"/>
      <c r="AA1987" s="92"/>
      <c r="AB1987" s="92"/>
      <c r="AC1987" s="92"/>
      <c r="AD1987" s="92"/>
      <c r="AE1987" s="92"/>
      <c r="AF1987" s="92"/>
      <c r="AG1987" s="32"/>
      <c r="AH1987" s="32"/>
      <c r="AI1987" s="32"/>
      <c r="AJ1987" s="32"/>
      <c r="AK1987" s="32"/>
      <c r="AL1987" s="32"/>
    </row>
    <row r="1988" customFormat="false" ht="16.85" hidden="false" customHeight="false" outlineLevel="0" collapsed="false">
      <c r="A1988" s="69"/>
      <c r="B1988" s="90" t="s">
        <v>67</v>
      </c>
      <c r="C1988" s="62" t="s">
        <v>331</v>
      </c>
      <c r="D1988" s="90" t="s">
        <v>2088</v>
      </c>
      <c r="E1988" s="43" t="n">
        <v>0.791666666666667</v>
      </c>
      <c r="F1988" s="54" t="n">
        <v>12.71</v>
      </c>
      <c r="G1988" s="45" t="n">
        <v>4.25</v>
      </c>
      <c r="H1988" s="96" t="s">
        <v>7</v>
      </c>
      <c r="I1988" s="47" t="n">
        <f aca="false">IF(H1988="W",F1988*G1988-F1988,(IF(H1988="L",-F1988)))</f>
        <v>-12.71</v>
      </c>
      <c r="J1988" s="91"/>
      <c r="K1988" s="23" t="s">
        <v>2089</v>
      </c>
      <c r="L1988" s="48"/>
      <c r="M1988" s="48"/>
      <c r="N1988" s="49"/>
      <c r="O1988" s="91"/>
      <c r="P1988" s="92"/>
      <c r="Q1988" s="92"/>
      <c r="R1988" s="29"/>
      <c r="S1988" s="92"/>
      <c r="T1988" s="92"/>
      <c r="U1988" s="92"/>
      <c r="V1988" s="92"/>
      <c r="W1988" s="92"/>
      <c r="X1988" s="92"/>
      <c r="Y1988" s="92"/>
      <c r="Z1988" s="92"/>
      <c r="AA1988" s="92"/>
      <c r="AB1988" s="92"/>
      <c r="AC1988" s="92"/>
      <c r="AD1988" s="92"/>
      <c r="AE1988" s="92"/>
      <c r="AF1988" s="92"/>
      <c r="AG1988" s="32"/>
      <c r="AH1988" s="32"/>
      <c r="AI1988" s="32"/>
      <c r="AJ1988" s="32"/>
      <c r="AK1988" s="32"/>
      <c r="AL1988" s="32"/>
    </row>
    <row r="1989" customFormat="false" ht="16.85" hidden="false" customHeight="false" outlineLevel="0" collapsed="false">
      <c r="A1989" s="69"/>
      <c r="B1989" s="90" t="s">
        <v>67</v>
      </c>
      <c r="C1989" s="62" t="s">
        <v>87</v>
      </c>
      <c r="D1989" s="90" t="s">
        <v>1125</v>
      </c>
      <c r="E1989" s="43" t="n">
        <v>0.791666666666667</v>
      </c>
      <c r="F1989" s="54" t="n">
        <v>25</v>
      </c>
      <c r="G1989" s="45" t="n">
        <v>2.7</v>
      </c>
      <c r="H1989" s="96" t="s">
        <v>7</v>
      </c>
      <c r="I1989" s="47" t="n">
        <f aca="false">IF(H1989="W",F1989*G1989-F1989,(IF(H1989="L",-F1989)))</f>
        <v>-25</v>
      </c>
      <c r="J1989" s="91"/>
      <c r="K1989" s="23"/>
      <c r="L1989" s="48"/>
      <c r="M1989" s="48"/>
      <c r="N1989" s="49"/>
      <c r="O1989" s="91"/>
      <c r="P1989" s="92"/>
      <c r="Q1989" s="92"/>
      <c r="R1989" s="29"/>
      <c r="S1989" s="92"/>
      <c r="T1989" s="92"/>
      <c r="U1989" s="92"/>
      <c r="V1989" s="92"/>
      <c r="W1989" s="92"/>
      <c r="X1989" s="92"/>
      <c r="Y1989" s="92"/>
      <c r="Z1989" s="92"/>
      <c r="AA1989" s="92"/>
      <c r="AB1989" s="92"/>
      <c r="AC1989" s="92"/>
      <c r="AD1989" s="92"/>
      <c r="AE1989" s="92"/>
      <c r="AF1989" s="92"/>
      <c r="AG1989" s="32"/>
      <c r="AH1989" s="32"/>
      <c r="AI1989" s="32"/>
      <c r="AJ1989" s="32"/>
      <c r="AK1989" s="32"/>
      <c r="AL1989" s="32"/>
    </row>
    <row r="1990" customFormat="false" ht="16.85" hidden="false" customHeight="false" outlineLevel="0" collapsed="false">
      <c r="A1990" s="69" t="n">
        <v>43751</v>
      </c>
      <c r="B1990" s="90" t="s">
        <v>67</v>
      </c>
      <c r="C1990" s="62" t="s">
        <v>28</v>
      </c>
      <c r="D1990" s="90" t="s">
        <v>2090</v>
      </c>
      <c r="E1990" s="43" t="n">
        <v>0.90625</v>
      </c>
      <c r="F1990" s="54" t="n">
        <v>20</v>
      </c>
      <c r="G1990" s="45" t="n">
        <v>2.63</v>
      </c>
      <c r="H1990" s="96" t="s">
        <v>5</v>
      </c>
      <c r="I1990" s="47" t="n">
        <f aca="false">IF(H1990="W",F1990*G1990-F1990,(IF(H1990="L",-F1990)))</f>
        <v>32.6</v>
      </c>
      <c r="J1990" s="91"/>
      <c r="K1990" s="23"/>
      <c r="L1990" s="48"/>
      <c r="M1990" s="48"/>
      <c r="N1990" s="49"/>
      <c r="O1990" s="91"/>
      <c r="P1990" s="92"/>
      <c r="Q1990" s="92"/>
      <c r="R1990" s="29"/>
      <c r="S1990" s="92"/>
      <c r="T1990" s="92"/>
      <c r="U1990" s="92"/>
      <c r="V1990" s="92"/>
      <c r="W1990" s="92"/>
      <c r="X1990" s="92"/>
      <c r="Y1990" s="92"/>
      <c r="Z1990" s="92"/>
      <c r="AA1990" s="92"/>
      <c r="AB1990" s="92"/>
      <c r="AC1990" s="92"/>
      <c r="AD1990" s="92"/>
      <c r="AE1990" s="92"/>
      <c r="AF1990" s="92"/>
      <c r="AG1990" s="32"/>
      <c r="AH1990" s="32"/>
      <c r="AI1990" s="32"/>
      <c r="AJ1990" s="32"/>
      <c r="AK1990" s="32"/>
      <c r="AL1990" s="32"/>
    </row>
    <row r="1991" customFormat="false" ht="16.85" hidden="false" customHeight="false" outlineLevel="0" collapsed="false">
      <c r="A1991" s="69"/>
      <c r="B1991" s="90" t="s">
        <v>67</v>
      </c>
      <c r="C1991" s="62" t="s">
        <v>87</v>
      </c>
      <c r="D1991" s="90" t="s">
        <v>2091</v>
      </c>
      <c r="E1991" s="43" t="n">
        <v>0.90625</v>
      </c>
      <c r="F1991" s="54" t="n">
        <v>16.7</v>
      </c>
      <c r="G1991" s="45" t="n">
        <v>3.15</v>
      </c>
      <c r="H1991" s="96" t="s">
        <v>7</v>
      </c>
      <c r="I1991" s="47" t="n">
        <f aca="false">IF(H1991="W",F1991*G1991-F1991,(IF(H1991="L",-F1991)))</f>
        <v>-16.7</v>
      </c>
      <c r="J1991" s="91"/>
      <c r="K1991" s="23"/>
      <c r="L1991" s="48"/>
      <c r="M1991" s="48"/>
      <c r="N1991" s="49"/>
      <c r="O1991" s="91"/>
      <c r="P1991" s="92"/>
      <c r="Q1991" s="92"/>
      <c r="R1991" s="29"/>
      <c r="S1991" s="92"/>
      <c r="T1991" s="92"/>
      <c r="U1991" s="92"/>
      <c r="V1991" s="92"/>
      <c r="W1991" s="92"/>
      <c r="X1991" s="92"/>
      <c r="Y1991" s="92"/>
      <c r="Z1991" s="92"/>
      <c r="AA1991" s="92"/>
      <c r="AB1991" s="92"/>
      <c r="AC1991" s="92"/>
      <c r="AD1991" s="92"/>
      <c r="AE1991" s="92"/>
      <c r="AF1991" s="92"/>
      <c r="AG1991" s="32"/>
      <c r="AH1991" s="32"/>
      <c r="AI1991" s="32"/>
      <c r="AJ1991" s="32"/>
      <c r="AK1991" s="32"/>
      <c r="AL1991" s="32"/>
    </row>
    <row r="1992" customFormat="false" ht="16.85" hidden="false" customHeight="false" outlineLevel="0" collapsed="false">
      <c r="A1992" s="69"/>
      <c r="B1992" s="90" t="s">
        <v>67</v>
      </c>
      <c r="C1992" s="62" t="s">
        <v>170</v>
      </c>
      <c r="D1992" s="90" t="s">
        <v>2092</v>
      </c>
      <c r="E1992" s="43" t="n">
        <v>0.90625</v>
      </c>
      <c r="F1992" s="54" t="n">
        <v>17.25</v>
      </c>
      <c r="G1992" s="45" t="n">
        <v>3.05</v>
      </c>
      <c r="H1992" s="96" t="s">
        <v>7</v>
      </c>
      <c r="I1992" s="47" t="n">
        <f aca="false">IF(H1992="W",F1992*G1992-F1992,(IF(H1992="L",-F1992)))</f>
        <v>-17.25</v>
      </c>
      <c r="J1992" s="91"/>
      <c r="K1992" s="23" t="s">
        <v>2093</v>
      </c>
      <c r="L1992" s="48"/>
      <c r="M1992" s="48"/>
      <c r="N1992" s="49"/>
      <c r="O1992" s="91"/>
      <c r="P1992" s="92"/>
      <c r="Q1992" s="92"/>
      <c r="R1992" s="29"/>
      <c r="S1992" s="92"/>
      <c r="T1992" s="92"/>
      <c r="U1992" s="92"/>
      <c r="V1992" s="92"/>
      <c r="W1992" s="92"/>
      <c r="X1992" s="92"/>
      <c r="Y1992" s="92"/>
      <c r="Z1992" s="92"/>
      <c r="AA1992" s="92"/>
      <c r="AB1992" s="92"/>
      <c r="AC1992" s="92"/>
      <c r="AD1992" s="92"/>
      <c r="AE1992" s="92"/>
      <c r="AF1992" s="92"/>
      <c r="AG1992" s="32"/>
      <c r="AH1992" s="32"/>
      <c r="AI1992" s="32"/>
      <c r="AJ1992" s="32"/>
      <c r="AK1992" s="32"/>
      <c r="AL1992" s="32"/>
    </row>
    <row r="1993" customFormat="false" ht="16.85" hidden="false" customHeight="false" outlineLevel="0" collapsed="false">
      <c r="A1993" s="69"/>
      <c r="B1993" s="90" t="s">
        <v>67</v>
      </c>
      <c r="C1993" s="62" t="s">
        <v>28</v>
      </c>
      <c r="D1993" s="90" t="s">
        <v>2094</v>
      </c>
      <c r="E1993" s="43" t="n">
        <v>0.90625</v>
      </c>
      <c r="F1993" s="54" t="n">
        <v>24</v>
      </c>
      <c r="G1993" s="45" t="n">
        <v>1.7</v>
      </c>
      <c r="H1993" s="96" t="s">
        <v>5</v>
      </c>
      <c r="I1993" s="47" t="n">
        <f aca="false">IF(H1993="W",F1993*G1993-F1993,(IF(H1993="L",-F1993)))</f>
        <v>16.8</v>
      </c>
      <c r="J1993" s="91"/>
      <c r="K1993" s="23"/>
      <c r="L1993" s="48"/>
      <c r="M1993" s="48"/>
      <c r="N1993" s="49"/>
      <c r="O1993" s="91"/>
      <c r="P1993" s="92"/>
      <c r="Q1993" s="92"/>
      <c r="R1993" s="29"/>
      <c r="S1993" s="92"/>
      <c r="T1993" s="92"/>
      <c r="U1993" s="92"/>
      <c r="V1993" s="92"/>
      <c r="W1993" s="92"/>
      <c r="X1993" s="92"/>
      <c r="Y1993" s="92"/>
      <c r="Z1993" s="92"/>
      <c r="AA1993" s="92"/>
      <c r="AB1993" s="92"/>
      <c r="AC1993" s="92"/>
      <c r="AD1993" s="92"/>
      <c r="AE1993" s="92"/>
      <c r="AF1993" s="92"/>
      <c r="AG1993" s="32"/>
      <c r="AH1993" s="32"/>
      <c r="AI1993" s="32"/>
      <c r="AJ1993" s="32"/>
      <c r="AK1993" s="32"/>
      <c r="AL1993" s="32"/>
    </row>
    <row r="1994" customFormat="false" ht="16.85" hidden="false" customHeight="false" outlineLevel="0" collapsed="false">
      <c r="A1994" s="69"/>
      <c r="B1994" s="90" t="s">
        <v>67</v>
      </c>
      <c r="C1994" s="62" t="s">
        <v>331</v>
      </c>
      <c r="D1994" s="90" t="s">
        <v>2095</v>
      </c>
      <c r="E1994" s="43" t="n">
        <v>0.90625</v>
      </c>
      <c r="F1994" s="54" t="n">
        <v>14</v>
      </c>
      <c r="G1994" s="45" t="n">
        <v>2.9</v>
      </c>
      <c r="H1994" s="96" t="s">
        <v>7</v>
      </c>
      <c r="I1994" s="47" t="n">
        <f aca="false">IF(H1994="W",F1994*G1994-F1994,(IF(H1994="L",-F1994)))</f>
        <v>-14</v>
      </c>
      <c r="J1994" s="91"/>
      <c r="K1994" s="23" t="s">
        <v>2096</v>
      </c>
      <c r="L1994" s="48"/>
      <c r="M1994" s="48"/>
      <c r="N1994" s="49"/>
      <c r="O1994" s="91"/>
      <c r="P1994" s="92"/>
      <c r="Q1994" s="92"/>
      <c r="R1994" s="29"/>
      <c r="S1994" s="92"/>
      <c r="T1994" s="92"/>
      <c r="U1994" s="92"/>
      <c r="V1994" s="92"/>
      <c r="W1994" s="92"/>
      <c r="X1994" s="92"/>
      <c r="Y1994" s="92"/>
      <c r="Z1994" s="92"/>
      <c r="AA1994" s="92"/>
      <c r="AB1994" s="92"/>
      <c r="AC1994" s="92"/>
      <c r="AD1994" s="92"/>
      <c r="AE1994" s="92"/>
      <c r="AF1994" s="92"/>
      <c r="AG1994" s="32"/>
      <c r="AH1994" s="32"/>
      <c r="AI1994" s="32"/>
      <c r="AJ1994" s="32"/>
      <c r="AK1994" s="32"/>
      <c r="AL1994" s="32"/>
    </row>
    <row r="1995" customFormat="false" ht="16.85" hidden="false" customHeight="false" outlineLevel="0" collapsed="false">
      <c r="A1995" s="69"/>
      <c r="B1995" s="90" t="s">
        <v>67</v>
      </c>
      <c r="C1995" s="62" t="s">
        <v>87</v>
      </c>
      <c r="D1995" s="90" t="s">
        <v>2097</v>
      </c>
      <c r="E1995" s="43" t="n">
        <v>0.90625</v>
      </c>
      <c r="F1995" s="54" t="n">
        <v>20</v>
      </c>
      <c r="G1995" s="45" t="n">
        <v>1.07</v>
      </c>
      <c r="H1995" s="96" t="s">
        <v>5</v>
      </c>
      <c r="I1995" s="47" t="n">
        <f aca="false">IF(H1995="W",F1995*G1995-F1995,(IF(H1995="L",-F1995)))</f>
        <v>1.4</v>
      </c>
      <c r="J1995" s="91"/>
      <c r="K1995" s="23"/>
      <c r="L1995" s="48"/>
      <c r="M1995" s="48"/>
      <c r="N1995" s="49"/>
      <c r="O1995" s="91"/>
      <c r="P1995" s="92"/>
      <c r="Q1995" s="92"/>
      <c r="R1995" s="29"/>
      <c r="S1995" s="92"/>
      <c r="T1995" s="92"/>
      <c r="U1995" s="92"/>
      <c r="V1995" s="92"/>
      <c r="W1995" s="92"/>
      <c r="X1995" s="92"/>
      <c r="Y1995" s="92"/>
      <c r="Z1995" s="92"/>
      <c r="AA1995" s="92"/>
      <c r="AB1995" s="92"/>
      <c r="AC1995" s="92"/>
      <c r="AD1995" s="92"/>
      <c r="AE1995" s="92"/>
      <c r="AF1995" s="92"/>
      <c r="AG1995" s="32"/>
      <c r="AH1995" s="32"/>
      <c r="AI1995" s="32"/>
      <c r="AJ1995" s="32"/>
      <c r="AK1995" s="32"/>
      <c r="AL1995" s="32"/>
    </row>
    <row r="1996" customFormat="false" ht="16.85" hidden="false" customHeight="false" outlineLevel="0" collapsed="false">
      <c r="A1996" s="69" t="n">
        <v>43752</v>
      </c>
      <c r="B1996" s="90" t="s">
        <v>46</v>
      </c>
      <c r="C1996" s="62" t="s">
        <v>28</v>
      </c>
      <c r="D1996" s="90" t="s">
        <v>2098</v>
      </c>
      <c r="E1996" s="43" t="n">
        <v>0.0833333333333333</v>
      </c>
      <c r="F1996" s="54" t="n">
        <v>25</v>
      </c>
      <c r="G1996" s="45" t="n">
        <v>2.32</v>
      </c>
      <c r="H1996" s="96" t="s">
        <v>7</v>
      </c>
      <c r="I1996" s="47" t="n">
        <f aca="false">IF(H1996="W",F1996*G1996-F1996,(IF(H1996="L",-F1996)))</f>
        <v>-25</v>
      </c>
      <c r="J1996" s="91"/>
      <c r="K1996" s="23"/>
      <c r="L1996" s="48" t="s">
        <v>2099</v>
      </c>
      <c r="M1996" s="48" t="s">
        <v>9</v>
      </c>
      <c r="N1996" s="49" t="n">
        <f aca="false">SUM(I1996:I2048)</f>
        <v>63.3167</v>
      </c>
      <c r="O1996" s="91"/>
      <c r="P1996" s="92"/>
      <c r="Q1996" s="92"/>
      <c r="R1996" s="29"/>
      <c r="S1996" s="92"/>
      <c r="T1996" s="92"/>
      <c r="U1996" s="92"/>
      <c r="V1996" s="92"/>
      <c r="W1996" s="92"/>
      <c r="X1996" s="92"/>
      <c r="Y1996" s="92"/>
      <c r="Z1996" s="92"/>
      <c r="AA1996" s="92"/>
      <c r="AB1996" s="92"/>
      <c r="AC1996" s="92"/>
      <c r="AD1996" s="92"/>
      <c r="AE1996" s="92"/>
      <c r="AF1996" s="92"/>
      <c r="AG1996" s="32"/>
      <c r="AH1996" s="32"/>
      <c r="AI1996" s="32"/>
      <c r="AJ1996" s="32"/>
      <c r="AK1996" s="32"/>
      <c r="AL1996" s="32"/>
    </row>
    <row r="1997" customFormat="false" ht="16.85" hidden="false" customHeight="false" outlineLevel="0" collapsed="false">
      <c r="A1997" s="69"/>
      <c r="B1997" s="90" t="s">
        <v>46</v>
      </c>
      <c r="C1997" s="62" t="s">
        <v>170</v>
      </c>
      <c r="D1997" s="90" t="s">
        <v>2100</v>
      </c>
      <c r="E1997" s="43" t="n">
        <v>0.0833333333333333</v>
      </c>
      <c r="F1997" s="54" t="n">
        <v>9</v>
      </c>
      <c r="G1997" s="45" t="n">
        <v>6.4</v>
      </c>
      <c r="H1997" s="96" t="s">
        <v>7</v>
      </c>
      <c r="I1997" s="47" t="n">
        <f aca="false">IF(H1997="W",F1997*G1997-F1997,(IF(H1997="L",-F1997)))</f>
        <v>-9</v>
      </c>
      <c r="J1997" s="91"/>
      <c r="K1997" s="23" t="s">
        <v>2101</v>
      </c>
      <c r="L1997" s="48"/>
      <c r="M1997" s="48"/>
      <c r="N1997" s="49"/>
      <c r="O1997" s="91"/>
      <c r="P1997" s="92"/>
      <c r="Q1997" s="92"/>
      <c r="R1997" s="29"/>
      <c r="S1997" s="92"/>
      <c r="T1997" s="92"/>
      <c r="U1997" s="92"/>
      <c r="V1997" s="92"/>
      <c r="W1997" s="92"/>
      <c r="X1997" s="92"/>
      <c r="Y1997" s="92"/>
      <c r="Z1997" s="92"/>
      <c r="AA1997" s="92"/>
      <c r="AB1997" s="92"/>
      <c r="AC1997" s="92"/>
      <c r="AD1997" s="92"/>
      <c r="AE1997" s="92"/>
      <c r="AF1997" s="92"/>
      <c r="AG1997" s="32"/>
      <c r="AH1997" s="32"/>
      <c r="AI1997" s="32"/>
      <c r="AJ1997" s="32"/>
      <c r="AK1997" s="32"/>
      <c r="AL1997" s="32"/>
    </row>
    <row r="1998" customFormat="false" ht="16.85" hidden="false" customHeight="false" outlineLevel="0" collapsed="false">
      <c r="A1998" s="69"/>
      <c r="B1998" s="90" t="s">
        <v>46</v>
      </c>
      <c r="C1998" s="62" t="s">
        <v>87</v>
      </c>
      <c r="D1998" s="90" t="s">
        <v>2102</v>
      </c>
      <c r="E1998" s="43" t="n">
        <v>0.0833333333333333</v>
      </c>
      <c r="F1998" s="54" t="n">
        <v>22</v>
      </c>
      <c r="G1998" s="45" t="n">
        <v>2.65</v>
      </c>
      <c r="H1998" s="96" t="s">
        <v>5</v>
      </c>
      <c r="I1998" s="47" t="n">
        <f aca="false">IF(H1998="W",F1998*G1998-F1998,(IF(H1998="L",-F1998)))</f>
        <v>36.3</v>
      </c>
      <c r="J1998" s="91"/>
      <c r="K1998" s="23" t="s">
        <v>2103</v>
      </c>
      <c r="L1998" s="48"/>
      <c r="M1998" s="48"/>
      <c r="N1998" s="49"/>
      <c r="O1998" s="91"/>
      <c r="P1998" s="92"/>
      <c r="Q1998" s="92"/>
      <c r="R1998" s="29"/>
      <c r="S1998" s="92"/>
      <c r="T1998" s="92"/>
      <c r="U1998" s="92"/>
      <c r="V1998" s="92"/>
      <c r="W1998" s="92"/>
      <c r="X1998" s="92"/>
      <c r="Y1998" s="92"/>
      <c r="Z1998" s="92"/>
      <c r="AA1998" s="92"/>
      <c r="AB1998" s="92"/>
      <c r="AC1998" s="92"/>
      <c r="AD1998" s="92"/>
      <c r="AE1998" s="92"/>
      <c r="AF1998" s="92"/>
      <c r="AG1998" s="32"/>
      <c r="AH1998" s="32"/>
      <c r="AI1998" s="32"/>
      <c r="AJ1998" s="32"/>
      <c r="AK1998" s="32"/>
      <c r="AL1998" s="32"/>
    </row>
    <row r="1999" customFormat="false" ht="16.85" hidden="false" customHeight="false" outlineLevel="0" collapsed="false">
      <c r="A1999" s="69"/>
      <c r="B1999" s="90" t="s">
        <v>67</v>
      </c>
      <c r="C1999" s="62" t="s">
        <v>28</v>
      </c>
      <c r="D1999" s="90" t="s">
        <v>2104</v>
      </c>
      <c r="E1999" s="43" t="n">
        <v>0.90625</v>
      </c>
      <c r="F1999" s="54" t="n">
        <v>20</v>
      </c>
      <c r="G1999" s="45" t="n">
        <v>2.3</v>
      </c>
      <c r="H1999" s="96" t="s">
        <v>7</v>
      </c>
      <c r="I1999" s="47" t="n">
        <f aca="false">IF(H1999="W",F1999*G1999-F1999,(IF(H1999="L",-F1999)))</f>
        <v>-20</v>
      </c>
      <c r="J1999" s="91"/>
      <c r="K1999" s="23"/>
      <c r="L1999" s="48"/>
      <c r="M1999" s="48"/>
      <c r="N1999" s="49"/>
      <c r="O1999" s="91"/>
      <c r="P1999" s="92"/>
      <c r="Q1999" s="92"/>
      <c r="R1999" s="29"/>
      <c r="S1999" s="92"/>
      <c r="T1999" s="92"/>
      <c r="U1999" s="92"/>
      <c r="V1999" s="92"/>
      <c r="W1999" s="92"/>
      <c r="X1999" s="92"/>
      <c r="Y1999" s="92"/>
      <c r="Z1999" s="92"/>
      <c r="AA1999" s="92"/>
      <c r="AB1999" s="92"/>
      <c r="AC1999" s="92"/>
      <c r="AD1999" s="92"/>
      <c r="AE1999" s="92"/>
      <c r="AF1999" s="92"/>
      <c r="AG1999" s="32"/>
      <c r="AH1999" s="32"/>
      <c r="AI1999" s="32"/>
      <c r="AJ1999" s="32"/>
      <c r="AK1999" s="32"/>
      <c r="AL1999" s="32"/>
    </row>
    <row r="2000" customFormat="false" ht="16.85" hidden="false" customHeight="false" outlineLevel="0" collapsed="false">
      <c r="A2000" s="69"/>
      <c r="B2000" s="90" t="s">
        <v>67</v>
      </c>
      <c r="C2000" s="62" t="s">
        <v>170</v>
      </c>
      <c r="D2000" s="90" t="s">
        <v>2105</v>
      </c>
      <c r="E2000" s="43" t="n">
        <v>0.90625</v>
      </c>
      <c r="F2000" s="54" t="n">
        <v>5.8</v>
      </c>
      <c r="G2000" s="45" t="n">
        <v>3.2</v>
      </c>
      <c r="H2000" s="96" t="s">
        <v>7</v>
      </c>
      <c r="I2000" s="47" t="n">
        <f aca="false">IF(H2000="W",F2000*G2000-F2000,(IF(H2000="L",-F2000)))</f>
        <v>-5.8</v>
      </c>
      <c r="J2000" s="91"/>
      <c r="K2000" s="23" t="s">
        <v>2106</v>
      </c>
      <c r="L2000" s="48"/>
      <c r="M2000" s="48"/>
      <c r="N2000" s="49"/>
      <c r="O2000" s="91"/>
      <c r="P2000" s="92"/>
      <c r="Q2000" s="92"/>
      <c r="R2000" s="29"/>
      <c r="S2000" s="92"/>
      <c r="T2000" s="92"/>
      <c r="U2000" s="92"/>
      <c r="V2000" s="92"/>
      <c r="W2000" s="92"/>
      <c r="X2000" s="92"/>
      <c r="Y2000" s="92"/>
      <c r="Z2000" s="92"/>
      <c r="AA2000" s="92"/>
      <c r="AB2000" s="92"/>
      <c r="AC2000" s="92"/>
      <c r="AD2000" s="92"/>
      <c r="AE2000" s="92"/>
      <c r="AF2000" s="92"/>
      <c r="AG2000" s="32"/>
      <c r="AH2000" s="32"/>
      <c r="AI2000" s="32"/>
      <c r="AJ2000" s="32"/>
      <c r="AK2000" s="32"/>
      <c r="AL2000" s="32"/>
    </row>
    <row r="2001" customFormat="false" ht="16.85" hidden="false" customHeight="false" outlineLevel="0" collapsed="false">
      <c r="A2001" s="69"/>
      <c r="B2001" s="90" t="s">
        <v>67</v>
      </c>
      <c r="C2001" s="62" t="s">
        <v>170</v>
      </c>
      <c r="D2001" s="90" t="s">
        <v>2105</v>
      </c>
      <c r="E2001" s="43" t="n">
        <v>0.90625</v>
      </c>
      <c r="F2001" s="54" t="n">
        <v>8.2</v>
      </c>
      <c r="G2001" s="45" t="n">
        <v>3.25</v>
      </c>
      <c r="H2001" s="96" t="s">
        <v>7</v>
      </c>
      <c r="I2001" s="47" t="n">
        <f aca="false">IF(H2001="W",F2001*G2001-F2001,(IF(H2001="L",-F2001)))</f>
        <v>-8.2</v>
      </c>
      <c r="J2001" s="91"/>
      <c r="K2001" s="23" t="s">
        <v>2106</v>
      </c>
      <c r="L2001" s="48"/>
      <c r="M2001" s="48"/>
      <c r="N2001" s="49"/>
      <c r="O2001" s="91"/>
      <c r="P2001" s="92"/>
      <c r="Q2001" s="92"/>
      <c r="R2001" s="29"/>
      <c r="S2001" s="92"/>
      <c r="T2001" s="92"/>
      <c r="U2001" s="92"/>
      <c r="V2001" s="92"/>
      <c r="W2001" s="92"/>
      <c r="X2001" s="92"/>
      <c r="Y2001" s="92"/>
      <c r="Z2001" s="92"/>
      <c r="AA2001" s="92"/>
      <c r="AB2001" s="92"/>
      <c r="AC2001" s="92"/>
      <c r="AD2001" s="92"/>
      <c r="AE2001" s="92"/>
      <c r="AF2001" s="92"/>
      <c r="AG2001" s="32"/>
      <c r="AH2001" s="32"/>
      <c r="AI2001" s="32"/>
      <c r="AJ2001" s="32"/>
      <c r="AK2001" s="32"/>
      <c r="AL2001" s="32"/>
    </row>
    <row r="2002" customFormat="false" ht="16.85" hidden="false" customHeight="false" outlineLevel="0" collapsed="false">
      <c r="A2002" s="69"/>
      <c r="B2002" s="90" t="s">
        <v>67</v>
      </c>
      <c r="C2002" s="62" t="s">
        <v>331</v>
      </c>
      <c r="D2002" s="90" t="s">
        <v>2107</v>
      </c>
      <c r="E2002" s="43" t="n">
        <v>0.90625</v>
      </c>
      <c r="F2002" s="54" t="n">
        <v>12.6</v>
      </c>
      <c r="G2002" s="45" t="n">
        <v>3.65</v>
      </c>
      <c r="H2002" s="96" t="s">
        <v>5</v>
      </c>
      <c r="I2002" s="47" t="n">
        <f aca="false">IF(H2002="W",F2002*G2002-F2002,(IF(H2002="L",-F2002)))</f>
        <v>33.39</v>
      </c>
      <c r="J2002" s="91"/>
      <c r="K2002" s="23" t="s">
        <v>2108</v>
      </c>
      <c r="L2002" s="48"/>
      <c r="M2002" s="48"/>
      <c r="N2002" s="49"/>
      <c r="O2002" s="91"/>
      <c r="P2002" s="92"/>
      <c r="Q2002" s="92"/>
      <c r="R2002" s="29"/>
      <c r="S2002" s="92"/>
      <c r="T2002" s="92"/>
      <c r="U2002" s="92"/>
      <c r="V2002" s="92"/>
      <c r="W2002" s="92"/>
      <c r="X2002" s="92"/>
      <c r="Y2002" s="92"/>
      <c r="Z2002" s="92"/>
      <c r="AA2002" s="92"/>
      <c r="AB2002" s="92"/>
      <c r="AC2002" s="92"/>
      <c r="AD2002" s="92"/>
      <c r="AE2002" s="92"/>
      <c r="AF2002" s="92"/>
      <c r="AG2002" s="32"/>
      <c r="AH2002" s="32"/>
      <c r="AI2002" s="32"/>
      <c r="AJ2002" s="32"/>
      <c r="AK2002" s="32"/>
      <c r="AL2002" s="32"/>
    </row>
    <row r="2003" customFormat="false" ht="16.85" hidden="false" customHeight="false" outlineLevel="0" collapsed="false">
      <c r="A2003" s="69"/>
      <c r="B2003" s="90" t="s">
        <v>67</v>
      </c>
      <c r="C2003" s="62" t="s">
        <v>63</v>
      </c>
      <c r="D2003" s="90" t="s">
        <v>2109</v>
      </c>
      <c r="E2003" s="43" t="n">
        <v>0.90625</v>
      </c>
      <c r="F2003" s="54" t="n">
        <v>20</v>
      </c>
      <c r="G2003" s="45" t="n">
        <v>1.09</v>
      </c>
      <c r="H2003" s="96" t="s">
        <v>5</v>
      </c>
      <c r="I2003" s="47" t="n">
        <f aca="false">IF(H2003="W",F2003*G2003-F2003,(IF(H2003="L",-F2003)))</f>
        <v>1.8</v>
      </c>
      <c r="J2003" s="91"/>
      <c r="K2003" s="23"/>
      <c r="L2003" s="48"/>
      <c r="M2003" s="48"/>
      <c r="N2003" s="49"/>
      <c r="O2003" s="91"/>
      <c r="P2003" s="92"/>
      <c r="Q2003" s="92"/>
      <c r="R2003" s="29"/>
      <c r="S2003" s="92"/>
      <c r="T2003" s="92"/>
      <c r="U2003" s="92"/>
      <c r="V2003" s="92"/>
      <c r="W2003" s="92"/>
      <c r="X2003" s="92"/>
      <c r="Y2003" s="92"/>
      <c r="Z2003" s="92"/>
      <c r="AA2003" s="92"/>
      <c r="AB2003" s="92"/>
      <c r="AC2003" s="92"/>
      <c r="AD2003" s="92"/>
      <c r="AE2003" s="92"/>
      <c r="AF2003" s="92"/>
      <c r="AG2003" s="32"/>
      <c r="AH2003" s="32"/>
      <c r="AI2003" s="32"/>
      <c r="AJ2003" s="32"/>
      <c r="AK2003" s="32"/>
      <c r="AL2003" s="32"/>
    </row>
    <row r="2004" customFormat="false" ht="16.85" hidden="false" customHeight="false" outlineLevel="0" collapsed="false">
      <c r="A2004" s="69"/>
      <c r="B2004" s="90" t="s">
        <v>46</v>
      </c>
      <c r="C2004" s="62" t="s">
        <v>28</v>
      </c>
      <c r="D2004" s="90" t="s">
        <v>2110</v>
      </c>
      <c r="E2004" s="43" t="n">
        <v>0.8125</v>
      </c>
      <c r="F2004" s="54" t="n">
        <v>10</v>
      </c>
      <c r="G2004" s="45" t="n">
        <v>2.57</v>
      </c>
      <c r="H2004" s="96" t="s">
        <v>6</v>
      </c>
      <c r="I2004" s="47" t="n">
        <f aca="false">IF(H2004="W",F2004*G2004-F2004,(IF(H2004="L",-F2004)))</f>
        <v>0</v>
      </c>
      <c r="J2004" s="91"/>
      <c r="K2004" s="23" t="s">
        <v>124</v>
      </c>
      <c r="L2004" s="48"/>
      <c r="M2004" s="48"/>
      <c r="N2004" s="49"/>
      <c r="O2004" s="91"/>
      <c r="P2004" s="92"/>
      <c r="Q2004" s="92"/>
      <c r="R2004" s="29"/>
      <c r="S2004" s="92"/>
      <c r="T2004" s="92"/>
      <c r="U2004" s="92"/>
      <c r="V2004" s="92"/>
      <c r="W2004" s="92"/>
      <c r="X2004" s="92"/>
      <c r="Y2004" s="92"/>
      <c r="Z2004" s="92"/>
      <c r="AA2004" s="92"/>
      <c r="AB2004" s="92"/>
      <c r="AC2004" s="92"/>
      <c r="AD2004" s="92"/>
      <c r="AE2004" s="92"/>
      <c r="AF2004" s="92"/>
      <c r="AG2004" s="32"/>
      <c r="AH2004" s="32"/>
      <c r="AI2004" s="32"/>
      <c r="AJ2004" s="32"/>
      <c r="AK2004" s="32"/>
      <c r="AL2004" s="32"/>
    </row>
    <row r="2005" customFormat="false" ht="16.85" hidden="false" customHeight="false" outlineLevel="0" collapsed="false">
      <c r="A2005" s="69"/>
      <c r="B2005" s="90" t="s">
        <v>46</v>
      </c>
      <c r="C2005" s="62" t="s">
        <v>28</v>
      </c>
      <c r="D2005" s="90" t="s">
        <v>2110</v>
      </c>
      <c r="E2005" s="43" t="n">
        <v>0.8125</v>
      </c>
      <c r="F2005" s="54" t="n">
        <v>5</v>
      </c>
      <c r="G2005" s="45" t="n">
        <v>2.57</v>
      </c>
      <c r="H2005" s="96" t="s">
        <v>7</v>
      </c>
      <c r="I2005" s="47" t="n">
        <f aca="false">IF(H2005="W",F2005*G2005-F2005,(IF(H2005="L",-F2005)))</f>
        <v>-5</v>
      </c>
      <c r="J2005" s="91"/>
      <c r="K2005" s="102" t="s">
        <v>1947</v>
      </c>
      <c r="L2005" s="48"/>
      <c r="M2005" s="48"/>
      <c r="N2005" s="49"/>
      <c r="O2005" s="91"/>
      <c r="P2005" s="92"/>
      <c r="Q2005" s="92"/>
      <c r="R2005" s="29"/>
      <c r="S2005" s="92"/>
      <c r="T2005" s="92"/>
      <c r="U2005" s="92"/>
      <c r="V2005" s="92"/>
      <c r="W2005" s="92"/>
      <c r="X2005" s="92"/>
      <c r="Y2005" s="92"/>
      <c r="Z2005" s="92"/>
      <c r="AA2005" s="92"/>
      <c r="AB2005" s="92"/>
      <c r="AC2005" s="92"/>
      <c r="AD2005" s="92"/>
      <c r="AE2005" s="92"/>
      <c r="AF2005" s="92"/>
      <c r="AG2005" s="32"/>
      <c r="AH2005" s="32"/>
      <c r="AI2005" s="32"/>
      <c r="AJ2005" s="32"/>
      <c r="AK2005" s="32"/>
      <c r="AL2005" s="32"/>
    </row>
    <row r="2006" customFormat="false" ht="16.85" hidden="false" customHeight="false" outlineLevel="0" collapsed="false">
      <c r="A2006" s="69"/>
      <c r="B2006" s="90" t="s">
        <v>46</v>
      </c>
      <c r="C2006" s="62" t="s">
        <v>170</v>
      </c>
      <c r="D2006" s="90" t="s">
        <v>2111</v>
      </c>
      <c r="E2006" s="43" t="n">
        <v>0.8125</v>
      </c>
      <c r="F2006" s="54" t="n">
        <v>10</v>
      </c>
      <c r="G2006" s="45" t="n">
        <v>3.9</v>
      </c>
      <c r="H2006" s="96" t="s">
        <v>6</v>
      </c>
      <c r="I2006" s="47" t="n">
        <f aca="false">IF(H2006="W",F2006*G2006-F2006,(IF(H2006="L",-F2006)))</f>
        <v>0</v>
      </c>
      <c r="J2006" s="91"/>
      <c r="K2006" s="23" t="s">
        <v>124</v>
      </c>
      <c r="L2006" s="48"/>
      <c r="M2006" s="48"/>
      <c r="N2006" s="49"/>
      <c r="O2006" s="91"/>
      <c r="P2006" s="92"/>
      <c r="Q2006" s="92"/>
      <c r="R2006" s="29"/>
      <c r="S2006" s="92"/>
      <c r="T2006" s="92"/>
      <c r="U2006" s="92"/>
      <c r="V2006" s="92"/>
      <c r="W2006" s="92"/>
      <c r="X2006" s="92"/>
      <c r="Y2006" s="92"/>
      <c r="Z2006" s="92"/>
      <c r="AA2006" s="92"/>
      <c r="AB2006" s="92"/>
      <c r="AC2006" s="92"/>
      <c r="AD2006" s="92"/>
      <c r="AE2006" s="92"/>
      <c r="AF2006" s="92"/>
      <c r="AG2006" s="32"/>
      <c r="AH2006" s="32"/>
      <c r="AI2006" s="32"/>
      <c r="AJ2006" s="32"/>
      <c r="AK2006" s="32"/>
      <c r="AL2006" s="32"/>
    </row>
    <row r="2007" customFormat="false" ht="16.85" hidden="false" customHeight="false" outlineLevel="0" collapsed="false">
      <c r="A2007" s="69"/>
      <c r="B2007" s="90" t="s">
        <v>46</v>
      </c>
      <c r="C2007" s="62" t="s">
        <v>331</v>
      </c>
      <c r="D2007" s="90" t="s">
        <v>2112</v>
      </c>
      <c r="E2007" s="43" t="n">
        <v>0.8125</v>
      </c>
      <c r="F2007" s="54" t="n">
        <v>15.2</v>
      </c>
      <c r="G2007" s="45" t="n">
        <v>2.6</v>
      </c>
      <c r="H2007" s="96" t="s">
        <v>5</v>
      </c>
      <c r="I2007" s="47" t="n">
        <f aca="false">IF(H2007="W",F2007*G2007-F2007,(IF(H2007="L",-F2007)))</f>
        <v>24.32</v>
      </c>
      <c r="J2007" s="91"/>
      <c r="K2007" s="23" t="s">
        <v>2113</v>
      </c>
      <c r="L2007" s="48"/>
      <c r="M2007" s="48"/>
      <c r="N2007" s="49"/>
      <c r="O2007" s="91"/>
      <c r="P2007" s="92"/>
      <c r="Q2007" s="92"/>
      <c r="R2007" s="29"/>
      <c r="S2007" s="92"/>
      <c r="T2007" s="92"/>
      <c r="U2007" s="92"/>
      <c r="V2007" s="92"/>
      <c r="W2007" s="92"/>
      <c r="X2007" s="92"/>
      <c r="Y2007" s="92"/>
      <c r="Z2007" s="92"/>
      <c r="AA2007" s="92"/>
      <c r="AB2007" s="92"/>
      <c r="AC2007" s="92"/>
      <c r="AD2007" s="92"/>
      <c r="AE2007" s="92"/>
      <c r="AF2007" s="92"/>
      <c r="AG2007" s="32"/>
      <c r="AH2007" s="32"/>
      <c r="AI2007" s="32"/>
      <c r="AJ2007" s="32"/>
      <c r="AK2007" s="32"/>
      <c r="AL2007" s="32"/>
    </row>
    <row r="2008" customFormat="false" ht="16.85" hidden="false" customHeight="false" outlineLevel="0" collapsed="false">
      <c r="A2008" s="69"/>
      <c r="B2008" s="90" t="s">
        <v>46</v>
      </c>
      <c r="C2008" s="62" t="s">
        <v>170</v>
      </c>
      <c r="D2008" s="90" t="s">
        <v>2111</v>
      </c>
      <c r="E2008" s="43" t="n">
        <v>0.8125</v>
      </c>
      <c r="F2008" s="54" t="n">
        <v>1.4</v>
      </c>
      <c r="G2008" s="45" t="n">
        <v>6</v>
      </c>
      <c r="H2008" s="96" t="s">
        <v>7</v>
      </c>
      <c r="I2008" s="47" t="n">
        <f aca="false">IF(H2008="W",F2008*G2008-F2008,(IF(H2008="L",-F2008)))</f>
        <v>-1.4</v>
      </c>
      <c r="J2008" s="91"/>
      <c r="K2008" s="23" t="s">
        <v>2114</v>
      </c>
      <c r="L2008" s="48"/>
      <c r="M2008" s="48"/>
      <c r="N2008" s="49"/>
      <c r="O2008" s="91"/>
      <c r="P2008" s="92"/>
      <c r="Q2008" s="92"/>
      <c r="R2008" s="29"/>
      <c r="S2008" s="92"/>
      <c r="T2008" s="92"/>
      <c r="U2008" s="92"/>
      <c r="V2008" s="92"/>
      <c r="W2008" s="92"/>
      <c r="X2008" s="92"/>
      <c r="Y2008" s="92"/>
      <c r="Z2008" s="92"/>
      <c r="AA2008" s="92"/>
      <c r="AB2008" s="92"/>
      <c r="AC2008" s="92"/>
      <c r="AD2008" s="92"/>
      <c r="AE2008" s="92"/>
      <c r="AF2008" s="92"/>
      <c r="AG2008" s="32"/>
      <c r="AH2008" s="32"/>
      <c r="AI2008" s="32"/>
      <c r="AJ2008" s="32"/>
      <c r="AK2008" s="32"/>
      <c r="AL2008" s="32"/>
    </row>
    <row r="2009" customFormat="false" ht="16.85" hidden="false" customHeight="false" outlineLevel="0" collapsed="false">
      <c r="A2009" s="69"/>
      <c r="B2009" s="90" t="s">
        <v>46</v>
      </c>
      <c r="C2009" s="62" t="s">
        <v>170</v>
      </c>
      <c r="D2009" s="90" t="s">
        <v>2115</v>
      </c>
      <c r="E2009" s="43" t="n">
        <v>0.145833333333333</v>
      </c>
      <c r="F2009" s="54" t="n">
        <v>2</v>
      </c>
      <c r="G2009" s="45" t="n">
        <v>2.38</v>
      </c>
      <c r="H2009" s="96" t="s">
        <v>5</v>
      </c>
      <c r="I2009" s="47" t="n">
        <f aca="false">IF(H2009="W",F2009*G2009-F2009,(IF(H2009="L",-F2009)))</f>
        <v>2.76</v>
      </c>
      <c r="J2009" s="91"/>
      <c r="K2009" s="23"/>
      <c r="L2009" s="48"/>
      <c r="M2009" s="48"/>
      <c r="N2009" s="49"/>
      <c r="O2009" s="91"/>
      <c r="P2009" s="92"/>
      <c r="Q2009" s="92"/>
      <c r="R2009" s="29"/>
      <c r="S2009" s="92"/>
      <c r="T2009" s="92"/>
      <c r="U2009" s="92"/>
      <c r="V2009" s="92"/>
      <c r="W2009" s="92"/>
      <c r="X2009" s="92"/>
      <c r="Y2009" s="92"/>
      <c r="Z2009" s="92"/>
      <c r="AA2009" s="92"/>
      <c r="AB2009" s="92"/>
      <c r="AC2009" s="92"/>
      <c r="AD2009" s="92"/>
      <c r="AE2009" s="92"/>
      <c r="AF2009" s="92"/>
      <c r="AG2009" s="32"/>
      <c r="AH2009" s="32"/>
      <c r="AI2009" s="32"/>
      <c r="AJ2009" s="32"/>
      <c r="AK2009" s="32"/>
      <c r="AL2009" s="32"/>
    </row>
    <row r="2010" customFormat="false" ht="16.85" hidden="false" customHeight="false" outlineLevel="0" collapsed="false">
      <c r="A2010" s="69"/>
      <c r="B2010" s="90" t="s">
        <v>46</v>
      </c>
      <c r="C2010" s="62" t="s">
        <v>87</v>
      </c>
      <c r="D2010" s="90" t="s">
        <v>2115</v>
      </c>
      <c r="E2010" s="43" t="n">
        <v>0.145833333333333</v>
      </c>
      <c r="F2010" s="54" t="n">
        <v>10</v>
      </c>
      <c r="G2010" s="45" t="n">
        <v>2.36</v>
      </c>
      <c r="H2010" s="96" t="s">
        <v>5</v>
      </c>
      <c r="I2010" s="47" t="n">
        <f aca="false">IF(H2010="W",F2010*G2010-F2010,(IF(H2010="L",-F2010)))</f>
        <v>13.6</v>
      </c>
      <c r="J2010" s="91"/>
      <c r="K2010" s="23" t="s">
        <v>2116</v>
      </c>
      <c r="L2010" s="48"/>
      <c r="M2010" s="48"/>
      <c r="N2010" s="49"/>
      <c r="O2010" s="91"/>
      <c r="P2010" s="92"/>
      <c r="Q2010" s="92"/>
      <c r="R2010" s="29"/>
      <c r="S2010" s="92"/>
      <c r="T2010" s="92"/>
      <c r="U2010" s="92"/>
      <c r="V2010" s="92"/>
      <c r="W2010" s="92"/>
      <c r="X2010" s="92"/>
      <c r="Y2010" s="92"/>
      <c r="Z2010" s="92"/>
      <c r="AA2010" s="92"/>
      <c r="AB2010" s="92"/>
      <c r="AC2010" s="92"/>
      <c r="AD2010" s="92"/>
      <c r="AE2010" s="92"/>
      <c r="AF2010" s="92"/>
      <c r="AG2010" s="32"/>
      <c r="AH2010" s="32"/>
      <c r="AI2010" s="32"/>
      <c r="AJ2010" s="32"/>
      <c r="AK2010" s="32"/>
      <c r="AL2010" s="32"/>
    </row>
    <row r="2011" customFormat="false" ht="16.85" hidden="false" customHeight="false" outlineLevel="0" collapsed="false">
      <c r="A2011" s="69"/>
      <c r="B2011" s="90" t="s">
        <v>46</v>
      </c>
      <c r="C2011" s="62" t="s">
        <v>331</v>
      </c>
      <c r="D2011" s="90" t="s">
        <v>2117</v>
      </c>
      <c r="E2011" s="43" t="n">
        <v>0.145833333333333</v>
      </c>
      <c r="F2011" s="54" t="s">
        <v>80</v>
      </c>
      <c r="G2011" s="45" t="s">
        <v>80</v>
      </c>
      <c r="H2011" s="96" t="s">
        <v>6</v>
      </c>
      <c r="I2011" s="47" t="n">
        <f aca="false">IF(H2011="W",F2011*G2011-F2011,(IF(H2011="L",-F2011)))</f>
        <v>0</v>
      </c>
      <c r="J2011" s="91"/>
      <c r="K2011" s="23"/>
      <c r="L2011" s="48"/>
      <c r="M2011" s="48"/>
      <c r="N2011" s="49"/>
      <c r="O2011" s="91"/>
      <c r="P2011" s="92"/>
      <c r="Q2011" s="92"/>
      <c r="R2011" s="29"/>
      <c r="S2011" s="92"/>
      <c r="T2011" s="92"/>
      <c r="U2011" s="92"/>
      <c r="V2011" s="92"/>
      <c r="W2011" s="92"/>
      <c r="X2011" s="92"/>
      <c r="Y2011" s="92"/>
      <c r="Z2011" s="92"/>
      <c r="AA2011" s="92"/>
      <c r="AB2011" s="92"/>
      <c r="AC2011" s="92"/>
      <c r="AD2011" s="92"/>
      <c r="AE2011" s="92"/>
      <c r="AF2011" s="92"/>
      <c r="AG2011" s="32"/>
      <c r="AH2011" s="32"/>
      <c r="AI2011" s="32"/>
      <c r="AJ2011" s="32"/>
      <c r="AK2011" s="32"/>
      <c r="AL2011" s="32"/>
    </row>
    <row r="2012" customFormat="false" ht="16.85" hidden="false" customHeight="false" outlineLevel="0" collapsed="false">
      <c r="A2012" s="69"/>
      <c r="B2012" s="90" t="s">
        <v>46</v>
      </c>
      <c r="C2012" s="62" t="s">
        <v>28</v>
      </c>
      <c r="D2012" s="90" t="s">
        <v>1959</v>
      </c>
      <c r="E2012" s="43" t="n">
        <v>0.145833333333333</v>
      </c>
      <c r="F2012" s="54" t="n">
        <v>10</v>
      </c>
      <c r="G2012" s="45" t="n">
        <v>2.6</v>
      </c>
      <c r="H2012" s="96" t="s">
        <v>6</v>
      </c>
      <c r="I2012" s="47" t="n">
        <f aca="false">IF(H2012="W",F2012*G2012-F2012,(IF(H2012="L",-F2012)))</f>
        <v>0</v>
      </c>
      <c r="J2012" s="91"/>
      <c r="K2012" s="23" t="s">
        <v>1045</v>
      </c>
      <c r="L2012" s="48"/>
      <c r="M2012" s="48"/>
      <c r="N2012" s="49"/>
      <c r="O2012" s="91"/>
      <c r="P2012" s="92"/>
      <c r="Q2012" s="92"/>
      <c r="R2012" s="29"/>
      <c r="S2012" s="92"/>
      <c r="T2012" s="92"/>
      <c r="U2012" s="92"/>
      <c r="V2012" s="92"/>
      <c r="W2012" s="92"/>
      <c r="X2012" s="92"/>
      <c r="Y2012" s="92"/>
      <c r="Z2012" s="92"/>
      <c r="AA2012" s="92"/>
      <c r="AB2012" s="92"/>
      <c r="AC2012" s="92"/>
      <c r="AD2012" s="92"/>
      <c r="AE2012" s="92"/>
      <c r="AF2012" s="92"/>
      <c r="AG2012" s="32"/>
      <c r="AH2012" s="32"/>
      <c r="AI2012" s="32"/>
      <c r="AJ2012" s="32"/>
      <c r="AK2012" s="32"/>
      <c r="AL2012" s="32"/>
    </row>
    <row r="2013" customFormat="false" ht="16.85" hidden="false" customHeight="false" outlineLevel="0" collapsed="false">
      <c r="A2013" s="69"/>
      <c r="B2013" s="90" t="s">
        <v>46</v>
      </c>
      <c r="C2013" s="62" t="s">
        <v>28</v>
      </c>
      <c r="D2013" s="90" t="s">
        <v>1959</v>
      </c>
      <c r="E2013" s="43" t="n">
        <v>0.145833333333333</v>
      </c>
      <c r="F2013" s="54" t="n">
        <v>1</v>
      </c>
      <c r="G2013" s="45" t="n">
        <v>2.6</v>
      </c>
      <c r="H2013" s="96" t="s">
        <v>7</v>
      </c>
      <c r="I2013" s="47" t="n">
        <f aca="false">IF(H2013="W",F2013*G2013-F2013,(IF(H2013="L",-F2013)))</f>
        <v>-1</v>
      </c>
      <c r="J2013" s="91"/>
      <c r="K2013" s="23"/>
      <c r="L2013" s="48"/>
      <c r="M2013" s="48"/>
      <c r="N2013" s="49"/>
      <c r="O2013" s="91"/>
      <c r="P2013" s="92"/>
      <c r="Q2013" s="92"/>
      <c r="R2013" s="29"/>
      <c r="S2013" s="92"/>
      <c r="T2013" s="92"/>
      <c r="U2013" s="92"/>
      <c r="V2013" s="92"/>
      <c r="W2013" s="92"/>
      <c r="X2013" s="92"/>
      <c r="Y2013" s="92"/>
      <c r="Z2013" s="92"/>
      <c r="AA2013" s="92"/>
      <c r="AB2013" s="92"/>
      <c r="AC2013" s="92"/>
      <c r="AD2013" s="92"/>
      <c r="AE2013" s="92"/>
      <c r="AF2013" s="92"/>
      <c r="AG2013" s="32"/>
      <c r="AH2013" s="32"/>
      <c r="AI2013" s="32"/>
      <c r="AJ2013" s="32"/>
      <c r="AK2013" s="32"/>
      <c r="AL2013" s="32"/>
    </row>
    <row r="2014" customFormat="false" ht="16.85" hidden="false" customHeight="false" outlineLevel="0" collapsed="false">
      <c r="A2014" s="69" t="n">
        <v>43753</v>
      </c>
      <c r="B2014" s="90" t="s">
        <v>67</v>
      </c>
      <c r="C2014" s="62" t="s">
        <v>170</v>
      </c>
      <c r="D2014" s="90" t="s">
        <v>2088</v>
      </c>
      <c r="E2014" s="43" t="n">
        <v>0.791666666666667</v>
      </c>
      <c r="F2014" s="54" t="n">
        <v>20</v>
      </c>
      <c r="G2014" s="45" t="n">
        <v>2.1</v>
      </c>
      <c r="H2014" s="96" t="s">
        <v>5</v>
      </c>
      <c r="I2014" s="47" t="n">
        <f aca="false">IF(H2014="W",F2014*G2014-F2014,(IF(H2014="L",-F2014)))</f>
        <v>22</v>
      </c>
      <c r="J2014" s="91"/>
      <c r="K2014" s="23" t="s">
        <v>2118</v>
      </c>
      <c r="L2014" s="48"/>
      <c r="M2014" s="48"/>
      <c r="N2014" s="49"/>
      <c r="O2014" s="91"/>
      <c r="P2014" s="92"/>
      <c r="Q2014" s="92"/>
      <c r="R2014" s="29"/>
      <c r="S2014" s="92"/>
      <c r="T2014" s="92"/>
      <c r="U2014" s="92"/>
      <c r="V2014" s="92"/>
      <c r="W2014" s="92"/>
      <c r="X2014" s="92"/>
      <c r="Y2014" s="92"/>
      <c r="Z2014" s="92"/>
      <c r="AA2014" s="92"/>
      <c r="AB2014" s="92"/>
      <c r="AC2014" s="92"/>
      <c r="AD2014" s="92"/>
      <c r="AE2014" s="92"/>
      <c r="AF2014" s="92"/>
      <c r="AG2014" s="32"/>
      <c r="AH2014" s="32"/>
      <c r="AI2014" s="32"/>
      <c r="AJ2014" s="32"/>
      <c r="AK2014" s="32"/>
      <c r="AL2014" s="32"/>
    </row>
    <row r="2015" customFormat="false" ht="16.85" hidden="false" customHeight="false" outlineLevel="0" collapsed="false">
      <c r="A2015" s="69"/>
      <c r="B2015" s="90" t="s">
        <v>67</v>
      </c>
      <c r="C2015" s="62" t="s">
        <v>331</v>
      </c>
      <c r="D2015" s="90" t="s">
        <v>2119</v>
      </c>
      <c r="E2015" s="43" t="n">
        <v>0.791666666666667</v>
      </c>
      <c r="F2015" s="54" t="n">
        <v>5.3</v>
      </c>
      <c r="G2015" s="45" t="n">
        <v>7.75</v>
      </c>
      <c r="H2015" s="96" t="s">
        <v>7</v>
      </c>
      <c r="I2015" s="47" t="n">
        <f aca="false">IF(H2015="W",F2015*G2015-F2015,(IF(H2015="L",-F2015)))</f>
        <v>-5.3</v>
      </c>
      <c r="J2015" s="91"/>
      <c r="K2015" s="23" t="s">
        <v>2120</v>
      </c>
      <c r="L2015" s="48"/>
      <c r="M2015" s="48"/>
      <c r="N2015" s="49"/>
      <c r="O2015" s="91"/>
      <c r="P2015" s="92"/>
      <c r="Q2015" s="92"/>
      <c r="R2015" s="29"/>
      <c r="S2015" s="92"/>
      <c r="T2015" s="92"/>
      <c r="U2015" s="92"/>
      <c r="V2015" s="92"/>
      <c r="W2015" s="92"/>
      <c r="X2015" s="92"/>
      <c r="Y2015" s="92"/>
      <c r="Z2015" s="92"/>
      <c r="AA2015" s="92"/>
      <c r="AB2015" s="92"/>
      <c r="AC2015" s="92"/>
      <c r="AD2015" s="92"/>
      <c r="AE2015" s="92"/>
      <c r="AF2015" s="92"/>
      <c r="AG2015" s="32"/>
      <c r="AH2015" s="32"/>
      <c r="AI2015" s="32"/>
      <c r="AJ2015" s="32"/>
      <c r="AK2015" s="32"/>
      <c r="AL2015" s="32"/>
    </row>
    <row r="2016" customFormat="false" ht="16.85" hidden="false" customHeight="false" outlineLevel="0" collapsed="false">
      <c r="A2016" s="69"/>
      <c r="B2016" s="90" t="s">
        <v>67</v>
      </c>
      <c r="C2016" s="62" t="s">
        <v>28</v>
      </c>
      <c r="D2016" s="90" t="s">
        <v>2121</v>
      </c>
      <c r="E2016" s="43" t="n">
        <v>0.791666666666667</v>
      </c>
      <c r="F2016" s="54" t="n">
        <v>5</v>
      </c>
      <c r="G2016" s="45" t="n">
        <v>6.6</v>
      </c>
      <c r="H2016" s="96" t="s">
        <v>6</v>
      </c>
      <c r="I2016" s="47" t="n">
        <f aca="false">IF(H2016="W",F2016*G2016-F2016,(IF(H2016="L",-F2016)))</f>
        <v>0</v>
      </c>
      <c r="J2016" s="91"/>
      <c r="K2016" s="23"/>
      <c r="L2016" s="48"/>
      <c r="M2016" s="48"/>
      <c r="N2016" s="49"/>
      <c r="O2016" s="91"/>
      <c r="P2016" s="92"/>
      <c r="Q2016" s="92"/>
      <c r="R2016" s="29"/>
      <c r="S2016" s="92"/>
      <c r="T2016" s="92"/>
      <c r="U2016" s="92"/>
      <c r="V2016" s="92"/>
      <c r="W2016" s="92"/>
      <c r="X2016" s="92"/>
      <c r="Y2016" s="92"/>
      <c r="Z2016" s="92"/>
      <c r="AA2016" s="92"/>
      <c r="AB2016" s="92"/>
      <c r="AC2016" s="92"/>
      <c r="AD2016" s="92"/>
      <c r="AE2016" s="92"/>
      <c r="AF2016" s="92"/>
      <c r="AG2016" s="32"/>
      <c r="AH2016" s="32"/>
      <c r="AI2016" s="32"/>
      <c r="AJ2016" s="32"/>
      <c r="AK2016" s="32"/>
      <c r="AL2016" s="32"/>
    </row>
    <row r="2017" customFormat="false" ht="16.85" hidden="false" customHeight="false" outlineLevel="0" collapsed="false">
      <c r="A2017" s="69" t="n">
        <v>43754</v>
      </c>
      <c r="B2017" s="90" t="s">
        <v>46</v>
      </c>
      <c r="C2017" s="62" t="s">
        <v>28</v>
      </c>
      <c r="D2017" s="90" t="s">
        <v>2036</v>
      </c>
      <c r="E2017" s="43" t="n">
        <v>0.8125</v>
      </c>
      <c r="F2017" s="54" t="n">
        <v>20</v>
      </c>
      <c r="G2017" s="45" t="n">
        <v>2.29</v>
      </c>
      <c r="H2017" s="96" t="s">
        <v>7</v>
      </c>
      <c r="I2017" s="47" t="n">
        <f aca="false">IF(H2017="W",F2017*G2017-F2017,(IF(H2017="L",-F2017)))</f>
        <v>-20</v>
      </c>
      <c r="J2017" s="91"/>
      <c r="K2017" s="23"/>
      <c r="L2017" s="48"/>
      <c r="M2017" s="48"/>
      <c r="N2017" s="49"/>
      <c r="O2017" s="91"/>
      <c r="P2017" s="92"/>
      <c r="Q2017" s="92"/>
      <c r="R2017" s="29"/>
      <c r="S2017" s="92"/>
      <c r="T2017" s="92"/>
      <c r="U2017" s="92"/>
      <c r="V2017" s="92"/>
      <c r="W2017" s="92"/>
      <c r="X2017" s="92"/>
      <c r="Y2017" s="92"/>
      <c r="Z2017" s="92"/>
      <c r="AA2017" s="92"/>
      <c r="AB2017" s="92"/>
      <c r="AC2017" s="92"/>
      <c r="AD2017" s="92"/>
      <c r="AE2017" s="92"/>
      <c r="AF2017" s="92"/>
      <c r="AG2017" s="32"/>
      <c r="AH2017" s="32"/>
      <c r="AI2017" s="32"/>
      <c r="AJ2017" s="32"/>
      <c r="AK2017" s="32"/>
      <c r="AL2017" s="32"/>
    </row>
    <row r="2018" customFormat="false" ht="16.85" hidden="false" customHeight="false" outlineLevel="0" collapsed="false">
      <c r="A2018" s="69"/>
      <c r="B2018" s="90" t="s">
        <v>46</v>
      </c>
      <c r="C2018" s="62" t="s">
        <v>87</v>
      </c>
      <c r="D2018" s="90" t="s">
        <v>2122</v>
      </c>
      <c r="E2018" s="43" t="n">
        <v>0.8125</v>
      </c>
      <c r="F2018" s="54" t="n">
        <v>5</v>
      </c>
      <c r="G2018" s="45" t="n">
        <v>3.9</v>
      </c>
      <c r="H2018" s="96" t="s">
        <v>5</v>
      </c>
      <c r="I2018" s="47" t="n">
        <f aca="false">IF(H2018="W",F2018*G2018-F2018,(IF(H2018="L",-F2018)))</f>
        <v>14.5</v>
      </c>
      <c r="J2018" s="91"/>
      <c r="K2018" s="23"/>
      <c r="L2018" s="48"/>
      <c r="M2018" s="48"/>
      <c r="N2018" s="49"/>
      <c r="O2018" s="91"/>
      <c r="P2018" s="92"/>
      <c r="Q2018" s="92"/>
      <c r="R2018" s="29"/>
      <c r="S2018" s="92"/>
      <c r="T2018" s="92"/>
      <c r="U2018" s="92"/>
      <c r="V2018" s="92"/>
      <c r="W2018" s="92"/>
      <c r="X2018" s="92"/>
      <c r="Y2018" s="92"/>
      <c r="Z2018" s="92"/>
      <c r="AA2018" s="92"/>
      <c r="AB2018" s="92"/>
      <c r="AC2018" s="92"/>
      <c r="AD2018" s="92"/>
      <c r="AE2018" s="92"/>
      <c r="AF2018" s="92"/>
      <c r="AG2018" s="32"/>
      <c r="AH2018" s="32"/>
      <c r="AI2018" s="32"/>
      <c r="AJ2018" s="32"/>
      <c r="AK2018" s="32"/>
      <c r="AL2018" s="32"/>
    </row>
    <row r="2019" customFormat="false" ht="16.85" hidden="false" customHeight="false" outlineLevel="0" collapsed="false">
      <c r="A2019" s="69"/>
      <c r="B2019" s="90" t="s">
        <v>46</v>
      </c>
      <c r="C2019" s="62" t="s">
        <v>331</v>
      </c>
      <c r="D2019" s="90" t="s">
        <v>2122</v>
      </c>
      <c r="E2019" s="43" t="n">
        <v>0.8125</v>
      </c>
      <c r="F2019" s="54" t="n">
        <v>6.8</v>
      </c>
      <c r="G2019" s="45" t="n">
        <v>3.85</v>
      </c>
      <c r="H2019" s="96" t="s">
        <v>5</v>
      </c>
      <c r="I2019" s="47" t="n">
        <f aca="false">IF(H2019="W",F2019*G2019-F2019,(IF(H2019="L",-F2019)))</f>
        <v>19.38</v>
      </c>
      <c r="J2019" s="91"/>
      <c r="K2019" s="23" t="s">
        <v>2123</v>
      </c>
      <c r="L2019" s="48"/>
      <c r="M2019" s="48"/>
      <c r="N2019" s="49"/>
      <c r="O2019" s="91"/>
      <c r="P2019" s="92"/>
      <c r="Q2019" s="92"/>
      <c r="R2019" s="29"/>
      <c r="S2019" s="92"/>
      <c r="T2019" s="92"/>
      <c r="U2019" s="92"/>
      <c r="V2019" s="92"/>
      <c r="W2019" s="92"/>
      <c r="X2019" s="92"/>
      <c r="Y2019" s="92"/>
      <c r="Z2019" s="92"/>
      <c r="AA2019" s="92"/>
      <c r="AB2019" s="92"/>
      <c r="AC2019" s="92"/>
      <c r="AD2019" s="92"/>
      <c r="AE2019" s="92"/>
      <c r="AF2019" s="92"/>
      <c r="AG2019" s="32"/>
      <c r="AH2019" s="32"/>
      <c r="AI2019" s="32"/>
      <c r="AJ2019" s="32"/>
      <c r="AK2019" s="32"/>
      <c r="AL2019" s="32"/>
    </row>
    <row r="2020" customFormat="false" ht="16.85" hidden="false" customHeight="false" outlineLevel="0" collapsed="false">
      <c r="A2020" s="69"/>
      <c r="B2020" s="90" t="s">
        <v>46</v>
      </c>
      <c r="C2020" s="62" t="s">
        <v>170</v>
      </c>
      <c r="D2020" s="90" t="s">
        <v>2124</v>
      </c>
      <c r="E2020" s="43" t="n">
        <v>0.8125</v>
      </c>
      <c r="F2020" s="54" t="n">
        <v>14.77</v>
      </c>
      <c r="G2020" s="45" t="n">
        <v>3.1</v>
      </c>
      <c r="H2020" s="96" t="s">
        <v>7</v>
      </c>
      <c r="I2020" s="47" t="n">
        <f aca="false">IF(H2020="W",F2020*G2020-F2020,(IF(H2020="L",-F2020)))</f>
        <v>-14.77</v>
      </c>
      <c r="J2020" s="91"/>
      <c r="K2020" s="23" t="n">
        <v>59.17</v>
      </c>
      <c r="L2020" s="48"/>
      <c r="M2020" s="48"/>
      <c r="N2020" s="49"/>
      <c r="O2020" s="91"/>
      <c r="P2020" s="92"/>
      <c r="Q2020" s="92"/>
      <c r="R2020" s="29"/>
      <c r="S2020" s="92"/>
      <c r="T2020" s="92"/>
      <c r="U2020" s="92"/>
      <c r="V2020" s="92"/>
      <c r="W2020" s="92"/>
      <c r="X2020" s="92"/>
      <c r="Y2020" s="92"/>
      <c r="Z2020" s="92"/>
      <c r="AA2020" s="92"/>
      <c r="AB2020" s="92"/>
      <c r="AC2020" s="92"/>
      <c r="AD2020" s="92"/>
      <c r="AE2020" s="92"/>
      <c r="AF2020" s="92"/>
      <c r="AG2020" s="32"/>
      <c r="AH2020" s="32"/>
      <c r="AI2020" s="32"/>
      <c r="AJ2020" s="32"/>
      <c r="AK2020" s="32"/>
      <c r="AL2020" s="32"/>
    </row>
    <row r="2021" customFormat="false" ht="16.85" hidden="false" customHeight="false" outlineLevel="0" collapsed="false">
      <c r="A2021" s="69" t="s">
        <v>2125</v>
      </c>
      <c r="B2021" s="90" t="s">
        <v>46</v>
      </c>
      <c r="C2021" s="62" t="s">
        <v>28</v>
      </c>
      <c r="D2021" s="90" t="s">
        <v>2126</v>
      </c>
      <c r="E2021" s="43" t="n">
        <v>0.770833333333333</v>
      </c>
      <c r="F2021" s="54" t="n">
        <v>10</v>
      </c>
      <c r="G2021" s="45" t="n">
        <v>8.19</v>
      </c>
      <c r="H2021" s="96" t="s">
        <v>7</v>
      </c>
      <c r="I2021" s="47" t="n">
        <f aca="false">IF(H2021="W",F2021*G2021-F2021,(IF(H2021="L",-F2021)))</f>
        <v>-10</v>
      </c>
      <c r="J2021" s="91"/>
      <c r="K2021" s="23"/>
      <c r="L2021" s="48"/>
      <c r="M2021" s="48"/>
      <c r="N2021" s="49"/>
      <c r="O2021" s="91"/>
      <c r="P2021" s="92"/>
      <c r="Q2021" s="92"/>
      <c r="R2021" s="29"/>
      <c r="S2021" s="92"/>
      <c r="T2021" s="92"/>
      <c r="U2021" s="92"/>
      <c r="V2021" s="92"/>
      <c r="W2021" s="92"/>
      <c r="X2021" s="92"/>
      <c r="Y2021" s="92"/>
      <c r="Z2021" s="92"/>
      <c r="AA2021" s="92"/>
      <c r="AB2021" s="92"/>
      <c r="AC2021" s="92"/>
      <c r="AD2021" s="92"/>
      <c r="AE2021" s="92"/>
      <c r="AF2021" s="92"/>
      <c r="AG2021" s="32"/>
      <c r="AH2021" s="32"/>
      <c r="AI2021" s="32"/>
      <c r="AJ2021" s="32"/>
      <c r="AK2021" s="32"/>
      <c r="AL2021" s="32"/>
    </row>
    <row r="2022" customFormat="false" ht="16.85" hidden="false" customHeight="false" outlineLevel="0" collapsed="false">
      <c r="A2022" s="69" t="s">
        <v>2127</v>
      </c>
      <c r="B2022" s="90" t="s">
        <v>46</v>
      </c>
      <c r="C2022" s="62" t="s">
        <v>87</v>
      </c>
      <c r="D2022" s="90" t="s">
        <v>2128</v>
      </c>
      <c r="E2022" s="43" t="n">
        <v>0.770833333333333</v>
      </c>
      <c r="F2022" s="54" t="n">
        <v>5</v>
      </c>
      <c r="G2022" s="45" t="n">
        <v>5.77</v>
      </c>
      <c r="H2022" s="96" t="s">
        <v>7</v>
      </c>
      <c r="I2022" s="47" t="n">
        <f aca="false">IF(H2022="W",F2022*G2022-F2022,(IF(H2022="L",-F2022)))</f>
        <v>-5</v>
      </c>
      <c r="J2022" s="91"/>
      <c r="K2022" s="23"/>
      <c r="L2022" s="48"/>
      <c r="M2022" s="48"/>
      <c r="N2022" s="49"/>
      <c r="O2022" s="91"/>
      <c r="P2022" s="92"/>
      <c r="Q2022" s="92"/>
      <c r="R2022" s="29"/>
      <c r="S2022" s="92"/>
      <c r="T2022" s="92"/>
      <c r="U2022" s="92"/>
      <c r="V2022" s="92"/>
      <c r="W2022" s="92"/>
      <c r="X2022" s="92"/>
      <c r="Y2022" s="92"/>
      <c r="Z2022" s="92"/>
      <c r="AA2022" s="92"/>
      <c r="AB2022" s="92"/>
      <c r="AC2022" s="92"/>
      <c r="AD2022" s="92"/>
      <c r="AE2022" s="92"/>
      <c r="AF2022" s="92"/>
      <c r="AG2022" s="32"/>
      <c r="AH2022" s="32"/>
      <c r="AI2022" s="32"/>
      <c r="AJ2022" s="32"/>
      <c r="AK2022" s="32"/>
      <c r="AL2022" s="32"/>
    </row>
    <row r="2023" customFormat="false" ht="16.85" hidden="false" customHeight="false" outlineLevel="0" collapsed="false">
      <c r="A2023" s="69"/>
      <c r="B2023" s="90" t="s">
        <v>46</v>
      </c>
      <c r="C2023" s="62" t="s">
        <v>87</v>
      </c>
      <c r="D2023" s="90" t="s">
        <v>2129</v>
      </c>
      <c r="E2023" s="43" t="n">
        <v>0.1875</v>
      </c>
      <c r="F2023" s="54" t="n">
        <v>8.18</v>
      </c>
      <c r="G2023" s="45" t="n">
        <v>2.75</v>
      </c>
      <c r="H2023" s="96" t="s">
        <v>7</v>
      </c>
      <c r="I2023" s="47" t="n">
        <f aca="false">IF(H2023="W",F2023*G2023-F2023,(IF(H2023="L",-F2023)))</f>
        <v>-8.18</v>
      </c>
      <c r="J2023" s="91"/>
      <c r="K2023" s="23" t="s">
        <v>2130</v>
      </c>
      <c r="L2023" s="48"/>
      <c r="M2023" s="48"/>
      <c r="N2023" s="49"/>
      <c r="O2023" s="91"/>
      <c r="P2023" s="92"/>
      <c r="Q2023" s="92"/>
      <c r="R2023" s="29"/>
      <c r="S2023" s="92"/>
      <c r="T2023" s="92"/>
      <c r="U2023" s="92"/>
      <c r="V2023" s="92"/>
      <c r="W2023" s="92"/>
      <c r="X2023" s="92"/>
      <c r="Y2023" s="92"/>
      <c r="Z2023" s="92"/>
      <c r="AA2023" s="92"/>
      <c r="AB2023" s="92"/>
      <c r="AC2023" s="92"/>
      <c r="AD2023" s="92"/>
      <c r="AE2023" s="92"/>
      <c r="AF2023" s="92"/>
      <c r="AG2023" s="32"/>
      <c r="AH2023" s="32"/>
      <c r="AI2023" s="32"/>
      <c r="AJ2023" s="32"/>
      <c r="AK2023" s="32"/>
      <c r="AL2023" s="32"/>
    </row>
    <row r="2024" customFormat="false" ht="16.85" hidden="false" customHeight="false" outlineLevel="0" collapsed="false">
      <c r="A2024" s="69"/>
      <c r="B2024" s="90" t="s">
        <v>46</v>
      </c>
      <c r="C2024" s="62" t="s">
        <v>151</v>
      </c>
      <c r="D2024" s="90" t="s">
        <v>1959</v>
      </c>
      <c r="E2024" s="43" t="n">
        <v>0.1875</v>
      </c>
      <c r="F2024" s="54" t="n">
        <v>10</v>
      </c>
      <c r="G2024" s="45" t="n">
        <v>2.25</v>
      </c>
      <c r="H2024" s="96" t="s">
        <v>5</v>
      </c>
      <c r="I2024" s="47" t="n">
        <f aca="false">IF(H2024="W",F2024*G2024-F2024,(IF(H2024="L",-F2024)))</f>
        <v>12.5</v>
      </c>
      <c r="J2024" s="91"/>
      <c r="K2024" s="23"/>
      <c r="L2024" s="48"/>
      <c r="M2024" s="48"/>
      <c r="N2024" s="49"/>
      <c r="O2024" s="91"/>
      <c r="P2024" s="92"/>
      <c r="Q2024" s="92"/>
      <c r="R2024" s="29"/>
      <c r="S2024" s="92"/>
      <c r="T2024" s="92"/>
      <c r="U2024" s="92"/>
      <c r="V2024" s="92"/>
      <c r="W2024" s="92"/>
      <c r="X2024" s="92"/>
      <c r="Y2024" s="92"/>
      <c r="Z2024" s="92"/>
      <c r="AA2024" s="92"/>
      <c r="AB2024" s="92"/>
      <c r="AC2024" s="92"/>
      <c r="AD2024" s="92"/>
      <c r="AE2024" s="92"/>
      <c r="AF2024" s="92"/>
      <c r="AG2024" s="32"/>
      <c r="AH2024" s="32"/>
      <c r="AI2024" s="32"/>
      <c r="AJ2024" s="32"/>
      <c r="AK2024" s="32"/>
      <c r="AL2024" s="32"/>
    </row>
    <row r="2025" customFormat="false" ht="16.85" hidden="false" customHeight="false" outlineLevel="0" collapsed="false">
      <c r="A2025" s="69"/>
      <c r="B2025" s="90" t="s">
        <v>46</v>
      </c>
      <c r="C2025" s="62" t="s">
        <v>170</v>
      </c>
      <c r="D2025" s="90" t="s">
        <v>2131</v>
      </c>
      <c r="E2025" s="43" t="n">
        <v>0.1875</v>
      </c>
      <c r="F2025" s="54" t="n">
        <v>1.7</v>
      </c>
      <c r="G2025" s="45" t="n">
        <v>13</v>
      </c>
      <c r="H2025" s="96" t="s">
        <v>7</v>
      </c>
      <c r="I2025" s="47" t="n">
        <f aca="false">IF(H2025="W",F2025*G2025-F2025,(IF(H2025="L",-F2025)))</f>
        <v>-1.7</v>
      </c>
      <c r="J2025" s="91"/>
      <c r="K2025" s="23"/>
      <c r="L2025" s="48"/>
      <c r="M2025" s="48"/>
      <c r="N2025" s="49"/>
      <c r="O2025" s="91"/>
      <c r="P2025" s="92"/>
      <c r="Q2025" s="92"/>
      <c r="R2025" s="29"/>
      <c r="S2025" s="92"/>
      <c r="T2025" s="92"/>
      <c r="U2025" s="92"/>
      <c r="V2025" s="92"/>
      <c r="W2025" s="92"/>
      <c r="X2025" s="92"/>
      <c r="Y2025" s="92"/>
      <c r="Z2025" s="92"/>
      <c r="AA2025" s="92"/>
      <c r="AB2025" s="92"/>
      <c r="AC2025" s="92"/>
      <c r="AD2025" s="92"/>
      <c r="AE2025" s="92"/>
      <c r="AF2025" s="92"/>
      <c r="AG2025" s="32"/>
      <c r="AH2025" s="32"/>
      <c r="AI2025" s="32"/>
      <c r="AJ2025" s="32"/>
      <c r="AK2025" s="32"/>
      <c r="AL2025" s="32"/>
    </row>
    <row r="2026" customFormat="false" ht="16.85" hidden="false" customHeight="false" outlineLevel="0" collapsed="false">
      <c r="A2026" s="69" t="n">
        <v>43755</v>
      </c>
      <c r="B2026" s="90" t="s">
        <v>46</v>
      </c>
      <c r="C2026" s="62" t="s">
        <v>151</v>
      </c>
      <c r="D2026" s="90" t="s">
        <v>2132</v>
      </c>
      <c r="E2026" s="43" t="n">
        <v>0.770833333333333</v>
      </c>
      <c r="F2026" s="54" t="n">
        <v>10</v>
      </c>
      <c r="G2026" s="45" t="n">
        <v>2.48</v>
      </c>
      <c r="H2026" s="96" t="s">
        <v>7</v>
      </c>
      <c r="I2026" s="47" t="n">
        <f aca="false">IF(H2026="W",F2026*G2026-F2026,(IF(H2026="L",-F2026)))</f>
        <v>-10</v>
      </c>
      <c r="J2026" s="91"/>
      <c r="K2026" s="23"/>
      <c r="L2026" s="48"/>
      <c r="M2026" s="48"/>
      <c r="N2026" s="49"/>
      <c r="O2026" s="91"/>
      <c r="P2026" s="92"/>
      <c r="Q2026" s="92"/>
      <c r="R2026" s="29"/>
      <c r="S2026" s="92"/>
      <c r="T2026" s="92"/>
      <c r="U2026" s="92"/>
      <c r="V2026" s="92"/>
      <c r="W2026" s="92"/>
      <c r="X2026" s="92"/>
      <c r="Y2026" s="92"/>
      <c r="Z2026" s="92"/>
      <c r="AA2026" s="92"/>
      <c r="AB2026" s="92"/>
      <c r="AC2026" s="92"/>
      <c r="AD2026" s="92"/>
      <c r="AE2026" s="92"/>
      <c r="AF2026" s="92"/>
      <c r="AG2026" s="32"/>
      <c r="AH2026" s="32"/>
      <c r="AI2026" s="32"/>
      <c r="AJ2026" s="32"/>
      <c r="AK2026" s="32"/>
      <c r="AL2026" s="32"/>
    </row>
    <row r="2027" customFormat="false" ht="16.85" hidden="false" customHeight="false" outlineLevel="0" collapsed="false">
      <c r="A2027" s="69"/>
      <c r="B2027" s="90" t="s">
        <v>46</v>
      </c>
      <c r="C2027" s="62" t="s">
        <v>28</v>
      </c>
      <c r="D2027" s="90" t="s">
        <v>2132</v>
      </c>
      <c r="E2027" s="43" t="n">
        <v>0.770833333333333</v>
      </c>
      <c r="F2027" s="54" t="n">
        <v>1.6</v>
      </c>
      <c r="G2027" s="45" t="n">
        <v>2.53</v>
      </c>
      <c r="H2027" s="96" t="s">
        <v>7</v>
      </c>
      <c r="I2027" s="47" t="n">
        <f aca="false">IF(H2027="W",F2027*G2027-F2027,(IF(H2027="L",-F2027)))</f>
        <v>-1.6</v>
      </c>
      <c r="J2027" s="91"/>
      <c r="K2027" s="23"/>
      <c r="L2027" s="48"/>
      <c r="M2027" s="48"/>
      <c r="N2027" s="49"/>
      <c r="O2027" s="91"/>
      <c r="P2027" s="92"/>
      <c r="Q2027" s="92"/>
      <c r="R2027" s="29"/>
      <c r="S2027" s="92"/>
      <c r="T2027" s="92"/>
      <c r="U2027" s="92"/>
      <c r="V2027" s="92"/>
      <c r="W2027" s="92"/>
      <c r="X2027" s="92"/>
      <c r="Y2027" s="92"/>
      <c r="Z2027" s="92"/>
      <c r="AA2027" s="92"/>
      <c r="AB2027" s="92"/>
      <c r="AC2027" s="92"/>
      <c r="AD2027" s="92"/>
      <c r="AE2027" s="92"/>
      <c r="AF2027" s="92"/>
      <c r="AG2027" s="32"/>
      <c r="AH2027" s="32"/>
      <c r="AI2027" s="32"/>
      <c r="AJ2027" s="32"/>
      <c r="AK2027" s="32"/>
      <c r="AL2027" s="32"/>
    </row>
    <row r="2028" customFormat="false" ht="16.85" hidden="false" customHeight="false" outlineLevel="0" collapsed="false">
      <c r="A2028" s="69"/>
      <c r="B2028" s="90" t="s">
        <v>46</v>
      </c>
      <c r="C2028" s="62" t="s">
        <v>331</v>
      </c>
      <c r="D2028" s="90" t="s">
        <v>546</v>
      </c>
      <c r="E2028" s="43" t="n">
        <v>0.770833333333333</v>
      </c>
      <c r="F2028" s="54" t="n">
        <v>7.04</v>
      </c>
      <c r="G2028" s="45" t="n">
        <v>4.1</v>
      </c>
      <c r="H2028" s="96" t="s">
        <v>5</v>
      </c>
      <c r="I2028" s="47" t="n">
        <f aca="false">IF(H2028="W",F2028*G2028-F2028,(IF(H2028="L",-F2028)))</f>
        <v>21.824</v>
      </c>
      <c r="J2028" s="91"/>
      <c r="K2028" s="23" t="s">
        <v>2133</v>
      </c>
      <c r="L2028" s="48"/>
      <c r="M2028" s="48"/>
      <c r="N2028" s="49"/>
      <c r="O2028" s="91"/>
      <c r="P2028" s="92"/>
      <c r="Q2028" s="92"/>
      <c r="R2028" s="29"/>
      <c r="S2028" s="92"/>
      <c r="T2028" s="92"/>
      <c r="U2028" s="92"/>
      <c r="V2028" s="92"/>
      <c r="W2028" s="92"/>
      <c r="X2028" s="92"/>
      <c r="Y2028" s="92"/>
      <c r="Z2028" s="92"/>
      <c r="AA2028" s="92"/>
      <c r="AB2028" s="92"/>
      <c r="AC2028" s="92"/>
      <c r="AD2028" s="92"/>
      <c r="AE2028" s="92"/>
      <c r="AF2028" s="92"/>
      <c r="AG2028" s="32"/>
      <c r="AH2028" s="32"/>
      <c r="AI2028" s="32"/>
      <c r="AJ2028" s="32"/>
      <c r="AK2028" s="32"/>
      <c r="AL2028" s="32"/>
    </row>
    <row r="2029" customFormat="false" ht="16.85" hidden="false" customHeight="false" outlineLevel="0" collapsed="false">
      <c r="A2029" s="69"/>
      <c r="B2029" s="90" t="s">
        <v>46</v>
      </c>
      <c r="C2029" s="62" t="s">
        <v>28</v>
      </c>
      <c r="D2029" s="90" t="s">
        <v>2134</v>
      </c>
      <c r="E2029" s="43" t="n">
        <v>0.791666666666667</v>
      </c>
      <c r="F2029" s="54" t="n">
        <v>20</v>
      </c>
      <c r="G2029" s="45" t="n">
        <v>1.69</v>
      </c>
      <c r="H2029" s="96" t="s">
        <v>7</v>
      </c>
      <c r="I2029" s="47" t="n">
        <f aca="false">IF(H2029="W",F2029*G2029-F2029,(IF(H2029="L",-F2029)))</f>
        <v>-20</v>
      </c>
      <c r="J2029" s="91"/>
      <c r="K2029" s="23"/>
      <c r="L2029" s="48"/>
      <c r="M2029" s="48"/>
      <c r="N2029" s="49"/>
      <c r="O2029" s="91"/>
      <c r="P2029" s="92"/>
      <c r="Q2029" s="92"/>
      <c r="R2029" s="29"/>
      <c r="S2029" s="92"/>
      <c r="T2029" s="92"/>
      <c r="U2029" s="92"/>
      <c r="V2029" s="92"/>
      <c r="W2029" s="92"/>
      <c r="X2029" s="92"/>
      <c r="Y2029" s="92"/>
      <c r="Z2029" s="92"/>
      <c r="AA2029" s="92"/>
      <c r="AB2029" s="92"/>
      <c r="AC2029" s="92"/>
      <c r="AD2029" s="92"/>
      <c r="AE2029" s="92"/>
      <c r="AF2029" s="92"/>
      <c r="AG2029" s="32"/>
      <c r="AH2029" s="32"/>
      <c r="AI2029" s="32"/>
      <c r="AJ2029" s="32"/>
      <c r="AK2029" s="32"/>
      <c r="AL2029" s="32"/>
    </row>
    <row r="2030" customFormat="false" ht="16.85" hidden="false" customHeight="false" outlineLevel="0" collapsed="false">
      <c r="A2030" s="69"/>
      <c r="B2030" s="90" t="s">
        <v>46</v>
      </c>
      <c r="C2030" s="62" t="s">
        <v>331</v>
      </c>
      <c r="D2030" s="90" t="s">
        <v>2135</v>
      </c>
      <c r="E2030" s="43" t="n">
        <v>0.791666666666667</v>
      </c>
      <c r="F2030" s="54" t="n">
        <v>6.83</v>
      </c>
      <c r="G2030" s="45" t="n">
        <v>4.95</v>
      </c>
      <c r="H2030" s="96" t="s">
        <v>5</v>
      </c>
      <c r="I2030" s="47" t="n">
        <f aca="false">IF(H2030="W",F2030*G2030-F2030,(IF(H2030="L",-F2030)))</f>
        <v>26.9785</v>
      </c>
      <c r="J2030" s="91"/>
      <c r="K2030" s="23" t="s">
        <v>2136</v>
      </c>
      <c r="L2030" s="48"/>
      <c r="M2030" s="48"/>
      <c r="N2030" s="49"/>
      <c r="O2030" s="91"/>
      <c r="P2030" s="92"/>
      <c r="Q2030" s="92"/>
      <c r="R2030" s="29"/>
      <c r="S2030" s="92"/>
      <c r="T2030" s="92"/>
      <c r="U2030" s="92"/>
      <c r="V2030" s="92"/>
      <c r="W2030" s="92"/>
      <c r="X2030" s="92"/>
      <c r="Y2030" s="92"/>
      <c r="Z2030" s="92"/>
      <c r="AA2030" s="92"/>
      <c r="AB2030" s="92"/>
      <c r="AC2030" s="92"/>
      <c r="AD2030" s="92"/>
      <c r="AE2030" s="92"/>
      <c r="AF2030" s="92"/>
      <c r="AG2030" s="32"/>
      <c r="AH2030" s="32"/>
      <c r="AI2030" s="32"/>
      <c r="AJ2030" s="32"/>
      <c r="AK2030" s="32"/>
      <c r="AL2030" s="32"/>
    </row>
    <row r="2031" customFormat="false" ht="16.85" hidden="false" customHeight="false" outlineLevel="0" collapsed="false">
      <c r="A2031" s="69"/>
      <c r="B2031" s="90" t="s">
        <v>46</v>
      </c>
      <c r="C2031" s="62" t="s">
        <v>170</v>
      </c>
      <c r="D2031" s="90" t="s">
        <v>1949</v>
      </c>
      <c r="E2031" s="43" t="n">
        <v>0.791666666666667</v>
      </c>
      <c r="F2031" s="54" t="n">
        <v>7.68</v>
      </c>
      <c r="G2031" s="45" t="n">
        <v>4.4</v>
      </c>
      <c r="H2031" s="96" t="s">
        <v>7</v>
      </c>
      <c r="I2031" s="47" t="n">
        <f aca="false">IF(H2031="W",F2031*G2031-F2031,(IF(H2031="L",-F2031)))</f>
        <v>-7.68</v>
      </c>
      <c r="J2031" s="91"/>
      <c r="K2031" s="23" t="s">
        <v>2137</v>
      </c>
      <c r="L2031" s="48"/>
      <c r="M2031" s="48"/>
      <c r="N2031" s="49"/>
      <c r="O2031" s="91"/>
      <c r="P2031" s="92"/>
      <c r="Q2031" s="92"/>
      <c r="R2031" s="29"/>
      <c r="S2031" s="92"/>
      <c r="T2031" s="92"/>
      <c r="U2031" s="92"/>
      <c r="V2031" s="92"/>
      <c r="W2031" s="92"/>
      <c r="X2031" s="92"/>
      <c r="Y2031" s="92"/>
      <c r="Z2031" s="92"/>
      <c r="AA2031" s="92"/>
      <c r="AB2031" s="92"/>
      <c r="AC2031" s="92"/>
      <c r="AD2031" s="92"/>
      <c r="AE2031" s="92"/>
      <c r="AF2031" s="92"/>
      <c r="AG2031" s="32"/>
      <c r="AH2031" s="32"/>
      <c r="AI2031" s="32"/>
      <c r="AJ2031" s="32"/>
      <c r="AK2031" s="32"/>
      <c r="AL2031" s="32"/>
    </row>
    <row r="2032" customFormat="false" ht="16.85" hidden="false" customHeight="false" outlineLevel="0" collapsed="false">
      <c r="A2032" s="69"/>
      <c r="B2032" s="90" t="s">
        <v>46</v>
      </c>
      <c r="C2032" s="62" t="s">
        <v>331</v>
      </c>
      <c r="D2032" s="90" t="s">
        <v>2138</v>
      </c>
      <c r="E2032" s="43" t="n">
        <v>0.791666666666667</v>
      </c>
      <c r="F2032" s="54" t="n">
        <v>20</v>
      </c>
      <c r="G2032" s="45" t="n">
        <v>1.07</v>
      </c>
      <c r="H2032" s="96" t="s">
        <v>5</v>
      </c>
      <c r="I2032" s="47" t="n">
        <f aca="false">IF(H2032="W",F2032*G2032-F2032,(IF(H2032="L",-F2032)))</f>
        <v>1.4</v>
      </c>
      <c r="J2032" s="91"/>
      <c r="K2032" s="23"/>
      <c r="L2032" s="48"/>
      <c r="M2032" s="48"/>
      <c r="N2032" s="49"/>
      <c r="O2032" s="91"/>
      <c r="P2032" s="92"/>
      <c r="Q2032" s="92"/>
      <c r="R2032" s="29"/>
      <c r="S2032" s="92"/>
      <c r="T2032" s="92"/>
      <c r="U2032" s="92"/>
      <c r="V2032" s="92"/>
      <c r="W2032" s="92"/>
      <c r="X2032" s="92"/>
      <c r="Y2032" s="92"/>
      <c r="Z2032" s="92"/>
      <c r="AA2032" s="92"/>
      <c r="AB2032" s="92"/>
      <c r="AC2032" s="92"/>
      <c r="AD2032" s="92"/>
      <c r="AE2032" s="92"/>
      <c r="AF2032" s="92"/>
      <c r="AG2032" s="32"/>
      <c r="AH2032" s="32"/>
      <c r="AI2032" s="32"/>
      <c r="AJ2032" s="32"/>
      <c r="AK2032" s="32"/>
      <c r="AL2032" s="32"/>
    </row>
    <row r="2033" customFormat="false" ht="16.85" hidden="false" customHeight="false" outlineLevel="0" collapsed="false">
      <c r="A2033" s="69"/>
      <c r="B2033" s="90" t="s">
        <v>46</v>
      </c>
      <c r="C2033" s="62" t="s">
        <v>28</v>
      </c>
      <c r="D2033" s="90" t="s">
        <v>2139</v>
      </c>
      <c r="E2033" s="43" t="n">
        <v>0.166666666666667</v>
      </c>
      <c r="F2033" s="54" t="n">
        <v>13.39</v>
      </c>
      <c r="G2033" s="45" t="n">
        <v>1.68</v>
      </c>
      <c r="H2033" s="96" t="s">
        <v>5</v>
      </c>
      <c r="I2033" s="47" t="n">
        <f aca="false">IF(H2033="W",F2033*G2033-F2033,(IF(H2033="L",-F2033)))</f>
        <v>9.1052</v>
      </c>
      <c r="J2033" s="91"/>
      <c r="K2033" s="23"/>
      <c r="L2033" s="48"/>
      <c r="M2033" s="48"/>
      <c r="N2033" s="49"/>
      <c r="O2033" s="91"/>
      <c r="P2033" s="92"/>
      <c r="Q2033" s="92"/>
      <c r="R2033" s="29"/>
      <c r="S2033" s="92"/>
      <c r="T2033" s="92"/>
      <c r="U2033" s="92"/>
      <c r="V2033" s="92"/>
      <c r="W2033" s="92"/>
      <c r="X2033" s="92"/>
      <c r="Y2033" s="92"/>
      <c r="Z2033" s="92"/>
      <c r="AA2033" s="92"/>
      <c r="AB2033" s="92"/>
      <c r="AC2033" s="92"/>
      <c r="AD2033" s="92"/>
      <c r="AE2033" s="92"/>
      <c r="AF2033" s="92"/>
      <c r="AG2033" s="32"/>
      <c r="AH2033" s="32"/>
      <c r="AI2033" s="32"/>
      <c r="AJ2033" s="32"/>
      <c r="AK2033" s="32"/>
      <c r="AL2033" s="32"/>
    </row>
    <row r="2034" customFormat="false" ht="16.85" hidden="false" customHeight="false" outlineLevel="0" collapsed="false">
      <c r="A2034" s="69"/>
      <c r="B2034" s="90" t="s">
        <v>46</v>
      </c>
      <c r="C2034" s="62" t="s">
        <v>331</v>
      </c>
      <c r="D2034" s="90" t="s">
        <v>2140</v>
      </c>
      <c r="E2034" s="43" t="n">
        <v>0.166666666666667</v>
      </c>
      <c r="F2034" s="54" t="n">
        <v>4.74</v>
      </c>
      <c r="G2034" s="45" t="n">
        <v>4.85</v>
      </c>
      <c r="H2034" s="96" t="s">
        <v>7</v>
      </c>
      <c r="I2034" s="47" t="n">
        <f aca="false">IF(H2034="W",F2034*G2034-F2034,(IF(H2034="L",-F2034)))</f>
        <v>-4.74</v>
      </c>
      <c r="J2034" s="91"/>
      <c r="K2034" s="23" t="s">
        <v>2141</v>
      </c>
      <c r="L2034" s="48"/>
      <c r="M2034" s="48"/>
      <c r="N2034" s="49"/>
      <c r="O2034" s="91"/>
      <c r="P2034" s="92"/>
      <c r="Q2034" s="92"/>
      <c r="R2034" s="29"/>
      <c r="S2034" s="92"/>
      <c r="T2034" s="92"/>
      <c r="U2034" s="92"/>
      <c r="V2034" s="92"/>
      <c r="W2034" s="92"/>
      <c r="X2034" s="92"/>
      <c r="Y2034" s="92"/>
      <c r="Z2034" s="92"/>
      <c r="AA2034" s="92"/>
      <c r="AB2034" s="92"/>
      <c r="AC2034" s="92"/>
      <c r="AD2034" s="92"/>
      <c r="AE2034" s="92"/>
      <c r="AF2034" s="92"/>
      <c r="AG2034" s="32"/>
      <c r="AH2034" s="32"/>
      <c r="AI2034" s="32"/>
      <c r="AJ2034" s="32"/>
      <c r="AK2034" s="32"/>
      <c r="AL2034" s="32"/>
    </row>
    <row r="2035" customFormat="false" ht="16.85" hidden="false" customHeight="false" outlineLevel="0" collapsed="false">
      <c r="A2035" s="69"/>
      <c r="B2035" s="90" t="s">
        <v>46</v>
      </c>
      <c r="C2035" s="62" t="s">
        <v>170</v>
      </c>
      <c r="D2035" s="90" t="s">
        <v>2142</v>
      </c>
      <c r="E2035" s="43" t="n">
        <v>0.166666666666667</v>
      </c>
      <c r="F2035" s="54" t="n">
        <v>3.11</v>
      </c>
      <c r="G2035" s="45" t="n">
        <v>7.4</v>
      </c>
      <c r="H2035" s="96" t="s">
        <v>7</v>
      </c>
      <c r="I2035" s="47" t="n">
        <f aca="false">IF(H2035="W",F2035*G2035-F2035,(IF(H2035="L",-F2035)))</f>
        <v>-3.11</v>
      </c>
      <c r="J2035" s="91"/>
      <c r="K2035" s="23"/>
      <c r="L2035" s="48"/>
      <c r="M2035" s="48"/>
      <c r="N2035" s="49"/>
      <c r="O2035" s="91"/>
      <c r="P2035" s="92"/>
      <c r="Q2035" s="92"/>
      <c r="R2035" s="29"/>
      <c r="S2035" s="92"/>
      <c r="T2035" s="92"/>
      <c r="U2035" s="92"/>
      <c r="V2035" s="92"/>
      <c r="W2035" s="92"/>
      <c r="X2035" s="92"/>
      <c r="Y2035" s="92"/>
      <c r="Z2035" s="92"/>
      <c r="AA2035" s="92"/>
      <c r="AB2035" s="92"/>
      <c r="AC2035" s="92"/>
      <c r="AD2035" s="92"/>
      <c r="AE2035" s="92"/>
      <c r="AF2035" s="92"/>
      <c r="AG2035" s="32"/>
      <c r="AH2035" s="32"/>
      <c r="AI2035" s="32"/>
      <c r="AJ2035" s="32"/>
      <c r="AK2035" s="32"/>
      <c r="AL2035" s="32"/>
    </row>
    <row r="2036" customFormat="false" ht="16.85" hidden="false" customHeight="false" outlineLevel="0" collapsed="false">
      <c r="A2036" s="69"/>
      <c r="B2036" s="90" t="s">
        <v>46</v>
      </c>
      <c r="C2036" s="62" t="s">
        <v>151</v>
      </c>
      <c r="D2036" s="90" t="s">
        <v>2143</v>
      </c>
      <c r="E2036" s="43" t="n">
        <v>0.208333333333333</v>
      </c>
      <c r="F2036" s="54" t="n">
        <v>5</v>
      </c>
      <c r="G2036" s="45" t="n">
        <v>1.49</v>
      </c>
      <c r="H2036" s="96" t="s">
        <v>6</v>
      </c>
      <c r="I2036" s="47" t="n">
        <f aca="false">IF(H2036="W",F2036*G2036-F2036,(IF(H2036="L",-F2036)))</f>
        <v>0</v>
      </c>
      <c r="J2036" s="91"/>
      <c r="K2036" s="23" t="s">
        <v>565</v>
      </c>
      <c r="L2036" s="48"/>
      <c r="M2036" s="48"/>
      <c r="N2036" s="49"/>
      <c r="O2036" s="91"/>
      <c r="P2036" s="92"/>
      <c r="Q2036" s="92"/>
      <c r="R2036" s="29"/>
      <c r="S2036" s="92"/>
      <c r="T2036" s="92"/>
      <c r="U2036" s="92"/>
      <c r="V2036" s="92"/>
      <c r="W2036" s="92"/>
      <c r="X2036" s="92"/>
      <c r="Y2036" s="92"/>
      <c r="Z2036" s="92"/>
      <c r="AA2036" s="92"/>
      <c r="AB2036" s="92"/>
      <c r="AC2036" s="92"/>
      <c r="AD2036" s="92"/>
      <c r="AE2036" s="92"/>
      <c r="AF2036" s="92"/>
      <c r="AG2036" s="32"/>
      <c r="AH2036" s="32"/>
      <c r="AI2036" s="32"/>
      <c r="AJ2036" s="32"/>
      <c r="AK2036" s="32"/>
      <c r="AL2036" s="32"/>
    </row>
    <row r="2037" customFormat="false" ht="16.85" hidden="false" customHeight="false" outlineLevel="0" collapsed="false">
      <c r="A2037" s="69" t="n">
        <v>43757</v>
      </c>
      <c r="B2037" s="90" t="s">
        <v>67</v>
      </c>
      <c r="C2037" s="62" t="s">
        <v>87</v>
      </c>
      <c r="D2037" s="90" t="s">
        <v>2144</v>
      </c>
      <c r="E2037" s="43" t="n">
        <v>0.458333333333333</v>
      </c>
      <c r="F2037" s="54" t="n">
        <v>20</v>
      </c>
      <c r="G2037" s="45" t="n">
        <v>2.85</v>
      </c>
      <c r="H2037" s="96" t="s">
        <v>7</v>
      </c>
      <c r="I2037" s="47" t="n">
        <f aca="false">IF(H2037="W",F2037*G2037-F2037,(IF(H2037="L",-F2037)))</f>
        <v>-20</v>
      </c>
      <c r="J2037" s="91"/>
      <c r="K2037" s="23"/>
      <c r="L2037" s="48"/>
      <c r="M2037" s="48"/>
      <c r="N2037" s="49"/>
      <c r="O2037" s="91"/>
      <c r="P2037" s="92"/>
      <c r="Q2037" s="92"/>
      <c r="R2037" s="29"/>
      <c r="S2037" s="92"/>
      <c r="T2037" s="92"/>
      <c r="U2037" s="92"/>
      <c r="V2037" s="92"/>
      <c r="W2037" s="92"/>
      <c r="X2037" s="92"/>
      <c r="Y2037" s="92"/>
      <c r="Z2037" s="92"/>
      <c r="AA2037" s="92"/>
      <c r="AB2037" s="92"/>
      <c r="AC2037" s="92"/>
      <c r="AD2037" s="92"/>
      <c r="AE2037" s="92"/>
      <c r="AF2037" s="92"/>
      <c r="AG2037" s="32"/>
      <c r="AH2037" s="32"/>
      <c r="AI2037" s="32"/>
      <c r="AJ2037" s="32"/>
      <c r="AK2037" s="32"/>
      <c r="AL2037" s="32"/>
    </row>
    <row r="2038" customFormat="false" ht="16.85" hidden="false" customHeight="false" outlineLevel="0" collapsed="false">
      <c r="A2038" s="69"/>
      <c r="B2038" s="90" t="s">
        <v>67</v>
      </c>
      <c r="C2038" s="62" t="s">
        <v>170</v>
      </c>
      <c r="D2038" s="90" t="s">
        <v>2145</v>
      </c>
      <c r="E2038" s="43" t="n">
        <v>0.458333333333333</v>
      </c>
      <c r="F2038" s="54" t="n">
        <v>17.9</v>
      </c>
      <c r="G2038" s="45" t="n">
        <v>2.95</v>
      </c>
      <c r="H2038" s="96" t="s">
        <v>5</v>
      </c>
      <c r="I2038" s="47" t="n">
        <f aca="false">IF(H2038="W",F2038*G2038-F2038,(IF(H2038="L",-F2038)))</f>
        <v>34.905</v>
      </c>
      <c r="J2038" s="91"/>
      <c r="K2038" s="23" t="s">
        <v>2146</v>
      </c>
      <c r="L2038" s="48"/>
      <c r="M2038" s="48"/>
      <c r="N2038" s="49"/>
      <c r="O2038" s="91"/>
      <c r="P2038" s="92"/>
      <c r="Q2038" s="92"/>
      <c r="R2038" s="29"/>
      <c r="S2038" s="92"/>
      <c r="T2038" s="92"/>
      <c r="U2038" s="92"/>
      <c r="V2038" s="92"/>
      <c r="W2038" s="92"/>
      <c r="X2038" s="92"/>
      <c r="Y2038" s="92"/>
      <c r="Z2038" s="92"/>
      <c r="AA2038" s="92"/>
      <c r="AB2038" s="92"/>
      <c r="AC2038" s="92"/>
      <c r="AD2038" s="92"/>
      <c r="AE2038" s="92"/>
      <c r="AF2038" s="92"/>
      <c r="AG2038" s="32"/>
      <c r="AH2038" s="32"/>
      <c r="AI2038" s="32"/>
      <c r="AJ2038" s="32"/>
      <c r="AK2038" s="32"/>
      <c r="AL2038" s="32"/>
    </row>
    <row r="2039" customFormat="false" ht="16.85" hidden="false" customHeight="false" outlineLevel="0" collapsed="false">
      <c r="A2039" s="69"/>
      <c r="B2039" s="90" t="s">
        <v>67</v>
      </c>
      <c r="C2039" s="62" t="s">
        <v>28</v>
      </c>
      <c r="D2039" s="90" t="s">
        <v>2145</v>
      </c>
      <c r="E2039" s="43" t="n">
        <v>0.458333333333333</v>
      </c>
      <c r="F2039" s="54" t="n">
        <v>1.3</v>
      </c>
      <c r="G2039" s="45" t="n">
        <v>2.88</v>
      </c>
      <c r="H2039" s="96" t="s">
        <v>5</v>
      </c>
      <c r="I2039" s="47" t="n">
        <f aca="false">IF(H2039="W",F2039*G2039-F2039,(IF(H2039="L",-F2039)))</f>
        <v>2.444</v>
      </c>
      <c r="J2039" s="91"/>
      <c r="K2039" s="23"/>
      <c r="L2039" s="48"/>
      <c r="M2039" s="48"/>
      <c r="N2039" s="49"/>
      <c r="O2039" s="91"/>
      <c r="P2039" s="92"/>
      <c r="Q2039" s="92"/>
      <c r="R2039" s="29"/>
      <c r="S2039" s="92"/>
      <c r="T2039" s="92"/>
      <c r="U2039" s="92"/>
      <c r="V2039" s="92"/>
      <c r="W2039" s="92"/>
      <c r="X2039" s="92"/>
      <c r="Y2039" s="92"/>
      <c r="Z2039" s="92"/>
      <c r="AA2039" s="92"/>
      <c r="AB2039" s="92"/>
      <c r="AC2039" s="92"/>
      <c r="AD2039" s="92"/>
      <c r="AE2039" s="92"/>
      <c r="AF2039" s="92"/>
      <c r="AG2039" s="32"/>
      <c r="AH2039" s="32"/>
      <c r="AI2039" s="32"/>
      <c r="AJ2039" s="32"/>
      <c r="AK2039" s="32"/>
      <c r="AL2039" s="32"/>
    </row>
    <row r="2040" customFormat="false" ht="16.85" hidden="false" customHeight="false" outlineLevel="0" collapsed="false">
      <c r="A2040" s="69"/>
      <c r="B2040" s="90" t="s">
        <v>67</v>
      </c>
      <c r="C2040" s="62" t="s">
        <v>331</v>
      </c>
      <c r="D2040" s="90" t="s">
        <v>2147</v>
      </c>
      <c r="E2040" s="43" t="n">
        <v>0.458333333333333</v>
      </c>
      <c r="F2040" s="54" t="n">
        <v>15.62</v>
      </c>
      <c r="G2040" s="45" t="n">
        <v>3.65</v>
      </c>
      <c r="H2040" s="96" t="s">
        <v>7</v>
      </c>
      <c r="I2040" s="47" t="n">
        <f aca="false">IF(H2040="W",F2040*G2040-F2040,(IF(H2040="L",-F2040)))</f>
        <v>-15.62</v>
      </c>
      <c r="J2040" s="91"/>
      <c r="K2040" s="23" t="s">
        <v>2148</v>
      </c>
      <c r="L2040" s="48"/>
      <c r="M2040" s="48"/>
      <c r="N2040" s="49"/>
      <c r="O2040" s="91"/>
      <c r="P2040" s="92"/>
      <c r="Q2040" s="92"/>
      <c r="R2040" s="29"/>
      <c r="S2040" s="92"/>
      <c r="T2040" s="92"/>
      <c r="U2040" s="92"/>
      <c r="V2040" s="92"/>
      <c r="W2040" s="92"/>
      <c r="X2040" s="92"/>
      <c r="Y2040" s="92"/>
      <c r="Z2040" s="92"/>
      <c r="AA2040" s="92"/>
      <c r="AB2040" s="92"/>
      <c r="AC2040" s="92"/>
      <c r="AD2040" s="92"/>
      <c r="AE2040" s="92"/>
      <c r="AF2040" s="92"/>
      <c r="AG2040" s="32"/>
      <c r="AH2040" s="32"/>
      <c r="AI2040" s="32"/>
      <c r="AJ2040" s="32"/>
      <c r="AK2040" s="32"/>
      <c r="AL2040" s="32"/>
    </row>
    <row r="2041" customFormat="false" ht="16.85" hidden="false" customHeight="false" outlineLevel="0" collapsed="false">
      <c r="A2041" s="69" t="n">
        <v>43758</v>
      </c>
      <c r="B2041" s="90" t="s">
        <v>67</v>
      </c>
      <c r="C2041" s="62" t="s">
        <v>170</v>
      </c>
      <c r="D2041" s="90" t="s">
        <v>637</v>
      </c>
      <c r="E2041" s="43" t="n">
        <v>0.770833333333333</v>
      </c>
      <c r="F2041" s="54" t="n">
        <v>20</v>
      </c>
      <c r="G2041" s="45" t="n">
        <v>6.6</v>
      </c>
      <c r="H2041" s="96" t="s">
        <v>7</v>
      </c>
      <c r="I2041" s="47" t="n">
        <f aca="false">IF(H2041="W",F2041*G2041-F2041,(IF(H2041="L",-F2041)))</f>
        <v>-20</v>
      </c>
      <c r="J2041" s="91"/>
      <c r="K2041" s="23"/>
      <c r="L2041" s="48"/>
      <c r="M2041" s="48"/>
      <c r="N2041" s="49"/>
      <c r="O2041" s="91"/>
      <c r="P2041" s="92"/>
      <c r="Q2041" s="92"/>
      <c r="R2041" s="29"/>
      <c r="S2041" s="92"/>
      <c r="T2041" s="92"/>
      <c r="U2041" s="92"/>
      <c r="V2041" s="92"/>
      <c r="W2041" s="92"/>
      <c r="X2041" s="92"/>
      <c r="Y2041" s="92"/>
      <c r="Z2041" s="92"/>
      <c r="AA2041" s="92"/>
      <c r="AB2041" s="92"/>
      <c r="AC2041" s="92"/>
      <c r="AD2041" s="92"/>
      <c r="AE2041" s="92"/>
      <c r="AF2041" s="92"/>
      <c r="AG2041" s="32"/>
      <c r="AH2041" s="32"/>
      <c r="AI2041" s="32"/>
      <c r="AJ2041" s="32"/>
      <c r="AK2041" s="32"/>
      <c r="AL2041" s="32"/>
    </row>
    <row r="2042" customFormat="false" ht="16.85" hidden="false" customHeight="false" outlineLevel="0" collapsed="false">
      <c r="A2042" s="69"/>
      <c r="B2042" s="90" t="s">
        <v>67</v>
      </c>
      <c r="C2042" s="62" t="s">
        <v>95</v>
      </c>
      <c r="D2042" s="90" t="s">
        <v>1541</v>
      </c>
      <c r="E2042" s="43" t="n">
        <v>0.770833333333333</v>
      </c>
      <c r="F2042" s="54" t="n">
        <v>10</v>
      </c>
      <c r="G2042" s="45" t="n">
        <v>1.7</v>
      </c>
      <c r="H2042" s="96" t="s">
        <v>7</v>
      </c>
      <c r="I2042" s="47" t="n">
        <f aca="false">IF(H2042="W",F2042*G2042-F2042,(IF(H2042="L",-F2042)))</f>
        <v>-10</v>
      </c>
      <c r="J2042" s="91"/>
      <c r="K2042" s="23"/>
      <c r="L2042" s="48"/>
      <c r="M2042" s="48"/>
      <c r="N2042" s="49"/>
      <c r="O2042" s="91"/>
      <c r="P2042" s="92"/>
      <c r="Q2042" s="92"/>
      <c r="R2042" s="29"/>
      <c r="S2042" s="92"/>
      <c r="T2042" s="92"/>
      <c r="U2042" s="92"/>
      <c r="V2042" s="92"/>
      <c r="W2042" s="92"/>
      <c r="X2042" s="92"/>
      <c r="Y2042" s="92"/>
      <c r="Z2042" s="92"/>
      <c r="AA2042" s="92"/>
      <c r="AB2042" s="92"/>
      <c r="AC2042" s="92"/>
      <c r="AD2042" s="92"/>
      <c r="AE2042" s="92"/>
      <c r="AF2042" s="92"/>
      <c r="AG2042" s="32"/>
      <c r="AH2042" s="32"/>
      <c r="AI2042" s="32"/>
      <c r="AJ2042" s="32"/>
      <c r="AK2042" s="32"/>
      <c r="AL2042" s="32"/>
    </row>
    <row r="2043" customFormat="false" ht="16.85" hidden="false" customHeight="false" outlineLevel="0" collapsed="false">
      <c r="A2043" s="69"/>
      <c r="B2043" s="90" t="s">
        <v>67</v>
      </c>
      <c r="C2043" s="62" t="s">
        <v>28</v>
      </c>
      <c r="D2043" s="90" t="s">
        <v>1541</v>
      </c>
      <c r="E2043" s="43" t="n">
        <v>0.770833333333333</v>
      </c>
      <c r="F2043" s="54" t="n">
        <v>46.64</v>
      </c>
      <c r="G2043" s="45" t="n">
        <v>1.74</v>
      </c>
      <c r="H2043" s="96" t="s">
        <v>7</v>
      </c>
      <c r="I2043" s="47" t="n">
        <f aca="false">IF(H2043="W",F2043*G2043-F2043,(IF(H2043="L",-F2043)))</f>
        <v>-46.64</v>
      </c>
      <c r="J2043" s="91"/>
      <c r="K2043" s="23"/>
      <c r="L2043" s="48"/>
      <c r="M2043" s="48"/>
      <c r="N2043" s="49"/>
      <c r="O2043" s="91"/>
      <c r="P2043" s="92"/>
      <c r="Q2043" s="92"/>
      <c r="R2043" s="29"/>
      <c r="S2043" s="92"/>
      <c r="T2043" s="92"/>
      <c r="U2043" s="92"/>
      <c r="V2043" s="92"/>
      <c r="W2043" s="92"/>
      <c r="X2043" s="92"/>
      <c r="Y2043" s="92"/>
      <c r="Z2043" s="92"/>
      <c r="AA2043" s="92"/>
      <c r="AB2043" s="92"/>
      <c r="AC2043" s="92"/>
      <c r="AD2043" s="92"/>
      <c r="AE2043" s="92"/>
      <c r="AF2043" s="92"/>
      <c r="AG2043" s="32"/>
      <c r="AH2043" s="32"/>
      <c r="AI2043" s="32"/>
      <c r="AJ2043" s="32"/>
      <c r="AK2043" s="32"/>
      <c r="AL2043" s="32"/>
    </row>
    <row r="2044" customFormat="false" ht="16.85" hidden="false" customHeight="false" outlineLevel="0" collapsed="false">
      <c r="A2044" s="69"/>
      <c r="B2044" s="90" t="s">
        <v>67</v>
      </c>
      <c r="C2044" s="62" t="s">
        <v>28</v>
      </c>
      <c r="D2044" s="90" t="s">
        <v>1541</v>
      </c>
      <c r="E2044" s="43" t="n">
        <v>0.770833333333333</v>
      </c>
      <c r="F2044" s="54" t="n">
        <v>17</v>
      </c>
      <c r="G2044" s="45" t="n">
        <v>2.04</v>
      </c>
      <c r="H2044" s="96" t="s">
        <v>7</v>
      </c>
      <c r="I2044" s="47" t="n">
        <f aca="false">IF(H2044="W",F2044*G2044-F2044,(IF(H2044="L",-F2044)))</f>
        <v>-17</v>
      </c>
      <c r="J2044" s="91"/>
      <c r="K2044" s="23"/>
      <c r="L2044" s="48"/>
      <c r="M2044" s="48"/>
      <c r="N2044" s="49"/>
      <c r="O2044" s="91"/>
      <c r="P2044" s="92"/>
      <c r="Q2044" s="92"/>
      <c r="R2044" s="29"/>
      <c r="S2044" s="92"/>
      <c r="T2044" s="92"/>
      <c r="U2044" s="92"/>
      <c r="V2044" s="92"/>
      <c r="W2044" s="92"/>
      <c r="X2044" s="92"/>
      <c r="Y2044" s="92"/>
      <c r="Z2044" s="92"/>
      <c r="AA2044" s="92"/>
      <c r="AB2044" s="92"/>
      <c r="AC2044" s="92"/>
      <c r="AD2044" s="92"/>
      <c r="AE2044" s="92"/>
      <c r="AF2044" s="92"/>
      <c r="AG2044" s="32"/>
      <c r="AH2044" s="32"/>
      <c r="AI2044" s="32"/>
      <c r="AJ2044" s="32"/>
      <c r="AK2044" s="32"/>
      <c r="AL2044" s="32"/>
    </row>
    <row r="2045" customFormat="false" ht="16.85" hidden="false" customHeight="false" outlineLevel="0" collapsed="false">
      <c r="A2045" s="69"/>
      <c r="B2045" s="90" t="s">
        <v>67</v>
      </c>
      <c r="C2045" s="62" t="s">
        <v>331</v>
      </c>
      <c r="D2045" s="90" t="s">
        <v>2149</v>
      </c>
      <c r="E2045" s="43" t="n">
        <v>0.770833333333333</v>
      </c>
      <c r="F2045" s="54" t="n">
        <v>28</v>
      </c>
      <c r="G2045" s="45" t="n">
        <v>3.45</v>
      </c>
      <c r="H2045" s="96" t="s">
        <v>5</v>
      </c>
      <c r="I2045" s="47" t="n">
        <f aca="false">IF(H2045="W",F2045*G2045-F2045,(IF(H2045="L",-F2045)))</f>
        <v>68.6</v>
      </c>
      <c r="J2045" s="91"/>
      <c r="K2045" s="23" t="s">
        <v>2150</v>
      </c>
      <c r="L2045" s="48"/>
      <c r="M2045" s="48"/>
      <c r="N2045" s="49"/>
      <c r="O2045" s="91"/>
      <c r="P2045" s="92"/>
      <c r="Q2045" s="92"/>
      <c r="R2045" s="29"/>
      <c r="S2045" s="92"/>
      <c r="T2045" s="92"/>
      <c r="U2045" s="92"/>
      <c r="V2045" s="92"/>
      <c r="W2045" s="92"/>
      <c r="X2045" s="92"/>
      <c r="Y2045" s="92"/>
      <c r="Z2045" s="92"/>
      <c r="AA2045" s="92"/>
      <c r="AB2045" s="92"/>
      <c r="AC2045" s="92"/>
      <c r="AD2045" s="92"/>
      <c r="AE2045" s="92"/>
      <c r="AF2045" s="92"/>
      <c r="AG2045" s="32"/>
      <c r="AH2045" s="32"/>
      <c r="AI2045" s="32"/>
      <c r="AJ2045" s="32"/>
      <c r="AK2045" s="32"/>
      <c r="AL2045" s="32"/>
    </row>
    <row r="2046" customFormat="false" ht="16.85" hidden="false" customHeight="false" outlineLevel="0" collapsed="false">
      <c r="A2046" s="69"/>
      <c r="B2046" s="90" t="s">
        <v>67</v>
      </c>
      <c r="C2046" s="62" t="s">
        <v>170</v>
      </c>
      <c r="D2046" s="90" t="s">
        <v>2151</v>
      </c>
      <c r="E2046" s="43" t="n">
        <v>0.770833333333333</v>
      </c>
      <c r="F2046" s="54" t="n">
        <v>10</v>
      </c>
      <c r="G2046" s="45" t="n">
        <v>3.4</v>
      </c>
      <c r="H2046" s="96" t="s">
        <v>5</v>
      </c>
      <c r="I2046" s="47" t="n">
        <f aca="false">IF(H2046="W",F2046*G2046-F2046,(IF(H2046="L",-F2046)))</f>
        <v>24</v>
      </c>
      <c r="J2046" s="91"/>
      <c r="K2046" s="23" t="s">
        <v>124</v>
      </c>
      <c r="L2046" s="48"/>
      <c r="M2046" s="48"/>
      <c r="N2046" s="49"/>
      <c r="O2046" s="91"/>
      <c r="P2046" s="92"/>
      <c r="Q2046" s="92"/>
      <c r="R2046" s="29"/>
      <c r="S2046" s="92"/>
      <c r="T2046" s="92"/>
      <c r="U2046" s="92"/>
      <c r="V2046" s="92"/>
      <c r="W2046" s="92"/>
      <c r="X2046" s="92"/>
      <c r="Y2046" s="92"/>
      <c r="Z2046" s="92"/>
      <c r="AA2046" s="92"/>
      <c r="AB2046" s="92"/>
      <c r="AC2046" s="92"/>
      <c r="AD2046" s="92"/>
      <c r="AE2046" s="92"/>
      <c r="AF2046" s="92"/>
      <c r="AG2046" s="32"/>
      <c r="AH2046" s="32"/>
      <c r="AI2046" s="32"/>
      <c r="AJ2046" s="32"/>
      <c r="AK2046" s="32"/>
      <c r="AL2046" s="32"/>
    </row>
    <row r="2047" customFormat="false" ht="16.85" hidden="false" customHeight="false" outlineLevel="0" collapsed="false">
      <c r="A2047" s="69"/>
      <c r="B2047" s="90" t="s">
        <v>67</v>
      </c>
      <c r="C2047" s="62" t="s">
        <v>331</v>
      </c>
      <c r="D2047" s="90" t="s">
        <v>2152</v>
      </c>
      <c r="E2047" s="43" t="n">
        <v>0.770833333333333</v>
      </c>
      <c r="F2047" s="54" t="n">
        <v>15</v>
      </c>
      <c r="G2047" s="45" t="n">
        <v>2.35</v>
      </c>
      <c r="H2047" s="96" t="s">
        <v>5</v>
      </c>
      <c r="I2047" s="47" t="n">
        <f aca="false">IF(H2047="W",F2047*G2047-F2047,(IF(H2047="L",-F2047)))</f>
        <v>20.25</v>
      </c>
      <c r="J2047" s="91"/>
      <c r="K2047" s="23" t="s">
        <v>2153</v>
      </c>
      <c r="L2047" s="48"/>
      <c r="M2047" s="48"/>
      <c r="N2047" s="49"/>
      <c r="O2047" s="91"/>
      <c r="P2047" s="92"/>
      <c r="Q2047" s="92"/>
      <c r="R2047" s="29"/>
      <c r="S2047" s="92"/>
      <c r="T2047" s="92"/>
      <c r="U2047" s="92"/>
      <c r="V2047" s="92"/>
      <c r="W2047" s="92"/>
      <c r="X2047" s="92"/>
      <c r="Y2047" s="92"/>
      <c r="Z2047" s="92"/>
      <c r="AA2047" s="92"/>
      <c r="AB2047" s="92"/>
      <c r="AC2047" s="92"/>
      <c r="AD2047" s="92"/>
      <c r="AE2047" s="92"/>
      <c r="AF2047" s="92"/>
      <c r="AG2047" s="32"/>
      <c r="AH2047" s="32"/>
      <c r="AI2047" s="32"/>
      <c r="AJ2047" s="32"/>
      <c r="AK2047" s="32"/>
      <c r="AL2047" s="32"/>
    </row>
    <row r="2048" customFormat="false" ht="16.85" hidden="false" customHeight="false" outlineLevel="0" collapsed="false">
      <c r="A2048" s="69" t="n">
        <v>43759</v>
      </c>
      <c r="B2048" s="90" t="s">
        <v>46</v>
      </c>
      <c r="C2048" s="62" t="s">
        <v>331</v>
      </c>
      <c r="D2048" s="90" t="s">
        <v>2154</v>
      </c>
      <c r="E2048" s="43" t="n">
        <v>0</v>
      </c>
      <c r="F2048" s="54" t="n">
        <v>10</v>
      </c>
      <c r="G2048" s="45" t="n">
        <v>2.65</v>
      </c>
      <c r="H2048" s="96" t="s">
        <v>7</v>
      </c>
      <c r="I2048" s="47" t="n">
        <f aca="false">IF(H2048="W",F2048*G2048-F2048,(IF(H2048="L",-F2048)))</f>
        <v>-10</v>
      </c>
      <c r="J2048" s="91"/>
      <c r="K2048" s="23" t="s">
        <v>2155</v>
      </c>
      <c r="L2048" s="48" t="s">
        <v>2156</v>
      </c>
      <c r="M2048" s="48" t="s">
        <v>9</v>
      </c>
      <c r="N2048" s="49" t="n">
        <f aca="false">SUM(I2048:I2110)</f>
        <v>156.979</v>
      </c>
      <c r="O2048" s="91"/>
      <c r="P2048" s="92"/>
      <c r="Q2048" s="92"/>
      <c r="R2048" s="29"/>
      <c r="S2048" s="92"/>
      <c r="T2048" s="92"/>
      <c r="U2048" s="92"/>
      <c r="V2048" s="92"/>
      <c r="W2048" s="92"/>
      <c r="X2048" s="92"/>
      <c r="Y2048" s="92"/>
      <c r="Z2048" s="92"/>
      <c r="AA2048" s="92"/>
      <c r="AB2048" s="92"/>
      <c r="AC2048" s="92"/>
      <c r="AD2048" s="92"/>
      <c r="AE2048" s="92"/>
      <c r="AF2048" s="92"/>
      <c r="AG2048" s="32"/>
      <c r="AH2048" s="32"/>
      <c r="AI2048" s="32"/>
      <c r="AJ2048" s="32"/>
      <c r="AK2048" s="32"/>
      <c r="AL2048" s="32"/>
    </row>
    <row r="2049" customFormat="false" ht="16.85" hidden="false" customHeight="false" outlineLevel="0" collapsed="false">
      <c r="A2049" s="69"/>
      <c r="B2049" s="90" t="s">
        <v>46</v>
      </c>
      <c r="C2049" s="62" t="s">
        <v>28</v>
      </c>
      <c r="D2049" s="90" t="s">
        <v>2157</v>
      </c>
      <c r="E2049" s="43" t="n">
        <v>0</v>
      </c>
      <c r="F2049" s="54" t="n">
        <v>1</v>
      </c>
      <c r="G2049" s="45" t="n">
        <v>4.5</v>
      </c>
      <c r="H2049" s="96" t="s">
        <v>5</v>
      </c>
      <c r="I2049" s="47" t="n">
        <f aca="false">IF(H2049="W",F2049*G2049-F2049,(IF(H2049="L",-F2049)))</f>
        <v>3.5</v>
      </c>
      <c r="J2049" s="91"/>
      <c r="K2049" s="23"/>
      <c r="L2049" s="48"/>
      <c r="M2049" s="48"/>
      <c r="N2049" s="49"/>
      <c r="O2049" s="91"/>
      <c r="P2049" s="92"/>
      <c r="Q2049" s="92"/>
      <c r="R2049" s="29"/>
      <c r="S2049" s="92"/>
      <c r="T2049" s="92"/>
      <c r="U2049" s="92"/>
      <c r="V2049" s="92"/>
      <c r="W2049" s="92"/>
      <c r="X2049" s="92"/>
      <c r="Y2049" s="92"/>
      <c r="Z2049" s="92"/>
      <c r="AA2049" s="92"/>
      <c r="AB2049" s="92"/>
      <c r="AC2049" s="92"/>
      <c r="AD2049" s="92"/>
      <c r="AE2049" s="92"/>
      <c r="AF2049" s="92"/>
      <c r="AG2049" s="32"/>
      <c r="AH2049" s="32"/>
      <c r="AI2049" s="32"/>
      <c r="AJ2049" s="32"/>
      <c r="AK2049" s="32"/>
      <c r="AL2049" s="32"/>
    </row>
    <row r="2050" customFormat="false" ht="16.85" hidden="false" customHeight="false" outlineLevel="0" collapsed="false">
      <c r="A2050" s="69"/>
      <c r="B2050" s="90" t="s">
        <v>46</v>
      </c>
      <c r="C2050" s="62" t="s">
        <v>170</v>
      </c>
      <c r="D2050" s="90" t="s">
        <v>2158</v>
      </c>
      <c r="E2050" s="43" t="n">
        <v>0</v>
      </c>
      <c r="F2050" s="54" t="n">
        <v>6.79</v>
      </c>
      <c r="G2050" s="45" t="n">
        <v>3.9</v>
      </c>
      <c r="H2050" s="96" t="s">
        <v>7</v>
      </c>
      <c r="I2050" s="47" t="n">
        <f aca="false">IF(H2050="W",F2050*G2050-F2050,(IF(H2050="L",-F2050)))</f>
        <v>-6.79</v>
      </c>
      <c r="J2050" s="91"/>
      <c r="K2050" s="23" t="s">
        <v>2159</v>
      </c>
      <c r="L2050" s="48"/>
      <c r="M2050" s="48"/>
      <c r="N2050" s="49"/>
      <c r="O2050" s="91"/>
      <c r="P2050" s="92"/>
      <c r="Q2050" s="92"/>
      <c r="R2050" s="29"/>
      <c r="S2050" s="92"/>
      <c r="T2050" s="92"/>
      <c r="U2050" s="92"/>
      <c r="V2050" s="92"/>
      <c r="W2050" s="92"/>
      <c r="X2050" s="92"/>
      <c r="Y2050" s="92"/>
      <c r="Z2050" s="92"/>
      <c r="AA2050" s="92"/>
      <c r="AB2050" s="92"/>
      <c r="AC2050" s="92"/>
      <c r="AD2050" s="92"/>
      <c r="AE2050" s="92"/>
      <c r="AF2050" s="92"/>
      <c r="AG2050" s="32"/>
      <c r="AH2050" s="32"/>
      <c r="AI2050" s="32"/>
      <c r="AJ2050" s="32"/>
      <c r="AK2050" s="32"/>
      <c r="AL2050" s="32"/>
    </row>
    <row r="2051" customFormat="false" ht="16.85" hidden="false" customHeight="false" outlineLevel="0" collapsed="false">
      <c r="A2051" s="69"/>
      <c r="B2051" s="90" t="s">
        <v>46</v>
      </c>
      <c r="C2051" s="62" t="s">
        <v>95</v>
      </c>
      <c r="D2051" s="90" t="s">
        <v>2157</v>
      </c>
      <c r="E2051" s="43" t="n">
        <v>0</v>
      </c>
      <c r="F2051" s="54" t="n">
        <v>5</v>
      </c>
      <c r="G2051" s="45" t="n">
        <v>4.3</v>
      </c>
      <c r="H2051" s="96" t="s">
        <v>5</v>
      </c>
      <c r="I2051" s="47" t="n">
        <f aca="false">IF(H2051="W",F2051*G2051-F2051,(IF(H2051="L",-F2051)))</f>
        <v>16.5</v>
      </c>
      <c r="J2051" s="91"/>
      <c r="K2051" s="23" t="s">
        <v>124</v>
      </c>
      <c r="L2051" s="48"/>
      <c r="M2051" s="48"/>
      <c r="N2051" s="49"/>
      <c r="O2051" s="91"/>
      <c r="P2051" s="92"/>
      <c r="Q2051" s="92"/>
      <c r="R2051" s="29"/>
      <c r="S2051" s="92"/>
      <c r="T2051" s="92"/>
      <c r="U2051" s="92"/>
      <c r="V2051" s="92"/>
      <c r="W2051" s="92"/>
      <c r="X2051" s="92"/>
      <c r="Y2051" s="92"/>
      <c r="Z2051" s="92"/>
      <c r="AA2051" s="92"/>
      <c r="AB2051" s="92"/>
      <c r="AC2051" s="92"/>
      <c r="AD2051" s="92"/>
      <c r="AE2051" s="92"/>
      <c r="AF2051" s="92"/>
      <c r="AG2051" s="32"/>
      <c r="AH2051" s="32"/>
      <c r="AI2051" s="32"/>
      <c r="AJ2051" s="32"/>
      <c r="AK2051" s="32"/>
      <c r="AL2051" s="32"/>
    </row>
    <row r="2052" customFormat="false" ht="16.85" hidden="false" customHeight="false" outlineLevel="0" collapsed="false">
      <c r="A2052" s="69" t="n">
        <v>43760</v>
      </c>
      <c r="B2052" s="90" t="s">
        <v>67</v>
      </c>
      <c r="C2052" s="62" t="s">
        <v>28</v>
      </c>
      <c r="D2052" s="90" t="s">
        <v>1883</v>
      </c>
      <c r="E2052" s="43" t="n">
        <v>0.916666666666667</v>
      </c>
      <c r="F2052" s="54" t="n">
        <v>10</v>
      </c>
      <c r="G2052" s="45" t="n">
        <v>2.79</v>
      </c>
      <c r="H2052" s="96" t="s">
        <v>5</v>
      </c>
      <c r="I2052" s="47" t="n">
        <f aca="false">IF(H2052="W",F2052*G2052-F2052,(IF(H2052="L",-F2052)))</f>
        <v>17.9</v>
      </c>
      <c r="J2052" s="91"/>
      <c r="K2052" s="23" t="s">
        <v>124</v>
      </c>
      <c r="L2052" s="48"/>
      <c r="M2052" s="48"/>
      <c r="N2052" s="49"/>
      <c r="O2052" s="91"/>
      <c r="P2052" s="92"/>
      <c r="Q2052" s="92"/>
      <c r="R2052" s="29"/>
      <c r="S2052" s="92"/>
      <c r="T2052" s="92"/>
      <c r="U2052" s="92"/>
      <c r="V2052" s="92"/>
      <c r="W2052" s="92"/>
      <c r="X2052" s="92"/>
      <c r="Y2052" s="92"/>
      <c r="Z2052" s="92"/>
      <c r="AA2052" s="92"/>
      <c r="AB2052" s="92"/>
      <c r="AC2052" s="92"/>
      <c r="AD2052" s="92"/>
      <c r="AE2052" s="92"/>
      <c r="AF2052" s="92"/>
      <c r="AG2052" s="32"/>
      <c r="AH2052" s="32"/>
      <c r="AI2052" s="32"/>
      <c r="AJ2052" s="32"/>
      <c r="AK2052" s="32"/>
      <c r="AL2052" s="32"/>
    </row>
    <row r="2053" customFormat="false" ht="16.85" hidden="false" customHeight="false" outlineLevel="0" collapsed="false">
      <c r="A2053" s="69"/>
      <c r="B2053" s="90" t="s">
        <v>67</v>
      </c>
      <c r="C2053" s="62" t="s">
        <v>28</v>
      </c>
      <c r="D2053" s="90" t="s">
        <v>1883</v>
      </c>
      <c r="E2053" s="43" t="n">
        <v>0.916666666666667</v>
      </c>
      <c r="F2053" s="54" t="n">
        <v>11.5</v>
      </c>
      <c r="G2053" s="45" t="n">
        <v>1.79</v>
      </c>
      <c r="H2053" s="96" t="s">
        <v>5</v>
      </c>
      <c r="I2053" s="47" t="n">
        <f aca="false">IF(H2053="W",F2053*G2053-F2053,(IF(H2053="L",-F2053)))</f>
        <v>9.085</v>
      </c>
      <c r="J2053" s="91"/>
      <c r="K2053" s="23"/>
      <c r="L2053" s="48"/>
      <c r="M2053" s="48"/>
      <c r="N2053" s="49"/>
      <c r="O2053" s="91"/>
      <c r="P2053" s="92"/>
      <c r="Q2053" s="92"/>
      <c r="R2053" s="29"/>
      <c r="S2053" s="92"/>
      <c r="T2053" s="92"/>
      <c r="U2053" s="92"/>
      <c r="V2053" s="92"/>
      <c r="W2053" s="92"/>
      <c r="X2053" s="92"/>
      <c r="Y2053" s="92"/>
      <c r="Z2053" s="92"/>
      <c r="AA2053" s="92"/>
      <c r="AB2053" s="92"/>
      <c r="AC2053" s="92"/>
      <c r="AD2053" s="92"/>
      <c r="AE2053" s="92"/>
      <c r="AF2053" s="92"/>
      <c r="AG2053" s="32"/>
      <c r="AH2053" s="32"/>
      <c r="AI2053" s="32"/>
      <c r="AJ2053" s="32"/>
      <c r="AK2053" s="32"/>
      <c r="AL2053" s="32"/>
    </row>
    <row r="2054" customFormat="false" ht="16.85" hidden="false" customHeight="false" outlineLevel="0" collapsed="false">
      <c r="A2054" s="69"/>
      <c r="B2054" s="90" t="s">
        <v>67</v>
      </c>
      <c r="C2054" s="62" t="s">
        <v>170</v>
      </c>
      <c r="D2054" s="90" t="s">
        <v>2160</v>
      </c>
      <c r="E2054" s="43" t="n">
        <v>0.916666666666667</v>
      </c>
      <c r="F2054" s="54" t="n">
        <v>10</v>
      </c>
      <c r="G2054" s="45" t="n">
        <v>4</v>
      </c>
      <c r="H2054" s="96" t="s">
        <v>6</v>
      </c>
      <c r="I2054" s="47" t="n">
        <f aca="false">IF(H2054="W",F2054*G2054-F2054,(IF(H2054="L",-F2054)))</f>
        <v>0</v>
      </c>
      <c r="J2054" s="91"/>
      <c r="K2054" s="23" t="s">
        <v>124</v>
      </c>
      <c r="L2054" s="48"/>
      <c r="M2054" s="48"/>
      <c r="N2054" s="49"/>
      <c r="O2054" s="91"/>
      <c r="P2054" s="92"/>
      <c r="Q2054" s="92"/>
      <c r="R2054" s="29"/>
      <c r="S2054" s="92"/>
      <c r="T2054" s="92"/>
      <c r="U2054" s="92"/>
      <c r="V2054" s="92"/>
      <c r="W2054" s="92"/>
      <c r="X2054" s="92"/>
      <c r="Y2054" s="92"/>
      <c r="Z2054" s="92"/>
      <c r="AA2054" s="92"/>
      <c r="AB2054" s="92"/>
      <c r="AC2054" s="92"/>
      <c r="AD2054" s="92"/>
      <c r="AE2054" s="92"/>
      <c r="AF2054" s="92"/>
      <c r="AG2054" s="32"/>
      <c r="AH2054" s="32"/>
      <c r="AI2054" s="32"/>
      <c r="AJ2054" s="32"/>
      <c r="AK2054" s="32"/>
      <c r="AL2054" s="32"/>
    </row>
    <row r="2055" customFormat="false" ht="16.85" hidden="false" customHeight="false" outlineLevel="0" collapsed="false">
      <c r="A2055" s="69"/>
      <c r="B2055" s="90" t="s">
        <v>67</v>
      </c>
      <c r="C2055" s="62" t="s">
        <v>331</v>
      </c>
      <c r="D2055" s="90" t="s">
        <v>2161</v>
      </c>
      <c r="E2055" s="43" t="n">
        <v>0.916666666666667</v>
      </c>
      <c r="F2055" s="54" t="n">
        <v>7.23</v>
      </c>
      <c r="G2055" s="45" t="n">
        <v>4.95</v>
      </c>
      <c r="H2055" s="96" t="s">
        <v>7</v>
      </c>
      <c r="I2055" s="47" t="n">
        <f aca="false">IF(H2055="W",F2055*G2055-F2055,(IF(H2055="L",-F2055)))</f>
        <v>-7.23</v>
      </c>
      <c r="J2055" s="91"/>
      <c r="K2055" s="23" t="s">
        <v>2162</v>
      </c>
      <c r="L2055" s="48"/>
      <c r="M2055" s="48"/>
      <c r="N2055" s="49"/>
      <c r="O2055" s="91"/>
      <c r="P2055" s="92"/>
      <c r="Q2055" s="92"/>
      <c r="R2055" s="29"/>
      <c r="S2055" s="92"/>
      <c r="T2055" s="92"/>
      <c r="U2055" s="92"/>
      <c r="V2055" s="92"/>
      <c r="W2055" s="92"/>
      <c r="X2055" s="92"/>
      <c r="Y2055" s="92"/>
      <c r="Z2055" s="92"/>
      <c r="AA2055" s="92"/>
      <c r="AB2055" s="92"/>
      <c r="AC2055" s="92"/>
      <c r="AD2055" s="92"/>
      <c r="AE2055" s="92"/>
      <c r="AF2055" s="92"/>
      <c r="AG2055" s="32"/>
      <c r="AH2055" s="32"/>
      <c r="AI2055" s="32"/>
      <c r="AJ2055" s="32"/>
      <c r="AK2055" s="32"/>
      <c r="AL2055" s="32"/>
    </row>
    <row r="2056" customFormat="false" ht="16.85" hidden="false" customHeight="false" outlineLevel="0" collapsed="false">
      <c r="A2056" s="69" t="n">
        <v>43761</v>
      </c>
      <c r="B2056" s="90" t="s">
        <v>67</v>
      </c>
      <c r="C2056" s="62" t="s">
        <v>28</v>
      </c>
      <c r="D2056" s="90" t="s">
        <v>2022</v>
      </c>
      <c r="E2056" s="43" t="n">
        <v>0.916666666666667</v>
      </c>
      <c r="F2056" s="54" t="n">
        <v>20</v>
      </c>
      <c r="G2056" s="45" t="n">
        <v>2.34</v>
      </c>
      <c r="H2056" s="96" t="s">
        <v>5</v>
      </c>
      <c r="I2056" s="47" t="n">
        <f aca="false">IF(H2056="W",F2056*G2056-F2056,(IF(H2056="L",-F2056)))</f>
        <v>26.8</v>
      </c>
      <c r="J2056" s="91"/>
      <c r="K2056" s="23"/>
      <c r="L2056" s="48"/>
      <c r="M2056" s="48"/>
      <c r="N2056" s="49"/>
      <c r="O2056" s="91"/>
      <c r="P2056" s="92"/>
      <c r="Q2056" s="92"/>
      <c r="R2056" s="29"/>
      <c r="S2056" s="92"/>
      <c r="T2056" s="92"/>
      <c r="U2056" s="92"/>
      <c r="V2056" s="92"/>
      <c r="W2056" s="92"/>
      <c r="X2056" s="92"/>
      <c r="Y2056" s="92"/>
      <c r="Z2056" s="92"/>
      <c r="AA2056" s="92"/>
      <c r="AB2056" s="92"/>
      <c r="AC2056" s="92"/>
      <c r="AD2056" s="92"/>
      <c r="AE2056" s="92"/>
      <c r="AF2056" s="92"/>
      <c r="AG2056" s="32"/>
      <c r="AH2056" s="32"/>
      <c r="AI2056" s="32"/>
      <c r="AJ2056" s="32"/>
      <c r="AK2056" s="32"/>
      <c r="AL2056" s="32"/>
    </row>
    <row r="2057" customFormat="false" ht="16.85" hidden="false" customHeight="false" outlineLevel="0" collapsed="false">
      <c r="A2057" s="69"/>
      <c r="B2057" s="90" t="s">
        <v>67</v>
      </c>
      <c r="C2057" s="62" t="s">
        <v>331</v>
      </c>
      <c r="D2057" s="90" t="s">
        <v>2163</v>
      </c>
      <c r="E2057" s="43" t="n">
        <v>0.916666666666667</v>
      </c>
      <c r="F2057" s="54" t="n">
        <v>13.37</v>
      </c>
      <c r="G2057" s="45" t="n">
        <v>3.5</v>
      </c>
      <c r="H2057" s="96" t="s">
        <v>7</v>
      </c>
      <c r="I2057" s="47" t="n">
        <f aca="false">IF(H2057="W",F2057*G2057-F2057,(IF(H2057="L",-F2057)))</f>
        <v>-13.37</v>
      </c>
      <c r="J2057" s="91"/>
      <c r="K2057" s="23" t="s">
        <v>2164</v>
      </c>
      <c r="L2057" s="48"/>
      <c r="M2057" s="48"/>
      <c r="N2057" s="49"/>
      <c r="O2057" s="91"/>
      <c r="P2057" s="92"/>
      <c r="Q2057" s="92"/>
      <c r="R2057" s="29"/>
      <c r="S2057" s="92"/>
      <c r="T2057" s="92"/>
      <c r="U2057" s="92"/>
      <c r="V2057" s="92"/>
      <c r="W2057" s="92"/>
      <c r="X2057" s="92"/>
      <c r="Y2057" s="92"/>
      <c r="Z2057" s="92"/>
      <c r="AA2057" s="92"/>
      <c r="AB2057" s="92"/>
      <c r="AC2057" s="92"/>
      <c r="AD2057" s="92"/>
      <c r="AE2057" s="92"/>
      <c r="AF2057" s="92"/>
      <c r="AG2057" s="32"/>
      <c r="AH2057" s="32"/>
      <c r="AI2057" s="32"/>
      <c r="AJ2057" s="32"/>
      <c r="AK2057" s="32"/>
      <c r="AL2057" s="32"/>
    </row>
    <row r="2058" customFormat="false" ht="16.85" hidden="false" customHeight="false" outlineLevel="0" collapsed="false">
      <c r="A2058" s="69"/>
      <c r="B2058" s="90" t="s">
        <v>67</v>
      </c>
      <c r="C2058" s="62" t="s">
        <v>170</v>
      </c>
      <c r="D2058" s="90" t="s">
        <v>2165</v>
      </c>
      <c r="E2058" s="43" t="n">
        <v>0.916666666666667</v>
      </c>
      <c r="F2058" s="54" t="n">
        <v>14.18</v>
      </c>
      <c r="G2058" s="45" t="n">
        <v>3.3</v>
      </c>
      <c r="H2058" s="96" t="s">
        <v>7</v>
      </c>
      <c r="I2058" s="47" t="n">
        <f aca="false">IF(H2058="W",F2058*G2058-F2058,(IF(H2058="L",-F2058)))</f>
        <v>-14.18</v>
      </c>
      <c r="J2058" s="91"/>
      <c r="K2058" s="23" t="s">
        <v>2166</v>
      </c>
      <c r="L2058" s="48"/>
      <c r="M2058" s="48"/>
      <c r="N2058" s="49"/>
      <c r="O2058" s="91"/>
      <c r="P2058" s="92"/>
      <c r="Q2058" s="92"/>
      <c r="R2058" s="29"/>
      <c r="S2058" s="92"/>
      <c r="T2058" s="92"/>
      <c r="U2058" s="92"/>
      <c r="V2058" s="92"/>
      <c r="W2058" s="92"/>
      <c r="X2058" s="92"/>
      <c r="Y2058" s="92"/>
      <c r="Z2058" s="92"/>
      <c r="AA2058" s="92"/>
      <c r="AB2058" s="92"/>
      <c r="AC2058" s="92"/>
      <c r="AD2058" s="92"/>
      <c r="AE2058" s="92"/>
      <c r="AF2058" s="92"/>
      <c r="AG2058" s="32"/>
      <c r="AH2058" s="32"/>
      <c r="AI2058" s="32"/>
      <c r="AJ2058" s="32"/>
      <c r="AK2058" s="32"/>
      <c r="AL2058" s="32"/>
    </row>
    <row r="2059" customFormat="false" ht="16.85" hidden="false" customHeight="false" outlineLevel="0" collapsed="false">
      <c r="A2059" s="69"/>
      <c r="B2059" s="90" t="s">
        <v>67</v>
      </c>
      <c r="C2059" s="62" t="s">
        <v>216</v>
      </c>
      <c r="D2059" s="90" t="s">
        <v>2167</v>
      </c>
      <c r="E2059" s="43" t="n">
        <v>0.916666666666667</v>
      </c>
      <c r="F2059" s="54" t="n">
        <v>20</v>
      </c>
      <c r="G2059" s="45" t="n">
        <v>1.05</v>
      </c>
      <c r="H2059" s="96" t="s">
        <v>5</v>
      </c>
      <c r="I2059" s="47" t="n">
        <f aca="false">IF(H2059="W",F2059*G2059-F2059,(IF(H2059="L",-F2059)))</f>
        <v>1</v>
      </c>
      <c r="J2059" s="91"/>
      <c r="K2059" s="23"/>
      <c r="L2059" s="48"/>
      <c r="M2059" s="48"/>
      <c r="N2059" s="49"/>
      <c r="O2059" s="91"/>
      <c r="P2059" s="92"/>
      <c r="Q2059" s="92"/>
      <c r="R2059" s="29"/>
      <c r="S2059" s="92"/>
      <c r="T2059" s="92"/>
      <c r="U2059" s="92"/>
      <c r="V2059" s="92"/>
      <c r="W2059" s="92"/>
      <c r="X2059" s="92"/>
      <c r="Y2059" s="92"/>
      <c r="Z2059" s="92"/>
      <c r="AA2059" s="92"/>
      <c r="AB2059" s="92"/>
      <c r="AC2059" s="92"/>
      <c r="AD2059" s="92"/>
      <c r="AE2059" s="92"/>
      <c r="AF2059" s="92"/>
      <c r="AG2059" s="32"/>
      <c r="AH2059" s="32"/>
      <c r="AI2059" s="32"/>
      <c r="AJ2059" s="32"/>
      <c r="AK2059" s="32"/>
      <c r="AL2059" s="32"/>
    </row>
    <row r="2060" customFormat="false" ht="16.85" hidden="false" customHeight="false" outlineLevel="0" collapsed="false">
      <c r="A2060" s="69"/>
      <c r="B2060" s="90" t="s">
        <v>46</v>
      </c>
      <c r="C2060" s="62" t="s">
        <v>87</v>
      </c>
      <c r="D2060" s="90" t="s">
        <v>2168</v>
      </c>
      <c r="E2060" s="43" t="n">
        <v>0.770833333333333</v>
      </c>
      <c r="F2060" s="54" t="n">
        <v>5</v>
      </c>
      <c r="G2060" s="45" t="n">
        <v>3.15</v>
      </c>
      <c r="H2060" s="96" t="s">
        <v>7</v>
      </c>
      <c r="I2060" s="47" t="n">
        <f aca="false">IF(H2060="W",F2060*G2060-F2060,(IF(H2060="L",-F2060)))</f>
        <v>-5</v>
      </c>
      <c r="J2060" s="91"/>
      <c r="K2060" s="23"/>
      <c r="L2060" s="48"/>
      <c r="M2060" s="48"/>
      <c r="N2060" s="49"/>
      <c r="O2060" s="91"/>
      <c r="P2060" s="92"/>
      <c r="Q2060" s="92"/>
      <c r="R2060" s="29"/>
      <c r="S2060" s="92"/>
      <c r="T2060" s="92"/>
      <c r="U2060" s="92"/>
      <c r="V2060" s="92"/>
      <c r="W2060" s="92"/>
      <c r="X2060" s="92"/>
      <c r="Y2060" s="92"/>
      <c r="Z2060" s="92"/>
      <c r="AA2060" s="92"/>
      <c r="AB2060" s="92"/>
      <c r="AC2060" s="92"/>
      <c r="AD2060" s="92"/>
      <c r="AE2060" s="92"/>
      <c r="AF2060" s="92"/>
      <c r="AG2060" s="32"/>
      <c r="AH2060" s="32"/>
      <c r="AI2060" s="32"/>
      <c r="AJ2060" s="32"/>
      <c r="AK2060" s="32"/>
      <c r="AL2060" s="32"/>
    </row>
    <row r="2061" customFormat="false" ht="16.85" hidden="false" customHeight="false" outlineLevel="0" collapsed="false">
      <c r="A2061" s="69"/>
      <c r="B2061" s="90" t="s">
        <v>46</v>
      </c>
      <c r="C2061" s="62" t="s">
        <v>331</v>
      </c>
      <c r="D2061" s="90" t="s">
        <v>2169</v>
      </c>
      <c r="E2061" s="43" t="n">
        <v>0.770833333333333</v>
      </c>
      <c r="F2061" s="54" t="n">
        <v>8</v>
      </c>
      <c r="G2061" s="45" t="n">
        <v>2.04</v>
      </c>
      <c r="H2061" s="96" t="s">
        <v>5</v>
      </c>
      <c r="I2061" s="47" t="n">
        <f aca="false">IF(H2061="W",F2061*G2061-F2061,(IF(H2061="L",-F2061)))</f>
        <v>8.32</v>
      </c>
      <c r="J2061" s="91"/>
      <c r="K2061" s="23"/>
      <c r="L2061" s="48"/>
      <c r="M2061" s="48"/>
      <c r="N2061" s="49"/>
      <c r="O2061" s="91"/>
      <c r="P2061" s="92"/>
      <c r="Q2061" s="92"/>
      <c r="R2061" s="29"/>
      <c r="S2061" s="92"/>
      <c r="T2061" s="92"/>
      <c r="U2061" s="92"/>
      <c r="V2061" s="92"/>
      <c r="W2061" s="92"/>
      <c r="X2061" s="92"/>
      <c r="Y2061" s="92"/>
      <c r="Z2061" s="92"/>
      <c r="AA2061" s="92"/>
      <c r="AB2061" s="92"/>
      <c r="AC2061" s="92"/>
      <c r="AD2061" s="92"/>
      <c r="AE2061" s="92"/>
      <c r="AF2061" s="92"/>
      <c r="AG2061" s="32"/>
      <c r="AH2061" s="32"/>
      <c r="AI2061" s="32"/>
      <c r="AJ2061" s="32"/>
      <c r="AK2061" s="32"/>
      <c r="AL2061" s="32"/>
    </row>
    <row r="2062" customFormat="false" ht="16.85" hidden="false" customHeight="false" outlineLevel="0" collapsed="false">
      <c r="A2062" s="69" t="n">
        <v>43762</v>
      </c>
      <c r="B2062" s="90" t="s">
        <v>67</v>
      </c>
      <c r="C2062" s="62" t="s">
        <v>28</v>
      </c>
      <c r="D2062" s="90" t="s">
        <v>2170</v>
      </c>
      <c r="E2062" s="43" t="n">
        <v>0.916666666666667</v>
      </c>
      <c r="F2062" s="54" t="n">
        <v>20</v>
      </c>
      <c r="G2062" s="45" t="n">
        <v>2.42</v>
      </c>
      <c r="H2062" s="96" t="s">
        <v>5</v>
      </c>
      <c r="I2062" s="47" t="n">
        <f aca="false">IF(H2062="W",F2062*G2062-F2062,(IF(H2062="L",-F2062)))</f>
        <v>28.4</v>
      </c>
      <c r="J2062" s="91"/>
      <c r="K2062" s="23"/>
      <c r="L2062" s="48"/>
      <c r="M2062" s="48"/>
      <c r="N2062" s="49"/>
      <c r="O2062" s="91"/>
      <c r="P2062" s="92"/>
      <c r="Q2062" s="92"/>
      <c r="R2062" s="29"/>
      <c r="S2062" s="92"/>
      <c r="T2062" s="92"/>
      <c r="U2062" s="92"/>
      <c r="V2062" s="92"/>
      <c r="W2062" s="92"/>
      <c r="X2062" s="92"/>
      <c r="Y2062" s="92"/>
      <c r="Z2062" s="92"/>
      <c r="AA2062" s="92"/>
      <c r="AB2062" s="92"/>
      <c r="AC2062" s="92"/>
      <c r="AD2062" s="92"/>
      <c r="AE2062" s="92"/>
      <c r="AF2062" s="92"/>
      <c r="AG2062" s="32"/>
      <c r="AH2062" s="32"/>
      <c r="AI2062" s="32"/>
      <c r="AJ2062" s="32"/>
      <c r="AK2062" s="32"/>
      <c r="AL2062" s="32"/>
    </row>
    <row r="2063" customFormat="false" ht="16.85" hidden="false" customHeight="false" outlineLevel="0" collapsed="false">
      <c r="A2063" s="69"/>
      <c r="B2063" s="90" t="s">
        <v>67</v>
      </c>
      <c r="C2063" s="62" t="s">
        <v>170</v>
      </c>
      <c r="D2063" s="90" t="s">
        <v>2171</v>
      </c>
      <c r="E2063" s="43" t="n">
        <v>0.916666666666667</v>
      </c>
      <c r="F2063" s="54" t="n">
        <v>3.03</v>
      </c>
      <c r="G2063" s="45" t="n">
        <v>3.55</v>
      </c>
      <c r="H2063" s="96" t="s">
        <v>7</v>
      </c>
      <c r="I2063" s="47" t="n">
        <f aca="false">IF(H2063="W",F2063*G2063-F2063,(IF(H2063="L",-F2063)))</f>
        <v>-3.03</v>
      </c>
      <c r="J2063" s="91"/>
      <c r="K2063" s="23"/>
      <c r="L2063" s="48"/>
      <c r="M2063" s="48"/>
      <c r="N2063" s="49"/>
      <c r="O2063" s="91"/>
      <c r="P2063" s="92"/>
      <c r="Q2063" s="92"/>
      <c r="R2063" s="29"/>
      <c r="S2063" s="92"/>
      <c r="T2063" s="92"/>
      <c r="U2063" s="92"/>
      <c r="V2063" s="92"/>
      <c r="W2063" s="92"/>
      <c r="X2063" s="92"/>
      <c r="Y2063" s="92"/>
      <c r="Z2063" s="92"/>
      <c r="AA2063" s="92"/>
      <c r="AB2063" s="92"/>
      <c r="AC2063" s="92"/>
      <c r="AD2063" s="92"/>
      <c r="AE2063" s="92"/>
      <c r="AF2063" s="92"/>
      <c r="AG2063" s="32"/>
      <c r="AH2063" s="32"/>
      <c r="AI2063" s="32"/>
      <c r="AJ2063" s="32"/>
      <c r="AK2063" s="32"/>
      <c r="AL2063" s="32"/>
    </row>
    <row r="2064" customFormat="false" ht="16.85" hidden="false" customHeight="false" outlineLevel="0" collapsed="false">
      <c r="A2064" s="69"/>
      <c r="B2064" s="90" t="s">
        <v>67</v>
      </c>
      <c r="C2064" s="62" t="s">
        <v>331</v>
      </c>
      <c r="D2064" s="90" t="s">
        <v>2172</v>
      </c>
      <c r="E2064" s="43" t="n">
        <v>0.916666666666667</v>
      </c>
      <c r="F2064" s="54" t="n">
        <v>15.61</v>
      </c>
      <c r="G2064" s="45" t="n">
        <v>3.1</v>
      </c>
      <c r="H2064" s="96" t="s">
        <v>7</v>
      </c>
      <c r="I2064" s="47" t="n">
        <f aca="false">IF(H2064="W",F2064*G2064-F2064,(IF(H2064="L",-F2064)))</f>
        <v>-15.61</v>
      </c>
      <c r="J2064" s="91"/>
      <c r="K2064" s="23" t="s">
        <v>2173</v>
      </c>
      <c r="L2064" s="48"/>
      <c r="M2064" s="48"/>
      <c r="N2064" s="49"/>
      <c r="O2064" s="91"/>
      <c r="P2064" s="92"/>
      <c r="Q2064" s="92"/>
      <c r="R2064" s="29"/>
      <c r="S2064" s="92"/>
      <c r="T2064" s="92"/>
      <c r="U2064" s="92"/>
      <c r="V2064" s="92"/>
      <c r="W2064" s="92"/>
      <c r="X2064" s="92"/>
      <c r="Y2064" s="92"/>
      <c r="Z2064" s="92"/>
      <c r="AA2064" s="92"/>
      <c r="AB2064" s="92"/>
      <c r="AC2064" s="92"/>
      <c r="AD2064" s="92"/>
      <c r="AE2064" s="92"/>
      <c r="AF2064" s="92"/>
      <c r="AG2064" s="32"/>
      <c r="AH2064" s="32"/>
      <c r="AI2064" s="32"/>
      <c r="AJ2064" s="32"/>
      <c r="AK2064" s="32"/>
      <c r="AL2064" s="32"/>
    </row>
    <row r="2065" customFormat="false" ht="16.85" hidden="false" customHeight="false" outlineLevel="0" collapsed="false">
      <c r="A2065" s="69"/>
      <c r="B2065" s="90" t="s">
        <v>67</v>
      </c>
      <c r="C2065" s="62" t="s">
        <v>331</v>
      </c>
      <c r="D2065" s="90" t="s">
        <v>2174</v>
      </c>
      <c r="E2065" s="43" t="n">
        <v>0.916666666666667</v>
      </c>
      <c r="F2065" s="54" t="n">
        <v>20</v>
      </c>
      <c r="G2065" s="45" t="n">
        <v>1.04</v>
      </c>
      <c r="H2065" s="96" t="s">
        <v>5</v>
      </c>
      <c r="I2065" s="47" t="n">
        <f aca="false">IF(H2065="W",F2065*G2065-F2065,(IF(H2065="L",-F2065)))</f>
        <v>0.800000000000001</v>
      </c>
      <c r="J2065" s="91"/>
      <c r="K2065" s="23"/>
      <c r="L2065" s="48"/>
      <c r="M2065" s="48"/>
      <c r="N2065" s="49"/>
      <c r="O2065" s="91"/>
      <c r="P2065" s="92"/>
      <c r="Q2065" s="92"/>
      <c r="R2065" s="29"/>
      <c r="S2065" s="92"/>
      <c r="T2065" s="92"/>
      <c r="U2065" s="92"/>
      <c r="V2065" s="92"/>
      <c r="W2065" s="92"/>
      <c r="X2065" s="92"/>
      <c r="Y2065" s="92"/>
      <c r="Z2065" s="92"/>
      <c r="AA2065" s="92"/>
      <c r="AB2065" s="92"/>
      <c r="AC2065" s="92"/>
      <c r="AD2065" s="92"/>
      <c r="AE2065" s="92"/>
      <c r="AF2065" s="92"/>
      <c r="AG2065" s="32"/>
      <c r="AH2065" s="32"/>
      <c r="AI2065" s="32"/>
      <c r="AJ2065" s="32"/>
      <c r="AK2065" s="32"/>
      <c r="AL2065" s="32"/>
    </row>
    <row r="2066" customFormat="false" ht="16.85" hidden="false" customHeight="false" outlineLevel="0" collapsed="false">
      <c r="A2066" s="69"/>
      <c r="B2066" s="90" t="s">
        <v>67</v>
      </c>
      <c r="C2066" s="62" t="s">
        <v>170</v>
      </c>
      <c r="D2066" s="90" t="s">
        <v>2171</v>
      </c>
      <c r="E2066" s="43" t="n">
        <v>0.916666666666667</v>
      </c>
      <c r="F2066" s="54" t="s">
        <v>80</v>
      </c>
      <c r="G2066" s="45" t="s">
        <v>80</v>
      </c>
      <c r="H2066" s="96" t="s">
        <v>6</v>
      </c>
      <c r="I2066" s="47" t="n">
        <f aca="false">IF(H2066="W",F2066*G2066-F2066,(IF(H2066="L",-F2066)))</f>
        <v>0</v>
      </c>
      <c r="J2066" s="91"/>
      <c r="K2066" s="23"/>
      <c r="L2066" s="48"/>
      <c r="M2066" s="48"/>
      <c r="N2066" s="49"/>
      <c r="O2066" s="91"/>
      <c r="P2066" s="92"/>
      <c r="Q2066" s="92"/>
      <c r="R2066" s="29"/>
      <c r="S2066" s="92"/>
      <c r="T2066" s="92"/>
      <c r="U2066" s="92"/>
      <c r="V2066" s="92"/>
      <c r="W2066" s="92"/>
      <c r="X2066" s="92"/>
      <c r="Y2066" s="92"/>
      <c r="Z2066" s="92"/>
      <c r="AA2066" s="92"/>
      <c r="AB2066" s="92"/>
      <c r="AC2066" s="92"/>
      <c r="AD2066" s="92"/>
      <c r="AE2066" s="92"/>
      <c r="AF2066" s="92"/>
      <c r="AG2066" s="32"/>
      <c r="AH2066" s="32"/>
      <c r="AI2066" s="32"/>
      <c r="AJ2066" s="32"/>
      <c r="AK2066" s="32"/>
      <c r="AL2066" s="32"/>
    </row>
    <row r="2067" customFormat="false" ht="16.85" hidden="false" customHeight="false" outlineLevel="0" collapsed="false">
      <c r="A2067" s="69"/>
      <c r="B2067" s="90" t="s">
        <v>67</v>
      </c>
      <c r="C2067" s="62" t="s">
        <v>331</v>
      </c>
      <c r="D2067" s="90" t="s">
        <v>1969</v>
      </c>
      <c r="E2067" s="43" t="n">
        <v>0.788194444444444</v>
      </c>
      <c r="F2067" s="54" t="n">
        <v>12</v>
      </c>
      <c r="G2067" s="45" t="n">
        <v>4.05</v>
      </c>
      <c r="H2067" s="96" t="s">
        <v>7</v>
      </c>
      <c r="I2067" s="47" t="n">
        <f aca="false">IF(H2067="W",F2067*G2067-F2067,(IF(H2067="L",-F2067)))</f>
        <v>-12</v>
      </c>
      <c r="J2067" s="91"/>
      <c r="K2067" s="23" t="s">
        <v>2175</v>
      </c>
      <c r="L2067" s="48"/>
      <c r="M2067" s="48"/>
      <c r="N2067" s="49"/>
      <c r="O2067" s="91"/>
      <c r="P2067" s="92"/>
      <c r="Q2067" s="92"/>
      <c r="R2067" s="29"/>
      <c r="S2067" s="92"/>
      <c r="T2067" s="92"/>
      <c r="U2067" s="92"/>
      <c r="V2067" s="92"/>
      <c r="W2067" s="92"/>
      <c r="X2067" s="92"/>
      <c r="Y2067" s="92"/>
      <c r="Z2067" s="92"/>
      <c r="AA2067" s="92"/>
      <c r="AB2067" s="92"/>
      <c r="AC2067" s="92"/>
      <c r="AD2067" s="92"/>
      <c r="AE2067" s="92"/>
      <c r="AF2067" s="92"/>
      <c r="AG2067" s="32"/>
      <c r="AH2067" s="32"/>
      <c r="AI2067" s="32"/>
      <c r="AJ2067" s="32"/>
      <c r="AK2067" s="32"/>
      <c r="AL2067" s="32"/>
    </row>
    <row r="2068" customFormat="false" ht="16.85" hidden="false" customHeight="false" outlineLevel="0" collapsed="false">
      <c r="A2068" s="69"/>
      <c r="B2068" s="90" t="s">
        <v>67</v>
      </c>
      <c r="C2068" s="62" t="s">
        <v>170</v>
      </c>
      <c r="D2068" s="90" t="s">
        <v>2176</v>
      </c>
      <c r="E2068" s="43" t="n">
        <v>0.788194444444444</v>
      </c>
      <c r="F2068" s="54" t="n">
        <v>4.6</v>
      </c>
      <c r="G2068" s="45" t="n">
        <v>10</v>
      </c>
      <c r="H2068" s="96" t="s">
        <v>7</v>
      </c>
      <c r="I2068" s="47" t="n">
        <f aca="false">IF(H2068="W",F2068*G2068-F2068,(IF(H2068="L",-F2068)))</f>
        <v>-4.6</v>
      </c>
      <c r="J2068" s="91"/>
      <c r="K2068" s="23" t="s">
        <v>2177</v>
      </c>
      <c r="L2068" s="48"/>
      <c r="M2068" s="48"/>
      <c r="N2068" s="49"/>
      <c r="O2068" s="91"/>
      <c r="P2068" s="92"/>
      <c r="Q2068" s="92"/>
      <c r="R2068" s="29"/>
      <c r="S2068" s="92"/>
      <c r="T2068" s="92"/>
      <c r="U2068" s="92"/>
      <c r="V2068" s="92"/>
      <c r="W2068" s="92"/>
      <c r="X2068" s="92"/>
      <c r="Y2068" s="92"/>
      <c r="Z2068" s="92"/>
      <c r="AA2068" s="92"/>
      <c r="AB2068" s="92"/>
      <c r="AC2068" s="92"/>
      <c r="AD2068" s="92"/>
      <c r="AE2068" s="92"/>
      <c r="AF2068" s="92"/>
      <c r="AG2068" s="32"/>
      <c r="AH2068" s="32"/>
      <c r="AI2068" s="32"/>
      <c r="AJ2068" s="32"/>
      <c r="AK2068" s="32"/>
      <c r="AL2068" s="32"/>
    </row>
    <row r="2069" customFormat="false" ht="16.85" hidden="false" customHeight="false" outlineLevel="0" collapsed="false">
      <c r="A2069" s="69"/>
      <c r="B2069" s="90" t="s">
        <v>67</v>
      </c>
      <c r="C2069" s="62" t="s">
        <v>28</v>
      </c>
      <c r="D2069" s="90" t="s">
        <v>2178</v>
      </c>
      <c r="E2069" s="43" t="n">
        <v>0.788194444444444</v>
      </c>
      <c r="F2069" s="54" t="n">
        <v>25</v>
      </c>
      <c r="G2069" s="45" t="n">
        <v>1.85</v>
      </c>
      <c r="H2069" s="96" t="s">
        <v>5</v>
      </c>
      <c r="I2069" s="47" t="n">
        <f aca="false">IF(H2069="W",F2069*G2069-F2069,(IF(H2069="L",-F2069)))</f>
        <v>21.25</v>
      </c>
      <c r="J2069" s="91"/>
      <c r="K2069" s="23" t="s">
        <v>2179</v>
      </c>
      <c r="L2069" s="48"/>
      <c r="M2069" s="48"/>
      <c r="N2069" s="49"/>
      <c r="O2069" s="91"/>
      <c r="P2069" s="92"/>
      <c r="Q2069" s="92"/>
      <c r="R2069" s="29"/>
      <c r="S2069" s="92"/>
      <c r="T2069" s="92"/>
      <c r="U2069" s="92"/>
      <c r="V2069" s="92"/>
      <c r="W2069" s="92"/>
      <c r="X2069" s="92"/>
      <c r="Y2069" s="92"/>
      <c r="Z2069" s="92"/>
      <c r="AA2069" s="92"/>
      <c r="AB2069" s="92"/>
      <c r="AC2069" s="92"/>
      <c r="AD2069" s="92"/>
      <c r="AE2069" s="92"/>
      <c r="AF2069" s="92"/>
      <c r="AG2069" s="32"/>
      <c r="AH2069" s="32"/>
      <c r="AI2069" s="32"/>
      <c r="AJ2069" s="32"/>
      <c r="AK2069" s="32"/>
      <c r="AL2069" s="32"/>
    </row>
    <row r="2070" customFormat="false" ht="16.85" hidden="false" customHeight="false" outlineLevel="0" collapsed="false">
      <c r="A2070" s="69"/>
      <c r="B2070" s="90" t="s">
        <v>46</v>
      </c>
      <c r="C2070" s="62" t="s">
        <v>28</v>
      </c>
      <c r="D2070" s="90" t="s">
        <v>2180</v>
      </c>
      <c r="E2070" s="43" t="n">
        <v>0.0833333333333333</v>
      </c>
      <c r="F2070" s="54" t="n">
        <v>10</v>
      </c>
      <c r="G2070" s="45" t="n">
        <v>4.33</v>
      </c>
      <c r="H2070" s="96" t="s">
        <v>6</v>
      </c>
      <c r="I2070" s="47" t="n">
        <f aca="false">IF(H2070="W",F2070*G2070-F2070,(IF(H2070="L",-F2070)))</f>
        <v>0</v>
      </c>
      <c r="J2070" s="91"/>
      <c r="K2070" s="23" t="s">
        <v>916</v>
      </c>
      <c r="L2070" s="48"/>
      <c r="M2070" s="48"/>
      <c r="N2070" s="49"/>
      <c r="O2070" s="91"/>
      <c r="P2070" s="92"/>
      <c r="Q2070" s="92"/>
      <c r="R2070" s="29"/>
      <c r="S2070" s="92"/>
      <c r="T2070" s="92"/>
      <c r="U2070" s="92"/>
      <c r="V2070" s="92"/>
      <c r="W2070" s="92"/>
      <c r="X2070" s="92"/>
      <c r="Y2070" s="92"/>
      <c r="Z2070" s="92"/>
      <c r="AA2070" s="92"/>
      <c r="AB2070" s="92"/>
      <c r="AC2070" s="92"/>
      <c r="AD2070" s="92"/>
      <c r="AE2070" s="92"/>
      <c r="AF2070" s="92"/>
      <c r="AG2070" s="32"/>
      <c r="AH2070" s="32"/>
      <c r="AI2070" s="32"/>
      <c r="AJ2070" s="32"/>
      <c r="AK2070" s="32"/>
      <c r="AL2070" s="32"/>
    </row>
    <row r="2071" customFormat="false" ht="16.85" hidden="false" customHeight="false" outlineLevel="0" collapsed="false">
      <c r="A2071" s="69"/>
      <c r="B2071" s="90" t="s">
        <v>46</v>
      </c>
      <c r="C2071" s="62" t="s">
        <v>87</v>
      </c>
      <c r="D2071" s="90" t="s">
        <v>2181</v>
      </c>
      <c r="E2071" s="43" t="n">
        <v>0.0833333333333333</v>
      </c>
      <c r="F2071" s="54" t="n">
        <v>10</v>
      </c>
      <c r="G2071" s="45" t="n">
        <v>2.88</v>
      </c>
      <c r="H2071" s="96" t="s">
        <v>5</v>
      </c>
      <c r="I2071" s="47" t="n">
        <f aca="false">IF(H2071="W",F2071*G2071-F2071,(IF(H2071="L",-F2071)))</f>
        <v>18.8</v>
      </c>
      <c r="J2071" s="91"/>
      <c r="K2071" s="23" t="s">
        <v>2182</v>
      </c>
      <c r="L2071" s="48"/>
      <c r="M2071" s="48"/>
      <c r="N2071" s="49"/>
      <c r="O2071" s="91"/>
      <c r="P2071" s="92"/>
      <c r="Q2071" s="92"/>
      <c r="R2071" s="29"/>
      <c r="S2071" s="92"/>
      <c r="T2071" s="92"/>
      <c r="U2071" s="92"/>
      <c r="V2071" s="92"/>
      <c r="W2071" s="92"/>
      <c r="X2071" s="92"/>
      <c r="Y2071" s="92"/>
      <c r="Z2071" s="92"/>
      <c r="AA2071" s="92"/>
      <c r="AB2071" s="92"/>
      <c r="AC2071" s="92"/>
      <c r="AD2071" s="92"/>
      <c r="AE2071" s="92"/>
      <c r="AF2071" s="92"/>
      <c r="AG2071" s="32"/>
      <c r="AH2071" s="32"/>
      <c r="AI2071" s="32"/>
      <c r="AJ2071" s="32"/>
      <c r="AK2071" s="32"/>
      <c r="AL2071" s="32"/>
    </row>
    <row r="2072" customFormat="false" ht="16.85" hidden="false" customHeight="false" outlineLevel="0" collapsed="false">
      <c r="A2072" s="69"/>
      <c r="B2072" s="90" t="s">
        <v>46</v>
      </c>
      <c r="C2072" s="62" t="s">
        <v>331</v>
      </c>
      <c r="D2072" s="90" t="s">
        <v>2060</v>
      </c>
      <c r="E2072" s="43" t="n">
        <v>0.0833333333333333</v>
      </c>
      <c r="F2072" s="54" t="n">
        <v>12.52</v>
      </c>
      <c r="G2072" s="45" t="n">
        <v>2.3</v>
      </c>
      <c r="H2072" s="96" t="s">
        <v>7</v>
      </c>
      <c r="I2072" s="47" t="n">
        <f aca="false">IF(H2072="W",F2072*G2072-F2072,(IF(H2072="L",-F2072)))</f>
        <v>-12.52</v>
      </c>
      <c r="J2072" s="91"/>
      <c r="K2072" s="23" t="n">
        <v>557.6</v>
      </c>
      <c r="L2072" s="48"/>
      <c r="M2072" s="48"/>
      <c r="N2072" s="49"/>
      <c r="O2072" s="91"/>
      <c r="P2072" s="92"/>
      <c r="Q2072" s="92"/>
      <c r="R2072" s="29"/>
      <c r="S2072" s="92"/>
      <c r="T2072" s="92"/>
      <c r="U2072" s="92"/>
      <c r="V2072" s="92"/>
      <c r="W2072" s="92"/>
      <c r="X2072" s="92"/>
      <c r="Y2072" s="92"/>
      <c r="Z2072" s="92"/>
      <c r="AA2072" s="92"/>
      <c r="AB2072" s="92"/>
      <c r="AC2072" s="92"/>
      <c r="AD2072" s="92"/>
      <c r="AE2072" s="92"/>
      <c r="AF2072" s="92"/>
      <c r="AG2072" s="32"/>
      <c r="AH2072" s="32"/>
      <c r="AI2072" s="32"/>
      <c r="AJ2072" s="32"/>
      <c r="AK2072" s="32"/>
      <c r="AL2072" s="32"/>
    </row>
    <row r="2073" customFormat="false" ht="16.85" hidden="false" customHeight="false" outlineLevel="0" collapsed="false">
      <c r="A2073" s="69"/>
      <c r="B2073" s="90" t="s">
        <v>46</v>
      </c>
      <c r="C2073" s="62" t="s">
        <v>87</v>
      </c>
      <c r="D2073" s="90" t="s">
        <v>2181</v>
      </c>
      <c r="E2073" s="43" t="n">
        <v>0.0833333333333333</v>
      </c>
      <c r="F2073" s="54" t="n">
        <v>5</v>
      </c>
      <c r="G2073" s="45" t="n">
        <v>2.98</v>
      </c>
      <c r="H2073" s="96" t="s">
        <v>5</v>
      </c>
      <c r="I2073" s="47" t="n">
        <f aca="false">IF(H2073="W",F2073*G2073-F2073,(IF(H2073="L",-F2073)))</f>
        <v>9.9</v>
      </c>
      <c r="J2073" s="91"/>
      <c r="K2073" s="23" t="s">
        <v>124</v>
      </c>
      <c r="L2073" s="48"/>
      <c r="M2073" s="48"/>
      <c r="N2073" s="49"/>
      <c r="O2073" s="91"/>
      <c r="P2073" s="92"/>
      <c r="Q2073" s="92"/>
      <c r="R2073" s="29"/>
      <c r="S2073" s="92"/>
      <c r="T2073" s="92"/>
      <c r="U2073" s="92"/>
      <c r="V2073" s="92"/>
      <c r="W2073" s="92"/>
      <c r="X2073" s="92"/>
      <c r="Y2073" s="92"/>
      <c r="Z2073" s="92"/>
      <c r="AA2073" s="92"/>
      <c r="AB2073" s="92"/>
      <c r="AC2073" s="92"/>
      <c r="AD2073" s="92"/>
      <c r="AE2073" s="92"/>
      <c r="AF2073" s="92"/>
      <c r="AG2073" s="32"/>
      <c r="AH2073" s="32"/>
      <c r="AI2073" s="32"/>
      <c r="AJ2073" s="32"/>
      <c r="AK2073" s="32"/>
      <c r="AL2073" s="32"/>
    </row>
    <row r="2074" customFormat="false" ht="16.85" hidden="false" customHeight="false" outlineLevel="0" collapsed="false">
      <c r="A2074" s="69"/>
      <c r="B2074" s="90" t="s">
        <v>46</v>
      </c>
      <c r="C2074" s="62" t="s">
        <v>331</v>
      </c>
      <c r="D2074" s="90" t="s">
        <v>2060</v>
      </c>
      <c r="E2074" s="43" t="n">
        <v>0.0833333333333333</v>
      </c>
      <c r="F2074" s="54" t="n">
        <v>5</v>
      </c>
      <c r="G2074" s="45" t="n">
        <v>2.3</v>
      </c>
      <c r="H2074" s="96" t="s">
        <v>7</v>
      </c>
      <c r="I2074" s="47" t="n">
        <f aca="false">IF(H2074="W",F2074*G2074-F2074,(IF(H2074="L",-F2074)))</f>
        <v>-5</v>
      </c>
      <c r="J2074" s="91"/>
      <c r="K2074" s="23"/>
      <c r="L2074" s="48"/>
      <c r="M2074" s="48"/>
      <c r="N2074" s="49"/>
      <c r="O2074" s="91"/>
      <c r="P2074" s="92"/>
      <c r="Q2074" s="92"/>
      <c r="R2074" s="29"/>
      <c r="S2074" s="92"/>
      <c r="T2074" s="92"/>
      <c r="U2074" s="92"/>
      <c r="V2074" s="92"/>
      <c r="W2074" s="92"/>
      <c r="X2074" s="92"/>
      <c r="Y2074" s="92"/>
      <c r="Z2074" s="92"/>
      <c r="AA2074" s="92"/>
      <c r="AB2074" s="92"/>
      <c r="AC2074" s="92"/>
      <c r="AD2074" s="92"/>
      <c r="AE2074" s="92"/>
      <c r="AF2074" s="92"/>
      <c r="AG2074" s="32"/>
      <c r="AH2074" s="32"/>
      <c r="AI2074" s="32"/>
      <c r="AJ2074" s="32"/>
      <c r="AK2074" s="32"/>
      <c r="AL2074" s="32"/>
    </row>
    <row r="2075" customFormat="false" ht="16.85" hidden="false" customHeight="false" outlineLevel="0" collapsed="false">
      <c r="A2075" s="69" t="n">
        <v>43763</v>
      </c>
      <c r="B2075" s="90" t="s">
        <v>67</v>
      </c>
      <c r="C2075" s="62" t="s">
        <v>28</v>
      </c>
      <c r="D2075" s="90" t="s">
        <v>1740</v>
      </c>
      <c r="E2075" s="43" t="n">
        <v>0.916666666666667</v>
      </c>
      <c r="F2075" s="54" t="n">
        <v>20</v>
      </c>
      <c r="G2075" s="45" t="n">
        <v>2.42</v>
      </c>
      <c r="H2075" s="96" t="s">
        <v>5</v>
      </c>
      <c r="I2075" s="47" t="n">
        <f aca="false">IF(H2075="W",F2075*G2075-F2075,(IF(H2075="L",-F2075)))</f>
        <v>28.4</v>
      </c>
      <c r="J2075" s="91"/>
      <c r="K2075" s="23"/>
      <c r="L2075" s="48"/>
      <c r="M2075" s="48"/>
      <c r="N2075" s="49"/>
      <c r="O2075" s="91"/>
      <c r="P2075" s="92"/>
      <c r="Q2075" s="92"/>
      <c r="R2075" s="29"/>
      <c r="S2075" s="92"/>
      <c r="T2075" s="92"/>
      <c r="U2075" s="92"/>
      <c r="V2075" s="92"/>
      <c r="W2075" s="92"/>
      <c r="X2075" s="92"/>
      <c r="Y2075" s="92"/>
      <c r="Z2075" s="92"/>
      <c r="AA2075" s="92"/>
      <c r="AB2075" s="92"/>
      <c r="AC2075" s="92"/>
      <c r="AD2075" s="92"/>
      <c r="AE2075" s="92"/>
      <c r="AF2075" s="92"/>
      <c r="AG2075" s="32"/>
      <c r="AH2075" s="32"/>
      <c r="AI2075" s="32"/>
      <c r="AJ2075" s="32"/>
      <c r="AK2075" s="32"/>
      <c r="AL2075" s="32"/>
    </row>
    <row r="2076" customFormat="false" ht="16.85" hidden="false" customHeight="false" outlineLevel="0" collapsed="false">
      <c r="A2076" s="69"/>
      <c r="B2076" s="90" t="s">
        <v>67</v>
      </c>
      <c r="C2076" s="62" t="s">
        <v>331</v>
      </c>
      <c r="D2076" s="90" t="s">
        <v>2183</v>
      </c>
      <c r="E2076" s="43" t="n">
        <v>0.916666666666667</v>
      </c>
      <c r="F2076" s="54" t="n">
        <v>10</v>
      </c>
      <c r="G2076" s="45" t="n">
        <v>3.3</v>
      </c>
      <c r="H2076" s="96" t="s">
        <v>6</v>
      </c>
      <c r="I2076" s="47" t="n">
        <f aca="false">IF(H2076="W",F2076*G2076-F2076,(IF(H2076="L",-F2076)))</f>
        <v>0</v>
      </c>
      <c r="J2076" s="91"/>
      <c r="K2076" s="23" t="s">
        <v>916</v>
      </c>
      <c r="L2076" s="48"/>
      <c r="M2076" s="48"/>
      <c r="N2076" s="49"/>
      <c r="O2076" s="91"/>
      <c r="P2076" s="92"/>
      <c r="Q2076" s="92"/>
      <c r="R2076" s="29"/>
      <c r="S2076" s="92"/>
      <c r="T2076" s="92"/>
      <c r="U2076" s="92"/>
      <c r="V2076" s="92"/>
      <c r="W2076" s="92"/>
      <c r="X2076" s="92"/>
      <c r="Y2076" s="92"/>
      <c r="Z2076" s="92"/>
      <c r="AA2076" s="92"/>
      <c r="AB2076" s="92"/>
      <c r="AC2076" s="92"/>
      <c r="AD2076" s="92"/>
      <c r="AE2076" s="92"/>
      <c r="AF2076" s="92"/>
      <c r="AG2076" s="32"/>
      <c r="AH2076" s="32"/>
      <c r="AI2076" s="32"/>
      <c r="AJ2076" s="32"/>
      <c r="AK2076" s="32"/>
      <c r="AL2076" s="32"/>
    </row>
    <row r="2077" customFormat="false" ht="16.85" hidden="false" customHeight="false" outlineLevel="0" collapsed="false">
      <c r="A2077" s="69"/>
      <c r="B2077" s="90" t="s">
        <v>67</v>
      </c>
      <c r="C2077" s="62" t="s">
        <v>331</v>
      </c>
      <c r="D2077" s="90" t="s">
        <v>2183</v>
      </c>
      <c r="E2077" s="43" t="n">
        <v>0.916666666666667</v>
      </c>
      <c r="F2077" s="54" t="n">
        <v>4.67</v>
      </c>
      <c r="G2077" s="45" t="n">
        <v>3.3</v>
      </c>
      <c r="H2077" s="96" t="s">
        <v>7</v>
      </c>
      <c r="I2077" s="47" t="n">
        <f aca="false">IF(H2077="W",F2077*G2077-F2077,(IF(H2077="L",-F2077)))</f>
        <v>-4.67</v>
      </c>
      <c r="J2077" s="91"/>
      <c r="K2077" s="23" t="s">
        <v>2184</v>
      </c>
      <c r="L2077" s="48"/>
      <c r="M2077" s="48"/>
      <c r="N2077" s="49"/>
      <c r="O2077" s="91"/>
      <c r="P2077" s="92"/>
      <c r="Q2077" s="92"/>
      <c r="R2077" s="29"/>
      <c r="S2077" s="92"/>
      <c r="T2077" s="92"/>
      <c r="U2077" s="92"/>
      <c r="V2077" s="92"/>
      <c r="W2077" s="92"/>
      <c r="X2077" s="92"/>
      <c r="Y2077" s="92"/>
      <c r="Z2077" s="92"/>
      <c r="AA2077" s="92"/>
      <c r="AB2077" s="92"/>
      <c r="AC2077" s="92"/>
      <c r="AD2077" s="92"/>
      <c r="AE2077" s="92"/>
      <c r="AF2077" s="92"/>
      <c r="AG2077" s="32"/>
      <c r="AH2077" s="32"/>
      <c r="AI2077" s="32"/>
      <c r="AJ2077" s="32"/>
      <c r="AK2077" s="32"/>
      <c r="AL2077" s="32"/>
    </row>
    <row r="2078" customFormat="false" ht="16.85" hidden="false" customHeight="false" outlineLevel="0" collapsed="false">
      <c r="A2078" s="69"/>
      <c r="B2078" s="90" t="s">
        <v>67</v>
      </c>
      <c r="C2078" s="62" t="s">
        <v>170</v>
      </c>
      <c r="D2078" s="90" t="s">
        <v>2185</v>
      </c>
      <c r="E2078" s="43" t="n">
        <v>0.916666666666667</v>
      </c>
      <c r="F2078" s="54" t="n">
        <v>14.67</v>
      </c>
      <c r="G2078" s="45" t="n">
        <v>3.3</v>
      </c>
      <c r="H2078" s="96" t="s">
        <v>7</v>
      </c>
      <c r="I2078" s="47" t="n">
        <f aca="false">IF(H2078="W",F2078*G2078-F2078,(IF(H2078="L",-F2078)))</f>
        <v>-14.67</v>
      </c>
      <c r="J2078" s="91"/>
      <c r="K2078" s="23" t="s">
        <v>2186</v>
      </c>
      <c r="L2078" s="48"/>
      <c r="M2078" s="48"/>
      <c r="N2078" s="49"/>
      <c r="O2078" s="91"/>
      <c r="P2078" s="92"/>
      <c r="Q2078" s="92"/>
      <c r="R2078" s="29"/>
      <c r="S2078" s="92"/>
      <c r="T2078" s="92"/>
      <c r="U2078" s="92"/>
      <c r="V2078" s="92"/>
      <c r="W2078" s="92"/>
      <c r="X2078" s="92"/>
      <c r="Y2078" s="92"/>
      <c r="Z2078" s="92"/>
      <c r="AA2078" s="92"/>
      <c r="AB2078" s="92"/>
      <c r="AC2078" s="92"/>
      <c r="AD2078" s="92"/>
      <c r="AE2078" s="92"/>
      <c r="AF2078" s="92"/>
      <c r="AG2078" s="32"/>
      <c r="AH2078" s="32"/>
      <c r="AI2078" s="32"/>
      <c r="AJ2078" s="32"/>
      <c r="AK2078" s="32"/>
      <c r="AL2078" s="32"/>
    </row>
    <row r="2079" customFormat="false" ht="16.85" hidden="false" customHeight="false" outlineLevel="0" collapsed="false">
      <c r="A2079" s="69"/>
      <c r="B2079" s="90" t="s">
        <v>67</v>
      </c>
      <c r="C2079" s="62" t="s">
        <v>63</v>
      </c>
      <c r="D2079" s="90" t="s">
        <v>2187</v>
      </c>
      <c r="E2079" s="43" t="n">
        <v>0.916666666666667</v>
      </c>
      <c r="F2079" s="54" t="n">
        <v>20</v>
      </c>
      <c r="G2079" s="45" t="n">
        <v>1.06</v>
      </c>
      <c r="H2079" s="96" t="s">
        <v>5</v>
      </c>
      <c r="I2079" s="47" t="n">
        <f aca="false">IF(H2079="W",F2079*G2079-F2079,(IF(H2079="L",-F2079)))</f>
        <v>1.2</v>
      </c>
      <c r="J2079" s="91"/>
      <c r="K2079" s="23"/>
      <c r="L2079" s="48"/>
      <c r="M2079" s="48"/>
      <c r="N2079" s="49"/>
      <c r="O2079" s="91"/>
      <c r="P2079" s="92"/>
      <c r="Q2079" s="92"/>
      <c r="R2079" s="29"/>
      <c r="S2079" s="92"/>
      <c r="T2079" s="92"/>
      <c r="U2079" s="92"/>
      <c r="V2079" s="92"/>
      <c r="W2079" s="92"/>
      <c r="X2079" s="92"/>
      <c r="Y2079" s="92"/>
      <c r="Z2079" s="92"/>
      <c r="AA2079" s="92"/>
      <c r="AB2079" s="92"/>
      <c r="AC2079" s="92"/>
      <c r="AD2079" s="92"/>
      <c r="AE2079" s="92"/>
      <c r="AF2079" s="92"/>
      <c r="AG2079" s="32"/>
      <c r="AH2079" s="32"/>
      <c r="AI2079" s="32"/>
      <c r="AJ2079" s="32"/>
      <c r="AK2079" s="32"/>
      <c r="AL2079" s="32"/>
    </row>
    <row r="2080" customFormat="false" ht="16.85" hidden="false" customHeight="false" outlineLevel="0" collapsed="false">
      <c r="A2080" s="69"/>
      <c r="B2080" s="90" t="s">
        <v>847</v>
      </c>
      <c r="C2080" s="62" t="s">
        <v>331</v>
      </c>
      <c r="D2080" s="90" t="s">
        <v>2188</v>
      </c>
      <c r="E2080" s="43" t="n">
        <v>0.629861111111111</v>
      </c>
      <c r="F2080" s="54" t="n">
        <v>1</v>
      </c>
      <c r="G2080" s="45" t="n">
        <v>2</v>
      </c>
      <c r="H2080" s="96" t="s">
        <v>7</v>
      </c>
      <c r="I2080" s="47" t="n">
        <f aca="false">IF(H2080="W",F2080*G2080-F2080,(IF(H2080="L",-F2080)))</f>
        <v>-1</v>
      </c>
      <c r="J2080" s="91"/>
      <c r="K2080" s="23"/>
      <c r="L2080" s="48"/>
      <c r="M2080" s="48"/>
      <c r="N2080" s="49"/>
      <c r="O2080" s="91"/>
      <c r="P2080" s="92"/>
      <c r="Q2080" s="92"/>
      <c r="R2080" s="29"/>
      <c r="S2080" s="92"/>
      <c r="T2080" s="92"/>
      <c r="U2080" s="92"/>
      <c r="V2080" s="92"/>
      <c r="W2080" s="92"/>
      <c r="X2080" s="92"/>
      <c r="Y2080" s="92"/>
      <c r="Z2080" s="92"/>
      <c r="AA2080" s="92"/>
      <c r="AB2080" s="92"/>
      <c r="AC2080" s="92"/>
      <c r="AD2080" s="92"/>
      <c r="AE2080" s="92"/>
      <c r="AF2080" s="92"/>
      <c r="AG2080" s="32"/>
      <c r="AH2080" s="32"/>
      <c r="AI2080" s="32"/>
      <c r="AJ2080" s="32"/>
      <c r="AK2080" s="32"/>
      <c r="AL2080" s="32"/>
    </row>
    <row r="2081" customFormat="false" ht="16.85" hidden="false" customHeight="false" outlineLevel="0" collapsed="false">
      <c r="A2081" s="69"/>
      <c r="B2081" s="90" t="s">
        <v>46</v>
      </c>
      <c r="C2081" s="62" t="s">
        <v>28</v>
      </c>
      <c r="D2081" s="90" t="s">
        <v>2189</v>
      </c>
      <c r="E2081" s="43" t="n">
        <v>0.770833333333333</v>
      </c>
      <c r="F2081" s="54" t="n">
        <v>10</v>
      </c>
      <c r="G2081" s="45" t="n">
        <v>3.3</v>
      </c>
      <c r="H2081" s="96" t="s">
        <v>5</v>
      </c>
      <c r="I2081" s="47" t="n">
        <f aca="false">IF(H2081="W",F2081*G2081-F2081,(IF(H2081="L",-F2081)))</f>
        <v>23</v>
      </c>
      <c r="J2081" s="91"/>
      <c r="K2081" s="23" t="s">
        <v>1982</v>
      </c>
      <c r="L2081" s="48"/>
      <c r="M2081" s="48"/>
      <c r="N2081" s="49"/>
      <c r="O2081" s="91"/>
      <c r="P2081" s="92"/>
      <c r="Q2081" s="92"/>
      <c r="R2081" s="29"/>
      <c r="S2081" s="92"/>
      <c r="T2081" s="92"/>
      <c r="U2081" s="92"/>
      <c r="V2081" s="92"/>
      <c r="W2081" s="92"/>
      <c r="X2081" s="92"/>
      <c r="Y2081" s="92"/>
      <c r="Z2081" s="92"/>
      <c r="AA2081" s="92"/>
      <c r="AB2081" s="92"/>
      <c r="AC2081" s="92"/>
      <c r="AD2081" s="92"/>
      <c r="AE2081" s="92"/>
      <c r="AF2081" s="92"/>
      <c r="AG2081" s="32"/>
      <c r="AH2081" s="32"/>
      <c r="AI2081" s="32"/>
      <c r="AJ2081" s="32"/>
      <c r="AK2081" s="32"/>
      <c r="AL2081" s="32"/>
    </row>
    <row r="2082" customFormat="false" ht="16.85" hidden="false" customHeight="false" outlineLevel="0" collapsed="false">
      <c r="A2082" s="69"/>
      <c r="B2082" s="90" t="s">
        <v>46</v>
      </c>
      <c r="C2082" s="62" t="s">
        <v>170</v>
      </c>
      <c r="D2082" s="90" t="s">
        <v>2190</v>
      </c>
      <c r="E2082" s="43" t="n">
        <v>0.770833333333333</v>
      </c>
      <c r="F2082" s="54" t="n">
        <v>9.5</v>
      </c>
      <c r="G2082" s="45" t="n">
        <v>4.1</v>
      </c>
      <c r="H2082" s="96" t="s">
        <v>7</v>
      </c>
      <c r="I2082" s="47" t="n">
        <f aca="false">IF(H2082="W",F2082*G2082-F2082,(IF(H2082="L",-F2082)))</f>
        <v>-9.5</v>
      </c>
      <c r="J2082" s="91"/>
      <c r="K2082" s="23" t="s">
        <v>2191</v>
      </c>
      <c r="L2082" s="48"/>
      <c r="M2082" s="48"/>
      <c r="N2082" s="49"/>
      <c r="O2082" s="91"/>
      <c r="P2082" s="92"/>
      <c r="Q2082" s="92"/>
      <c r="R2082" s="29"/>
      <c r="S2082" s="92"/>
      <c r="T2082" s="92"/>
      <c r="U2082" s="92"/>
      <c r="V2082" s="92"/>
      <c r="W2082" s="92"/>
      <c r="X2082" s="92"/>
      <c r="Y2082" s="92"/>
      <c r="Z2082" s="92"/>
      <c r="AA2082" s="92"/>
      <c r="AB2082" s="92"/>
      <c r="AC2082" s="92"/>
      <c r="AD2082" s="92"/>
      <c r="AE2082" s="92"/>
      <c r="AF2082" s="92"/>
      <c r="AG2082" s="32"/>
      <c r="AH2082" s="32"/>
      <c r="AI2082" s="32"/>
      <c r="AJ2082" s="32"/>
      <c r="AK2082" s="32"/>
      <c r="AL2082" s="32"/>
    </row>
    <row r="2083" customFormat="false" ht="16.85" hidden="false" customHeight="false" outlineLevel="0" collapsed="false">
      <c r="A2083" s="69"/>
      <c r="B2083" s="90" t="s">
        <v>46</v>
      </c>
      <c r="C2083" s="62" t="s">
        <v>331</v>
      </c>
      <c r="D2083" s="90" t="s">
        <v>2192</v>
      </c>
      <c r="E2083" s="43" t="n">
        <v>0.770833333333333</v>
      </c>
      <c r="F2083" s="54" t="n">
        <v>19</v>
      </c>
      <c r="G2083" s="45" t="n">
        <v>2.1</v>
      </c>
      <c r="H2083" s="96" t="s">
        <v>7</v>
      </c>
      <c r="I2083" s="47" t="n">
        <f aca="false">IF(H2083="W",F2083*G2083-F2083,(IF(H2083="L",-F2083)))</f>
        <v>-19</v>
      </c>
      <c r="J2083" s="91"/>
      <c r="K2083" s="23" t="s">
        <v>2193</v>
      </c>
      <c r="L2083" s="48"/>
      <c r="M2083" s="48"/>
      <c r="N2083" s="49"/>
      <c r="O2083" s="91"/>
      <c r="P2083" s="92"/>
      <c r="Q2083" s="92"/>
      <c r="R2083" s="29"/>
      <c r="S2083" s="92"/>
      <c r="T2083" s="92"/>
      <c r="U2083" s="92"/>
      <c r="V2083" s="92"/>
      <c r="W2083" s="92"/>
      <c r="X2083" s="92"/>
      <c r="Y2083" s="92"/>
      <c r="Z2083" s="92"/>
      <c r="AA2083" s="92"/>
      <c r="AB2083" s="92"/>
      <c r="AC2083" s="92"/>
      <c r="AD2083" s="92"/>
      <c r="AE2083" s="92"/>
      <c r="AF2083" s="92"/>
      <c r="AG2083" s="32"/>
      <c r="AH2083" s="32"/>
      <c r="AI2083" s="32"/>
      <c r="AJ2083" s="32"/>
      <c r="AK2083" s="32"/>
      <c r="AL2083" s="32"/>
    </row>
    <row r="2084" customFormat="false" ht="16.85" hidden="false" customHeight="false" outlineLevel="0" collapsed="false">
      <c r="A2084" s="69"/>
      <c r="B2084" s="90" t="s">
        <v>46</v>
      </c>
      <c r="C2084" s="62" t="s">
        <v>331</v>
      </c>
      <c r="D2084" s="90" t="s">
        <v>2194</v>
      </c>
      <c r="E2084" s="43" t="n">
        <v>0.708333333333333</v>
      </c>
      <c r="F2084" s="54" t="n">
        <v>21</v>
      </c>
      <c r="G2084" s="45" t="n">
        <v>2.4</v>
      </c>
      <c r="H2084" s="96" t="s">
        <v>7</v>
      </c>
      <c r="I2084" s="47" t="n">
        <f aca="false">IF(H2084="W",F2084*G2084-F2084,(IF(H2084="L",-F2084)))</f>
        <v>-21</v>
      </c>
      <c r="J2084" s="91"/>
      <c r="K2084" s="23" t="s">
        <v>2195</v>
      </c>
      <c r="L2084" s="48"/>
      <c r="M2084" s="48"/>
      <c r="N2084" s="49"/>
      <c r="O2084" s="91"/>
      <c r="P2084" s="92"/>
      <c r="Q2084" s="92"/>
      <c r="R2084" s="29"/>
      <c r="S2084" s="92"/>
      <c r="T2084" s="92"/>
      <c r="U2084" s="92"/>
      <c r="V2084" s="92"/>
      <c r="W2084" s="92"/>
      <c r="X2084" s="92"/>
      <c r="Y2084" s="92"/>
      <c r="Z2084" s="92"/>
      <c r="AA2084" s="92"/>
      <c r="AB2084" s="92"/>
      <c r="AC2084" s="92"/>
      <c r="AD2084" s="92"/>
      <c r="AE2084" s="92"/>
      <c r="AF2084" s="92"/>
      <c r="AG2084" s="32"/>
      <c r="AH2084" s="32"/>
      <c r="AI2084" s="32"/>
      <c r="AJ2084" s="32"/>
      <c r="AK2084" s="32"/>
      <c r="AL2084" s="32"/>
    </row>
    <row r="2085" customFormat="false" ht="16.85" hidden="false" customHeight="false" outlineLevel="0" collapsed="false">
      <c r="A2085" s="69"/>
      <c r="B2085" s="90" t="s">
        <v>46</v>
      </c>
      <c r="C2085" s="62" t="s">
        <v>28</v>
      </c>
      <c r="D2085" s="90" t="s">
        <v>2196</v>
      </c>
      <c r="E2085" s="43" t="n">
        <v>0.708333333333333</v>
      </c>
      <c r="F2085" s="54" t="s">
        <v>2197</v>
      </c>
      <c r="G2085" s="45" t="s">
        <v>2198</v>
      </c>
      <c r="H2085" s="96" t="s">
        <v>6</v>
      </c>
      <c r="I2085" s="47" t="n">
        <f aca="false">IF(H2085="W",F2085*G2085-F2085,(IF(H2085="L",-F2085)))</f>
        <v>0</v>
      </c>
      <c r="J2085" s="91"/>
      <c r="K2085" s="23" t="s">
        <v>2199</v>
      </c>
      <c r="L2085" s="48"/>
      <c r="M2085" s="48"/>
      <c r="N2085" s="49"/>
      <c r="O2085" s="91"/>
      <c r="P2085" s="92"/>
      <c r="Q2085" s="92"/>
      <c r="R2085" s="29"/>
      <c r="S2085" s="92"/>
      <c r="T2085" s="92"/>
      <c r="U2085" s="92"/>
      <c r="V2085" s="92"/>
      <c r="W2085" s="92"/>
      <c r="X2085" s="92"/>
      <c r="Y2085" s="92"/>
      <c r="Z2085" s="92"/>
      <c r="AA2085" s="92"/>
      <c r="AB2085" s="92"/>
      <c r="AC2085" s="92"/>
      <c r="AD2085" s="92"/>
      <c r="AE2085" s="92"/>
      <c r="AF2085" s="92"/>
      <c r="AG2085" s="32"/>
      <c r="AH2085" s="32"/>
      <c r="AI2085" s="32"/>
      <c r="AJ2085" s="32"/>
      <c r="AK2085" s="32"/>
      <c r="AL2085" s="32"/>
    </row>
    <row r="2086" customFormat="false" ht="16.85" hidden="false" customHeight="false" outlineLevel="0" collapsed="false">
      <c r="A2086" s="69"/>
      <c r="B2086" s="90" t="s">
        <v>46</v>
      </c>
      <c r="C2086" s="62" t="s">
        <v>170</v>
      </c>
      <c r="D2086" s="90" t="s">
        <v>2110</v>
      </c>
      <c r="E2086" s="43" t="n">
        <v>0.708333333333333</v>
      </c>
      <c r="F2086" s="54" t="n">
        <v>16.12</v>
      </c>
      <c r="G2086" s="45" t="n">
        <v>2.65</v>
      </c>
      <c r="H2086" s="96" t="s">
        <v>5</v>
      </c>
      <c r="I2086" s="47" t="n">
        <f aca="false">IF(H2086="W",F2086*G2086-F2086,(IF(H2086="L",-F2086)))</f>
        <v>26.598</v>
      </c>
      <c r="J2086" s="91"/>
      <c r="K2086" s="23" t="s">
        <v>2200</v>
      </c>
      <c r="L2086" s="48"/>
      <c r="M2086" s="48"/>
      <c r="N2086" s="49"/>
      <c r="O2086" s="91"/>
      <c r="P2086" s="92"/>
      <c r="Q2086" s="92"/>
      <c r="R2086" s="29"/>
      <c r="S2086" s="92"/>
      <c r="T2086" s="92"/>
      <c r="U2086" s="92"/>
      <c r="V2086" s="92"/>
      <c r="W2086" s="92"/>
      <c r="X2086" s="92"/>
      <c r="Y2086" s="92"/>
      <c r="Z2086" s="92"/>
      <c r="AA2086" s="92"/>
      <c r="AB2086" s="92"/>
      <c r="AC2086" s="92"/>
      <c r="AD2086" s="92"/>
      <c r="AE2086" s="92"/>
      <c r="AF2086" s="92"/>
      <c r="AG2086" s="32"/>
      <c r="AH2086" s="32"/>
      <c r="AI2086" s="32"/>
      <c r="AJ2086" s="32"/>
      <c r="AK2086" s="32"/>
      <c r="AL2086" s="32"/>
    </row>
    <row r="2087" customFormat="false" ht="16.85" hidden="false" customHeight="false" outlineLevel="0" collapsed="false">
      <c r="A2087" s="69"/>
      <c r="B2087" s="90" t="s">
        <v>46</v>
      </c>
      <c r="C2087" s="62" t="s">
        <v>87</v>
      </c>
      <c r="D2087" s="90" t="s">
        <v>2110</v>
      </c>
      <c r="E2087" s="43" t="n">
        <v>0.708333333333333</v>
      </c>
      <c r="F2087" s="54" t="n">
        <v>2.88</v>
      </c>
      <c r="G2087" s="45" t="n">
        <v>2.65</v>
      </c>
      <c r="H2087" s="96" t="s">
        <v>5</v>
      </c>
      <c r="I2087" s="47" t="n">
        <f aca="false">IF(H2087="W",F2087*G2087-F2087,(IF(H2087="L",-F2087)))</f>
        <v>4.752</v>
      </c>
      <c r="J2087" s="91"/>
      <c r="K2087" s="23"/>
      <c r="L2087" s="48"/>
      <c r="M2087" s="48"/>
      <c r="N2087" s="49"/>
      <c r="O2087" s="91"/>
      <c r="P2087" s="92"/>
      <c r="Q2087" s="92"/>
      <c r="R2087" s="29"/>
      <c r="S2087" s="92"/>
      <c r="T2087" s="92"/>
      <c r="U2087" s="92"/>
      <c r="V2087" s="92"/>
      <c r="W2087" s="92"/>
      <c r="X2087" s="92"/>
      <c r="Y2087" s="92"/>
      <c r="Z2087" s="92"/>
      <c r="AA2087" s="92"/>
      <c r="AB2087" s="92"/>
      <c r="AC2087" s="92"/>
      <c r="AD2087" s="92"/>
      <c r="AE2087" s="92"/>
      <c r="AF2087" s="92"/>
      <c r="AG2087" s="32"/>
      <c r="AH2087" s="32"/>
      <c r="AI2087" s="32"/>
      <c r="AJ2087" s="32"/>
      <c r="AK2087" s="32"/>
      <c r="AL2087" s="32"/>
    </row>
    <row r="2088" customFormat="false" ht="16.85" hidden="false" customHeight="false" outlineLevel="0" collapsed="false">
      <c r="A2088" s="69"/>
      <c r="B2088" s="90" t="s">
        <v>46</v>
      </c>
      <c r="C2088" s="62" t="s">
        <v>28</v>
      </c>
      <c r="D2088" s="90" t="s">
        <v>2142</v>
      </c>
      <c r="E2088" s="43" t="n">
        <v>0.104166666666667</v>
      </c>
      <c r="F2088" s="54" t="n">
        <v>10</v>
      </c>
      <c r="G2088" s="45" t="n">
        <v>3</v>
      </c>
      <c r="H2088" s="96" t="s">
        <v>6</v>
      </c>
      <c r="I2088" s="47" t="n">
        <f aca="false">IF(H2088="W",F2088*G2088-F2088,(IF(H2088="L",-F2088)))</f>
        <v>0</v>
      </c>
      <c r="J2088" s="91"/>
      <c r="K2088" s="23" t="s">
        <v>124</v>
      </c>
      <c r="L2088" s="48"/>
      <c r="M2088" s="48"/>
      <c r="N2088" s="49"/>
      <c r="O2088" s="91"/>
      <c r="P2088" s="92"/>
      <c r="Q2088" s="92"/>
      <c r="R2088" s="29"/>
      <c r="S2088" s="92"/>
      <c r="T2088" s="92"/>
      <c r="U2088" s="92"/>
      <c r="V2088" s="92"/>
      <c r="W2088" s="92"/>
      <c r="X2088" s="92"/>
      <c r="Y2088" s="92"/>
      <c r="Z2088" s="92"/>
      <c r="AA2088" s="92"/>
      <c r="AB2088" s="92"/>
      <c r="AC2088" s="92"/>
      <c r="AD2088" s="92"/>
      <c r="AE2088" s="92"/>
      <c r="AF2088" s="92"/>
      <c r="AG2088" s="32"/>
      <c r="AH2088" s="32"/>
      <c r="AI2088" s="32"/>
      <c r="AJ2088" s="32"/>
      <c r="AK2088" s="32"/>
      <c r="AL2088" s="32"/>
    </row>
    <row r="2089" customFormat="false" ht="16.85" hidden="false" customHeight="false" outlineLevel="0" collapsed="false">
      <c r="A2089" s="69"/>
      <c r="B2089" s="90" t="s">
        <v>46</v>
      </c>
      <c r="C2089" s="62" t="s">
        <v>170</v>
      </c>
      <c r="D2089" s="90" t="s">
        <v>2201</v>
      </c>
      <c r="E2089" s="43" t="n">
        <v>0.104166666666667</v>
      </c>
      <c r="F2089" s="54" t="n">
        <v>8.11</v>
      </c>
      <c r="G2089" s="45" t="n">
        <v>3.7</v>
      </c>
      <c r="H2089" s="96" t="s">
        <v>7</v>
      </c>
      <c r="I2089" s="47" t="n">
        <f aca="false">IF(H2089="W",F2089*G2089-F2089,(IF(H2089="L",-F2089)))</f>
        <v>-8.11</v>
      </c>
      <c r="J2089" s="91"/>
      <c r="K2089" s="23" t="s">
        <v>2202</v>
      </c>
      <c r="L2089" s="48"/>
      <c r="M2089" s="48"/>
      <c r="N2089" s="49"/>
      <c r="O2089" s="91"/>
      <c r="P2089" s="92"/>
      <c r="Q2089" s="92"/>
      <c r="R2089" s="29"/>
      <c r="S2089" s="92"/>
      <c r="T2089" s="92"/>
      <c r="U2089" s="92"/>
      <c r="V2089" s="92"/>
      <c r="W2089" s="92"/>
      <c r="X2089" s="92"/>
      <c r="Y2089" s="92"/>
      <c r="Z2089" s="92"/>
      <c r="AA2089" s="92"/>
      <c r="AB2089" s="92"/>
      <c r="AC2089" s="92"/>
      <c r="AD2089" s="92"/>
      <c r="AE2089" s="92"/>
      <c r="AF2089" s="92"/>
      <c r="AG2089" s="32"/>
      <c r="AH2089" s="32"/>
      <c r="AI2089" s="32"/>
      <c r="AJ2089" s="32"/>
      <c r="AK2089" s="32"/>
      <c r="AL2089" s="32"/>
    </row>
    <row r="2090" customFormat="false" ht="16.85" hidden="false" customHeight="false" outlineLevel="0" collapsed="false">
      <c r="A2090" s="69"/>
      <c r="B2090" s="90" t="s">
        <v>46</v>
      </c>
      <c r="C2090" s="62" t="s">
        <v>331</v>
      </c>
      <c r="D2090" s="90" t="s">
        <v>2203</v>
      </c>
      <c r="E2090" s="43" t="n">
        <v>0.104166666666667</v>
      </c>
      <c r="F2090" s="54" t="n">
        <v>11.54</v>
      </c>
      <c r="G2090" s="45" t="n">
        <v>2.6</v>
      </c>
      <c r="H2090" s="96" t="s">
        <v>5</v>
      </c>
      <c r="I2090" s="47" t="n">
        <f aca="false">IF(H2090="W",F2090*G2090-F2090,(IF(H2090="L",-F2090)))</f>
        <v>18.464</v>
      </c>
      <c r="J2090" s="91"/>
      <c r="K2090" s="23" t="s">
        <v>2204</v>
      </c>
      <c r="L2090" s="48"/>
      <c r="M2090" s="48"/>
      <c r="N2090" s="49"/>
      <c r="O2090" s="91"/>
      <c r="P2090" s="92"/>
      <c r="Q2090" s="92"/>
      <c r="R2090" s="29"/>
      <c r="S2090" s="92"/>
      <c r="T2090" s="92"/>
      <c r="U2090" s="92"/>
      <c r="V2090" s="92"/>
      <c r="W2090" s="92"/>
      <c r="X2090" s="92"/>
      <c r="Y2090" s="92"/>
      <c r="Z2090" s="92"/>
      <c r="AA2090" s="92"/>
      <c r="AB2090" s="92"/>
      <c r="AC2090" s="92"/>
      <c r="AD2090" s="92"/>
      <c r="AE2090" s="92"/>
      <c r="AF2090" s="92"/>
      <c r="AG2090" s="32"/>
      <c r="AH2090" s="32"/>
      <c r="AI2090" s="32"/>
      <c r="AJ2090" s="32"/>
      <c r="AK2090" s="32"/>
      <c r="AL2090" s="32"/>
    </row>
    <row r="2091" customFormat="false" ht="16.85" hidden="false" customHeight="false" outlineLevel="0" collapsed="false">
      <c r="A2091" s="69" t="n">
        <v>43764</v>
      </c>
      <c r="B2091" s="90" t="s">
        <v>67</v>
      </c>
      <c r="C2091" s="62" t="s">
        <v>28</v>
      </c>
      <c r="D2091" s="90" t="s">
        <v>2205</v>
      </c>
      <c r="E2091" s="43" t="n">
        <v>0.875</v>
      </c>
      <c r="F2091" s="54" t="n">
        <v>33</v>
      </c>
      <c r="G2091" s="45" t="n">
        <v>3.35</v>
      </c>
      <c r="H2091" s="96" t="s">
        <v>7</v>
      </c>
      <c r="I2091" s="47" t="n">
        <f aca="false">IF(H2091="W",F2091*G2091-F2091,(IF(H2091="L",-F2091)))</f>
        <v>-33</v>
      </c>
      <c r="J2091" s="91"/>
      <c r="K2091" s="23" t="s">
        <v>2206</v>
      </c>
      <c r="L2091" s="48"/>
      <c r="M2091" s="48"/>
      <c r="N2091" s="49"/>
      <c r="O2091" s="91"/>
      <c r="P2091" s="92"/>
      <c r="Q2091" s="92"/>
      <c r="R2091" s="29"/>
      <c r="S2091" s="92"/>
      <c r="T2091" s="92"/>
      <c r="U2091" s="92"/>
      <c r="V2091" s="92"/>
      <c r="W2091" s="92"/>
      <c r="X2091" s="92"/>
      <c r="Y2091" s="92"/>
      <c r="Z2091" s="92"/>
      <c r="AA2091" s="92"/>
      <c r="AB2091" s="92"/>
      <c r="AC2091" s="92"/>
      <c r="AD2091" s="92"/>
      <c r="AE2091" s="92"/>
      <c r="AF2091" s="92"/>
      <c r="AG2091" s="32"/>
      <c r="AH2091" s="32"/>
      <c r="AI2091" s="32"/>
      <c r="AJ2091" s="32"/>
      <c r="AK2091" s="32"/>
      <c r="AL2091" s="32"/>
    </row>
    <row r="2092" customFormat="false" ht="16.85" hidden="false" customHeight="false" outlineLevel="0" collapsed="false">
      <c r="A2092" s="69"/>
      <c r="B2092" s="90" t="s">
        <v>67</v>
      </c>
      <c r="C2092" s="62" t="s">
        <v>331</v>
      </c>
      <c r="D2092" s="90" t="s">
        <v>2207</v>
      </c>
      <c r="E2092" s="43" t="n">
        <v>0.875</v>
      </c>
      <c r="F2092" s="54" t="n">
        <v>46.5</v>
      </c>
      <c r="G2092" s="45" t="n">
        <v>3.2</v>
      </c>
      <c r="H2092" s="96" t="s">
        <v>7</v>
      </c>
      <c r="I2092" s="47" t="n">
        <f aca="false">IF(H2092="W",F2092*G2092-F2092,(IF(H2092="L",-F2092)))</f>
        <v>-46.5</v>
      </c>
      <c r="J2092" s="91"/>
      <c r="K2092" s="23" t="s">
        <v>2208</v>
      </c>
      <c r="L2092" s="48"/>
      <c r="M2092" s="48"/>
      <c r="N2092" s="49"/>
      <c r="O2092" s="91"/>
      <c r="P2092" s="92"/>
      <c r="Q2092" s="92"/>
      <c r="R2092" s="29"/>
      <c r="S2092" s="92"/>
      <c r="T2092" s="92"/>
      <c r="U2092" s="92"/>
      <c r="V2092" s="92"/>
      <c r="W2092" s="92"/>
      <c r="X2092" s="92"/>
      <c r="Y2092" s="92"/>
      <c r="Z2092" s="92"/>
      <c r="AA2092" s="92"/>
      <c r="AB2092" s="92"/>
      <c r="AC2092" s="92"/>
      <c r="AD2092" s="92"/>
      <c r="AE2092" s="92"/>
      <c r="AF2092" s="92"/>
      <c r="AG2092" s="32"/>
      <c r="AH2092" s="32"/>
      <c r="AI2092" s="32"/>
      <c r="AJ2092" s="32"/>
      <c r="AK2092" s="32"/>
      <c r="AL2092" s="32"/>
    </row>
    <row r="2093" customFormat="false" ht="16.85" hidden="false" customHeight="false" outlineLevel="0" collapsed="false">
      <c r="A2093" s="69"/>
      <c r="B2093" s="90" t="s">
        <v>67</v>
      </c>
      <c r="C2093" s="62" t="s">
        <v>170</v>
      </c>
      <c r="D2093" s="90" t="s">
        <v>2209</v>
      </c>
      <c r="E2093" s="43" t="n">
        <v>0.875</v>
      </c>
      <c r="F2093" s="54" t="n">
        <v>63</v>
      </c>
      <c r="G2093" s="45" t="n">
        <v>2.39</v>
      </c>
      <c r="H2093" s="96" t="s">
        <v>5</v>
      </c>
      <c r="I2093" s="47" t="n">
        <f aca="false">IF(H2093="W",F2093*G2093-F2093,(IF(H2093="L",-F2093)))</f>
        <v>87.57</v>
      </c>
      <c r="J2093" s="91"/>
      <c r="K2093" s="23" t="s">
        <v>2210</v>
      </c>
      <c r="L2093" s="48"/>
      <c r="M2093" s="48"/>
      <c r="N2093" s="49"/>
      <c r="O2093" s="91"/>
      <c r="P2093" s="92"/>
      <c r="Q2093" s="92"/>
      <c r="R2093" s="29"/>
      <c r="S2093" s="92"/>
      <c r="T2093" s="92"/>
      <c r="U2093" s="92"/>
      <c r="V2093" s="92"/>
      <c r="W2093" s="92"/>
      <c r="X2093" s="92"/>
      <c r="Y2093" s="92"/>
      <c r="Z2093" s="92"/>
      <c r="AA2093" s="92"/>
      <c r="AB2093" s="92"/>
      <c r="AC2093" s="92"/>
      <c r="AD2093" s="92"/>
      <c r="AE2093" s="92"/>
      <c r="AF2093" s="92"/>
      <c r="AG2093" s="32"/>
      <c r="AH2093" s="32"/>
      <c r="AI2093" s="32"/>
      <c r="AJ2093" s="32"/>
      <c r="AK2093" s="32"/>
      <c r="AL2093" s="32"/>
    </row>
    <row r="2094" customFormat="false" ht="16.85" hidden="false" customHeight="false" outlineLevel="0" collapsed="false">
      <c r="A2094" s="69"/>
      <c r="B2094" s="90" t="s">
        <v>67</v>
      </c>
      <c r="C2094" s="62" t="s">
        <v>63</v>
      </c>
      <c r="D2094" s="90" t="s">
        <v>2211</v>
      </c>
      <c r="E2094" s="43" t="n">
        <v>0.875</v>
      </c>
      <c r="F2094" s="54" t="n">
        <v>20</v>
      </c>
      <c r="G2094" s="45" t="n">
        <v>1.07</v>
      </c>
      <c r="H2094" s="96" t="s">
        <v>5</v>
      </c>
      <c r="I2094" s="47" t="n">
        <f aca="false">IF(H2094="W",F2094*G2094-F2094,(IF(H2094="L",-F2094)))</f>
        <v>1.4</v>
      </c>
      <c r="J2094" s="91"/>
      <c r="K2094" s="23"/>
      <c r="L2094" s="48"/>
      <c r="M2094" s="48"/>
      <c r="N2094" s="49"/>
      <c r="O2094" s="91"/>
      <c r="P2094" s="92"/>
      <c r="Q2094" s="92"/>
      <c r="R2094" s="29"/>
      <c r="S2094" s="92"/>
      <c r="T2094" s="92"/>
      <c r="U2094" s="92"/>
      <c r="V2094" s="92"/>
      <c r="W2094" s="92"/>
      <c r="X2094" s="92"/>
      <c r="Y2094" s="92"/>
      <c r="Z2094" s="92"/>
      <c r="AA2094" s="92"/>
      <c r="AB2094" s="92"/>
      <c r="AC2094" s="92"/>
      <c r="AD2094" s="92"/>
      <c r="AE2094" s="92"/>
      <c r="AF2094" s="92"/>
      <c r="AG2094" s="32"/>
      <c r="AH2094" s="32"/>
      <c r="AI2094" s="32"/>
      <c r="AJ2094" s="32"/>
      <c r="AK2094" s="32"/>
      <c r="AL2094" s="32"/>
    </row>
    <row r="2095" customFormat="false" ht="16.85" hidden="false" customHeight="false" outlineLevel="0" collapsed="false">
      <c r="A2095" s="69" t="n">
        <v>43765</v>
      </c>
      <c r="B2095" s="90" t="s">
        <v>46</v>
      </c>
      <c r="C2095" s="62" t="s">
        <v>28</v>
      </c>
      <c r="D2095" s="90" t="s">
        <v>2212</v>
      </c>
      <c r="E2095" s="43" t="n">
        <v>0.666666666666667</v>
      </c>
      <c r="F2095" s="54" t="n">
        <v>23.43</v>
      </c>
      <c r="G2095" s="45" t="n">
        <v>2</v>
      </c>
      <c r="H2095" s="96" t="s">
        <v>7</v>
      </c>
      <c r="I2095" s="47" t="n">
        <f aca="false">IF(H2095="W",F2095*G2095-F2095,(IF(H2095="L",-F2095)))</f>
        <v>-23.43</v>
      </c>
      <c r="J2095" s="91"/>
      <c r="K2095" s="23"/>
      <c r="L2095" s="48"/>
      <c r="M2095" s="48"/>
      <c r="N2095" s="49"/>
      <c r="O2095" s="91"/>
      <c r="P2095" s="92"/>
      <c r="Q2095" s="92"/>
      <c r="R2095" s="29"/>
      <c r="S2095" s="92"/>
      <c r="T2095" s="92"/>
      <c r="U2095" s="92"/>
      <c r="V2095" s="92"/>
      <c r="W2095" s="92"/>
      <c r="X2095" s="92"/>
      <c r="Y2095" s="92"/>
      <c r="Z2095" s="92"/>
      <c r="AA2095" s="92"/>
      <c r="AB2095" s="92"/>
      <c r="AC2095" s="92"/>
      <c r="AD2095" s="92"/>
      <c r="AE2095" s="92"/>
      <c r="AF2095" s="92"/>
      <c r="AG2095" s="32"/>
      <c r="AH2095" s="32"/>
      <c r="AI2095" s="32"/>
      <c r="AJ2095" s="32"/>
      <c r="AK2095" s="32"/>
      <c r="AL2095" s="32"/>
    </row>
    <row r="2096" customFormat="false" ht="16.85" hidden="false" customHeight="false" outlineLevel="0" collapsed="false">
      <c r="A2096" s="69"/>
      <c r="B2096" s="90" t="s">
        <v>46</v>
      </c>
      <c r="C2096" s="62" t="s">
        <v>331</v>
      </c>
      <c r="D2096" s="90" t="s">
        <v>2213</v>
      </c>
      <c r="E2096" s="43" t="n">
        <v>0.666666666666667</v>
      </c>
      <c r="F2096" s="54" t="n">
        <v>2</v>
      </c>
      <c r="G2096" s="45" t="n">
        <v>3.8</v>
      </c>
      <c r="H2096" s="96" t="s">
        <v>6</v>
      </c>
      <c r="I2096" s="47" t="n">
        <f aca="false">IF(H2096="W",F2096*G2096-F2096,(IF(H2096="L",-F2096)))</f>
        <v>0</v>
      </c>
      <c r="J2096" s="91"/>
      <c r="K2096" s="23"/>
      <c r="L2096" s="48"/>
      <c r="M2096" s="48"/>
      <c r="N2096" s="49"/>
      <c r="O2096" s="91"/>
      <c r="P2096" s="92"/>
      <c r="Q2096" s="92"/>
      <c r="R2096" s="29"/>
      <c r="S2096" s="92"/>
      <c r="T2096" s="92"/>
      <c r="U2096" s="92"/>
      <c r="V2096" s="92"/>
      <c r="W2096" s="92"/>
      <c r="X2096" s="92"/>
      <c r="Y2096" s="92"/>
      <c r="Z2096" s="92"/>
      <c r="AA2096" s="92"/>
      <c r="AB2096" s="92"/>
      <c r="AC2096" s="92"/>
      <c r="AD2096" s="92"/>
      <c r="AE2096" s="92"/>
      <c r="AF2096" s="92"/>
      <c r="AG2096" s="32"/>
      <c r="AH2096" s="32"/>
      <c r="AI2096" s="32"/>
      <c r="AJ2096" s="32"/>
      <c r="AK2096" s="32"/>
      <c r="AL2096" s="32"/>
    </row>
    <row r="2097" customFormat="false" ht="16.85" hidden="false" customHeight="false" outlineLevel="0" collapsed="false">
      <c r="A2097" s="69"/>
      <c r="B2097" s="90" t="s">
        <v>46</v>
      </c>
      <c r="C2097" s="62" t="s">
        <v>331</v>
      </c>
      <c r="D2097" s="90" t="s">
        <v>2213</v>
      </c>
      <c r="E2097" s="43" t="n">
        <v>0.666666666666667</v>
      </c>
      <c r="F2097" s="54" t="n">
        <v>10</v>
      </c>
      <c r="G2097" s="45" t="n">
        <v>3.8</v>
      </c>
      <c r="H2097" s="96" t="s">
        <v>7</v>
      </c>
      <c r="I2097" s="47" t="n">
        <f aca="false">IF(H2097="W",F2097*G2097-F2097,(IF(H2097="L",-F2097)))</f>
        <v>-10</v>
      </c>
      <c r="J2097" s="91"/>
      <c r="K2097" s="23"/>
      <c r="L2097" s="48"/>
      <c r="M2097" s="48"/>
      <c r="N2097" s="49"/>
      <c r="O2097" s="91"/>
      <c r="P2097" s="92"/>
      <c r="Q2097" s="92"/>
      <c r="R2097" s="29"/>
      <c r="S2097" s="92"/>
      <c r="T2097" s="92"/>
      <c r="U2097" s="92"/>
      <c r="V2097" s="92"/>
      <c r="W2097" s="92"/>
      <c r="X2097" s="92"/>
      <c r="Y2097" s="92"/>
      <c r="Z2097" s="92"/>
      <c r="AA2097" s="92"/>
      <c r="AB2097" s="92"/>
      <c r="AC2097" s="92"/>
      <c r="AD2097" s="92"/>
      <c r="AE2097" s="92"/>
      <c r="AF2097" s="92"/>
      <c r="AG2097" s="32"/>
      <c r="AH2097" s="32"/>
      <c r="AI2097" s="32"/>
      <c r="AJ2097" s="32"/>
      <c r="AK2097" s="32"/>
      <c r="AL2097" s="32"/>
    </row>
    <row r="2098" customFormat="false" ht="16.85" hidden="false" customHeight="false" outlineLevel="0" collapsed="false">
      <c r="A2098" s="69"/>
      <c r="B2098" s="90" t="s">
        <v>46</v>
      </c>
      <c r="C2098" s="62" t="s">
        <v>170</v>
      </c>
      <c r="D2098" s="90" t="s">
        <v>2214</v>
      </c>
      <c r="E2098" s="43" t="n">
        <v>0.666666666666667</v>
      </c>
      <c r="F2098" s="54" t="n">
        <v>10</v>
      </c>
      <c r="G2098" s="45" t="n">
        <v>5</v>
      </c>
      <c r="H2098" s="96" t="s">
        <v>5</v>
      </c>
      <c r="I2098" s="47" t="n">
        <f aca="false">IF(H2098="W",F2098*G2098-F2098,(IF(H2098="L",-F2098)))</f>
        <v>40</v>
      </c>
      <c r="J2098" s="91"/>
      <c r="K2098" s="23" t="s">
        <v>124</v>
      </c>
      <c r="L2098" s="48"/>
      <c r="M2098" s="48"/>
      <c r="N2098" s="49"/>
      <c r="O2098" s="91"/>
      <c r="P2098" s="92"/>
      <c r="Q2098" s="92"/>
      <c r="R2098" s="29"/>
      <c r="S2098" s="92"/>
      <c r="T2098" s="92"/>
      <c r="U2098" s="92"/>
      <c r="V2098" s="92"/>
      <c r="W2098" s="92"/>
      <c r="X2098" s="92"/>
      <c r="Y2098" s="92"/>
      <c r="Z2098" s="92"/>
      <c r="AA2098" s="92"/>
      <c r="AB2098" s="92"/>
      <c r="AC2098" s="92"/>
      <c r="AD2098" s="92"/>
      <c r="AE2098" s="92"/>
      <c r="AF2098" s="92"/>
      <c r="AG2098" s="32"/>
      <c r="AH2098" s="32"/>
      <c r="AI2098" s="32"/>
      <c r="AJ2098" s="32"/>
      <c r="AK2098" s="32"/>
      <c r="AL2098" s="32"/>
    </row>
    <row r="2099" customFormat="false" ht="16.85" hidden="false" customHeight="false" outlineLevel="0" collapsed="false">
      <c r="A2099" s="69"/>
      <c r="B2099" s="90" t="s">
        <v>67</v>
      </c>
      <c r="C2099" s="62" t="s">
        <v>28</v>
      </c>
      <c r="D2099" s="90" t="s">
        <v>1918</v>
      </c>
      <c r="E2099" s="43" t="n">
        <v>0.739583333333333</v>
      </c>
      <c r="F2099" s="54" t="n">
        <v>25</v>
      </c>
      <c r="G2099" s="45" t="n">
        <v>1.29</v>
      </c>
      <c r="H2099" s="96" t="s">
        <v>5</v>
      </c>
      <c r="I2099" s="47" t="n">
        <f aca="false">IF(H2099="W",F2099*G2099-F2099,(IF(H2099="L",-F2099)))</f>
        <v>7.25</v>
      </c>
      <c r="J2099" s="91"/>
      <c r="K2099" s="23" t="s">
        <v>2215</v>
      </c>
      <c r="L2099" s="48"/>
      <c r="M2099" s="48"/>
      <c r="N2099" s="49"/>
      <c r="O2099" s="91"/>
      <c r="P2099" s="92"/>
      <c r="Q2099" s="92"/>
      <c r="R2099" s="29"/>
      <c r="S2099" s="92"/>
      <c r="T2099" s="92"/>
      <c r="U2099" s="92"/>
      <c r="V2099" s="92"/>
      <c r="W2099" s="92"/>
      <c r="X2099" s="92"/>
      <c r="Y2099" s="92"/>
      <c r="Z2099" s="92"/>
      <c r="AA2099" s="92"/>
      <c r="AB2099" s="92"/>
      <c r="AC2099" s="92"/>
      <c r="AD2099" s="92"/>
      <c r="AE2099" s="92"/>
      <c r="AF2099" s="92"/>
      <c r="AG2099" s="32"/>
      <c r="AH2099" s="32"/>
      <c r="AI2099" s="32"/>
      <c r="AJ2099" s="32"/>
      <c r="AK2099" s="32"/>
      <c r="AL2099" s="32"/>
    </row>
    <row r="2100" customFormat="false" ht="16.85" hidden="false" customHeight="false" outlineLevel="0" collapsed="false">
      <c r="A2100" s="69"/>
      <c r="B2100" s="90" t="s">
        <v>67</v>
      </c>
      <c r="C2100" s="62" t="s">
        <v>170</v>
      </c>
      <c r="D2100" s="90" t="s">
        <v>2216</v>
      </c>
      <c r="E2100" s="43" t="n">
        <v>0.770833333333333</v>
      </c>
      <c r="F2100" s="54" t="n">
        <v>20</v>
      </c>
      <c r="G2100" s="45" t="n">
        <v>5.6</v>
      </c>
      <c r="H2100" s="96" t="s">
        <v>7</v>
      </c>
      <c r="I2100" s="47" t="n">
        <f aca="false">IF(H2100="W",F2100*G2100-F2100,(IF(H2100="L",-F2100)))</f>
        <v>-20</v>
      </c>
      <c r="J2100" s="91"/>
      <c r="K2100" s="23"/>
      <c r="L2100" s="48"/>
      <c r="M2100" s="48"/>
      <c r="N2100" s="49"/>
      <c r="O2100" s="91"/>
      <c r="P2100" s="92"/>
      <c r="Q2100" s="92"/>
      <c r="R2100" s="29"/>
      <c r="S2100" s="92"/>
      <c r="T2100" s="92"/>
      <c r="U2100" s="92"/>
      <c r="V2100" s="92"/>
      <c r="W2100" s="92"/>
      <c r="X2100" s="92"/>
      <c r="Y2100" s="92"/>
      <c r="Z2100" s="92"/>
      <c r="AA2100" s="92"/>
      <c r="AB2100" s="92"/>
      <c r="AC2100" s="92"/>
      <c r="AD2100" s="92"/>
      <c r="AE2100" s="92"/>
      <c r="AF2100" s="92"/>
      <c r="AG2100" s="32"/>
      <c r="AH2100" s="32"/>
      <c r="AI2100" s="32"/>
      <c r="AJ2100" s="32"/>
      <c r="AK2100" s="32"/>
      <c r="AL2100" s="32"/>
    </row>
    <row r="2101" customFormat="false" ht="16.85" hidden="false" customHeight="false" outlineLevel="0" collapsed="false">
      <c r="A2101" s="69"/>
      <c r="B2101" s="90" t="s">
        <v>67</v>
      </c>
      <c r="C2101" s="62" t="s">
        <v>28</v>
      </c>
      <c r="D2101" s="90" t="s">
        <v>637</v>
      </c>
      <c r="E2101" s="43" t="n">
        <v>0.770833333333333</v>
      </c>
      <c r="F2101" s="54" t="n">
        <v>17</v>
      </c>
      <c r="G2101" s="45" t="n">
        <v>1.95</v>
      </c>
      <c r="H2101" s="96" t="s">
        <v>5</v>
      </c>
      <c r="I2101" s="47" t="n">
        <f aca="false">IF(H2101="W",F2101*G2101-F2101,(IF(H2101="L",-F2101)))</f>
        <v>16.15</v>
      </c>
      <c r="J2101" s="91"/>
      <c r="K2101" s="23"/>
      <c r="L2101" s="48"/>
      <c r="M2101" s="48"/>
      <c r="N2101" s="49"/>
      <c r="O2101" s="91"/>
      <c r="P2101" s="92"/>
      <c r="Q2101" s="92"/>
      <c r="R2101" s="29"/>
      <c r="S2101" s="92"/>
      <c r="T2101" s="92"/>
      <c r="U2101" s="92"/>
      <c r="V2101" s="92"/>
      <c r="W2101" s="92"/>
      <c r="X2101" s="92"/>
      <c r="Y2101" s="92"/>
      <c r="Z2101" s="92"/>
      <c r="AA2101" s="92"/>
      <c r="AB2101" s="92"/>
      <c r="AC2101" s="92"/>
      <c r="AD2101" s="92"/>
      <c r="AE2101" s="92"/>
      <c r="AF2101" s="92"/>
      <c r="AG2101" s="32"/>
      <c r="AH2101" s="32"/>
      <c r="AI2101" s="32"/>
      <c r="AJ2101" s="32"/>
      <c r="AK2101" s="32"/>
      <c r="AL2101" s="32"/>
    </row>
    <row r="2102" customFormat="false" ht="16.85" hidden="false" customHeight="false" outlineLevel="0" collapsed="false">
      <c r="A2102" s="69"/>
      <c r="B2102" s="90" t="s">
        <v>67</v>
      </c>
      <c r="C2102" s="62" t="s">
        <v>331</v>
      </c>
      <c r="D2102" s="90" t="s">
        <v>637</v>
      </c>
      <c r="E2102" s="43" t="n">
        <v>0.770833333333333</v>
      </c>
      <c r="F2102" s="54" t="n">
        <v>40</v>
      </c>
      <c r="G2102" s="45" t="n">
        <v>2</v>
      </c>
      <c r="H2102" s="96" t="s">
        <v>5</v>
      </c>
      <c r="I2102" s="47" t="n">
        <f aca="false">IF(H2102="W",F2102*G2102-F2102,(IF(H2102="L",-F2102)))</f>
        <v>40</v>
      </c>
      <c r="J2102" s="91"/>
      <c r="K2102" s="23" t="s">
        <v>2217</v>
      </c>
      <c r="L2102" s="48"/>
      <c r="M2102" s="48"/>
      <c r="N2102" s="49"/>
      <c r="O2102" s="91"/>
      <c r="P2102" s="92"/>
      <c r="Q2102" s="92"/>
      <c r="R2102" s="29"/>
      <c r="S2102" s="92"/>
      <c r="T2102" s="92"/>
      <c r="U2102" s="92"/>
      <c r="V2102" s="92"/>
      <c r="W2102" s="92"/>
      <c r="X2102" s="92"/>
      <c r="Y2102" s="92"/>
      <c r="Z2102" s="92"/>
      <c r="AA2102" s="92"/>
      <c r="AB2102" s="92"/>
      <c r="AC2102" s="92"/>
      <c r="AD2102" s="92"/>
      <c r="AE2102" s="92"/>
      <c r="AF2102" s="92"/>
      <c r="AG2102" s="32"/>
      <c r="AH2102" s="32"/>
      <c r="AI2102" s="32"/>
      <c r="AJ2102" s="32"/>
      <c r="AK2102" s="32"/>
      <c r="AL2102" s="32"/>
    </row>
    <row r="2103" customFormat="false" ht="16.85" hidden="false" customHeight="false" outlineLevel="0" collapsed="false">
      <c r="A2103" s="69"/>
      <c r="B2103" s="90" t="s">
        <v>67</v>
      </c>
      <c r="C2103" s="62" t="s">
        <v>87</v>
      </c>
      <c r="D2103" s="90" t="s">
        <v>2218</v>
      </c>
      <c r="E2103" s="43" t="n">
        <v>0.770833333333333</v>
      </c>
      <c r="F2103" s="54" t="n">
        <v>14.65</v>
      </c>
      <c r="G2103" s="45" t="n">
        <v>3.7</v>
      </c>
      <c r="H2103" s="96" t="s">
        <v>7</v>
      </c>
      <c r="I2103" s="47" t="n">
        <f aca="false">IF(H2103="W",F2103*G2103-F2103,(IF(H2103="L",-F2103)))</f>
        <v>-14.65</v>
      </c>
      <c r="J2103" s="91"/>
      <c r="K2103" s="23"/>
      <c r="L2103" s="48"/>
      <c r="M2103" s="48"/>
      <c r="N2103" s="49"/>
      <c r="O2103" s="91"/>
      <c r="P2103" s="92"/>
      <c r="Q2103" s="92"/>
      <c r="R2103" s="29"/>
      <c r="S2103" s="92"/>
      <c r="T2103" s="92"/>
      <c r="U2103" s="92"/>
      <c r="V2103" s="92"/>
      <c r="W2103" s="92"/>
      <c r="X2103" s="92"/>
      <c r="Y2103" s="92"/>
      <c r="Z2103" s="92"/>
      <c r="AA2103" s="92"/>
      <c r="AB2103" s="92"/>
      <c r="AC2103" s="92"/>
      <c r="AD2103" s="92"/>
      <c r="AE2103" s="92"/>
      <c r="AF2103" s="92"/>
      <c r="AG2103" s="32"/>
      <c r="AH2103" s="32"/>
      <c r="AI2103" s="32"/>
      <c r="AJ2103" s="32"/>
      <c r="AK2103" s="32"/>
      <c r="AL2103" s="32"/>
    </row>
    <row r="2104" customFormat="false" ht="16.85" hidden="false" customHeight="false" outlineLevel="0" collapsed="false">
      <c r="A2104" s="69"/>
      <c r="B2104" s="90" t="s">
        <v>67</v>
      </c>
      <c r="C2104" s="62" t="s">
        <v>216</v>
      </c>
      <c r="D2104" s="90" t="s">
        <v>2218</v>
      </c>
      <c r="E2104" s="43" t="n">
        <v>0.770833333333333</v>
      </c>
      <c r="F2104" s="54" t="n">
        <v>3.8</v>
      </c>
      <c r="G2104" s="45" t="n">
        <v>15</v>
      </c>
      <c r="H2104" s="96" t="s">
        <v>7</v>
      </c>
      <c r="I2104" s="47" t="n">
        <f aca="false">IF(H2104="W",F2104*G2104-F2104,(IF(H2104="L",-F2104)))</f>
        <v>-3.8</v>
      </c>
      <c r="J2104" s="91"/>
      <c r="K2104" s="23"/>
      <c r="L2104" s="48"/>
      <c r="M2104" s="48"/>
      <c r="N2104" s="49"/>
      <c r="O2104" s="91"/>
      <c r="P2104" s="92"/>
      <c r="Q2104" s="92"/>
      <c r="R2104" s="29"/>
      <c r="S2104" s="92"/>
      <c r="T2104" s="92"/>
      <c r="U2104" s="92"/>
      <c r="V2104" s="92"/>
      <c r="W2104" s="92"/>
      <c r="X2104" s="92"/>
      <c r="Y2104" s="92"/>
      <c r="Z2104" s="92"/>
      <c r="AA2104" s="92"/>
      <c r="AB2104" s="92"/>
      <c r="AC2104" s="92"/>
      <c r="AD2104" s="92"/>
      <c r="AE2104" s="92"/>
      <c r="AF2104" s="92"/>
      <c r="AG2104" s="32"/>
      <c r="AH2104" s="32"/>
      <c r="AI2104" s="32"/>
      <c r="AJ2104" s="32"/>
      <c r="AK2104" s="32"/>
      <c r="AL2104" s="32"/>
    </row>
    <row r="2105" customFormat="false" ht="16.85" hidden="false" customHeight="false" outlineLevel="0" collapsed="false">
      <c r="A2105" s="69"/>
      <c r="B2105" s="90" t="s">
        <v>46</v>
      </c>
      <c r="C2105" s="62" t="s">
        <v>28</v>
      </c>
      <c r="D2105" s="90" t="s">
        <v>2219</v>
      </c>
      <c r="E2105" s="43" t="n">
        <v>0.958333333333333</v>
      </c>
      <c r="F2105" s="54" t="n">
        <v>10</v>
      </c>
      <c r="G2105" s="45" t="n">
        <v>8.68</v>
      </c>
      <c r="H2105" s="96" t="s">
        <v>7</v>
      </c>
      <c r="I2105" s="47" t="n">
        <f aca="false">IF(H2105="W",F2105*G2105-F2105,(IF(H2105="L",-F2105)))</f>
        <v>-10</v>
      </c>
      <c r="J2105" s="91"/>
      <c r="K2105" s="23" t="s">
        <v>2220</v>
      </c>
      <c r="L2105" s="48"/>
      <c r="M2105" s="48"/>
      <c r="N2105" s="49"/>
      <c r="O2105" s="91"/>
      <c r="P2105" s="92"/>
      <c r="Q2105" s="92"/>
      <c r="R2105" s="29"/>
      <c r="S2105" s="92"/>
      <c r="T2105" s="92"/>
      <c r="U2105" s="92"/>
      <c r="V2105" s="92"/>
      <c r="W2105" s="92"/>
      <c r="X2105" s="92"/>
      <c r="Y2105" s="92"/>
      <c r="Z2105" s="92"/>
      <c r="AA2105" s="92"/>
      <c r="AB2105" s="92"/>
      <c r="AC2105" s="92"/>
      <c r="AD2105" s="92"/>
      <c r="AE2105" s="92"/>
      <c r="AF2105" s="92"/>
      <c r="AG2105" s="32"/>
      <c r="AH2105" s="32"/>
      <c r="AI2105" s="32"/>
      <c r="AJ2105" s="32"/>
      <c r="AK2105" s="32"/>
      <c r="AL2105" s="32"/>
    </row>
    <row r="2106" customFormat="false" ht="16.85" hidden="false" customHeight="false" outlineLevel="0" collapsed="false">
      <c r="A2106" s="69"/>
      <c r="B2106" s="90" t="s">
        <v>46</v>
      </c>
      <c r="C2106" s="62" t="s">
        <v>28</v>
      </c>
      <c r="D2106" s="90" t="s">
        <v>2221</v>
      </c>
      <c r="E2106" s="43" t="n">
        <v>0.958333333333333</v>
      </c>
      <c r="F2106" s="54" t="n">
        <v>3</v>
      </c>
      <c r="G2106" s="45" t="n">
        <v>3.1</v>
      </c>
      <c r="H2106" s="96" t="s">
        <v>7</v>
      </c>
      <c r="I2106" s="47" t="n">
        <f aca="false">IF(H2106="W",F2106*G2106-F2106,(IF(H2106="L",-F2106)))</f>
        <v>-3</v>
      </c>
      <c r="J2106" s="91"/>
      <c r="K2106" s="23"/>
      <c r="L2106" s="48"/>
      <c r="M2106" s="48"/>
      <c r="N2106" s="49"/>
      <c r="O2106" s="91"/>
      <c r="P2106" s="92"/>
      <c r="Q2106" s="92"/>
      <c r="R2106" s="29"/>
      <c r="S2106" s="92"/>
      <c r="T2106" s="92"/>
      <c r="U2106" s="92"/>
      <c r="V2106" s="92"/>
      <c r="W2106" s="92"/>
      <c r="X2106" s="92"/>
      <c r="Y2106" s="92"/>
      <c r="Z2106" s="92"/>
      <c r="AA2106" s="92"/>
      <c r="AB2106" s="92"/>
      <c r="AC2106" s="92"/>
      <c r="AD2106" s="92"/>
      <c r="AE2106" s="92"/>
      <c r="AF2106" s="92"/>
      <c r="AG2106" s="32"/>
      <c r="AH2106" s="32"/>
      <c r="AI2106" s="32"/>
      <c r="AJ2106" s="32"/>
      <c r="AK2106" s="32"/>
      <c r="AL2106" s="32"/>
    </row>
    <row r="2107" customFormat="false" ht="16.85" hidden="false" customHeight="false" outlineLevel="0" collapsed="false">
      <c r="A2107" s="69"/>
      <c r="B2107" s="90" t="s">
        <v>46</v>
      </c>
      <c r="C2107" s="62" t="s">
        <v>95</v>
      </c>
      <c r="D2107" s="90" t="s">
        <v>2222</v>
      </c>
      <c r="E2107" s="43" t="n">
        <v>0.958333333333333</v>
      </c>
      <c r="F2107" s="54" t="n">
        <v>20</v>
      </c>
      <c r="G2107" s="45" t="n">
        <v>2.05</v>
      </c>
      <c r="H2107" s="96" t="s">
        <v>5</v>
      </c>
      <c r="I2107" s="47" t="n">
        <f aca="false">IF(H2107="W",F2107*G2107-F2107,(IF(H2107="L",-F2107)))</f>
        <v>21</v>
      </c>
      <c r="J2107" s="91"/>
      <c r="K2107" s="23"/>
      <c r="L2107" s="48"/>
      <c r="M2107" s="48"/>
      <c r="N2107" s="49"/>
      <c r="O2107" s="91"/>
      <c r="P2107" s="92"/>
      <c r="Q2107" s="92"/>
      <c r="R2107" s="29"/>
      <c r="S2107" s="92"/>
      <c r="T2107" s="92"/>
      <c r="U2107" s="92"/>
      <c r="V2107" s="92"/>
      <c r="W2107" s="92"/>
      <c r="X2107" s="92"/>
      <c r="Y2107" s="92"/>
      <c r="Z2107" s="92"/>
      <c r="AA2107" s="92"/>
      <c r="AB2107" s="92"/>
      <c r="AC2107" s="92"/>
      <c r="AD2107" s="92"/>
      <c r="AE2107" s="92"/>
      <c r="AF2107" s="92"/>
      <c r="AG2107" s="32"/>
      <c r="AH2107" s="32"/>
      <c r="AI2107" s="32"/>
      <c r="AJ2107" s="32"/>
      <c r="AK2107" s="32"/>
      <c r="AL2107" s="32"/>
    </row>
    <row r="2108" customFormat="false" ht="16.85" hidden="false" customHeight="false" outlineLevel="0" collapsed="false">
      <c r="A2108" s="69"/>
      <c r="B2108" s="90" t="s">
        <v>46</v>
      </c>
      <c r="C2108" s="62" t="s">
        <v>151</v>
      </c>
      <c r="D2108" s="90" t="s">
        <v>2223</v>
      </c>
      <c r="E2108" s="43" t="n">
        <v>0.958333333333333</v>
      </c>
      <c r="F2108" s="54" t="n">
        <v>10</v>
      </c>
      <c r="G2108" s="45" t="n">
        <v>4.26</v>
      </c>
      <c r="H2108" s="96" t="s">
        <v>5</v>
      </c>
      <c r="I2108" s="47" t="n">
        <f aca="false">IF(H2108="W",F2108*G2108-F2108,(IF(H2108="L",-F2108)))</f>
        <v>32.6</v>
      </c>
      <c r="J2108" s="91"/>
      <c r="K2108" s="23"/>
      <c r="L2108" s="48"/>
      <c r="M2108" s="48"/>
      <c r="N2108" s="49"/>
      <c r="O2108" s="91"/>
      <c r="P2108" s="92"/>
      <c r="Q2108" s="92"/>
      <c r="R2108" s="29"/>
      <c r="S2108" s="92"/>
      <c r="T2108" s="92"/>
      <c r="U2108" s="92"/>
      <c r="V2108" s="92"/>
      <c r="W2108" s="92"/>
      <c r="X2108" s="92"/>
      <c r="Y2108" s="92"/>
      <c r="Z2108" s="92"/>
      <c r="AA2108" s="92"/>
      <c r="AB2108" s="92"/>
      <c r="AC2108" s="92"/>
      <c r="AD2108" s="92"/>
      <c r="AE2108" s="92"/>
      <c r="AF2108" s="92"/>
      <c r="AG2108" s="32"/>
      <c r="AH2108" s="32"/>
      <c r="AI2108" s="32"/>
      <c r="AJ2108" s="32"/>
      <c r="AK2108" s="32"/>
      <c r="AL2108" s="32"/>
    </row>
    <row r="2109" customFormat="false" ht="16.85" hidden="false" customHeight="false" outlineLevel="0" collapsed="false">
      <c r="A2109" s="69"/>
      <c r="B2109" s="90" t="s">
        <v>46</v>
      </c>
      <c r="C2109" s="62" t="s">
        <v>151</v>
      </c>
      <c r="D2109" s="90" t="s">
        <v>1959</v>
      </c>
      <c r="E2109" s="43" t="n">
        <v>0.0416666666666667</v>
      </c>
      <c r="F2109" s="54" t="n">
        <v>5</v>
      </c>
      <c r="G2109" s="45" t="n">
        <v>2.52</v>
      </c>
      <c r="H2109" s="96" t="s">
        <v>7</v>
      </c>
      <c r="I2109" s="47" t="n">
        <f aca="false">IF(H2109="W",F2109*G2109-F2109,(IF(H2109="L",-F2109)))</f>
        <v>-5</v>
      </c>
      <c r="J2109" s="91"/>
      <c r="K2109" s="23"/>
      <c r="L2109" s="48"/>
      <c r="M2109" s="48"/>
      <c r="N2109" s="49"/>
      <c r="O2109" s="91"/>
      <c r="P2109" s="92"/>
      <c r="Q2109" s="92"/>
      <c r="R2109" s="29"/>
      <c r="S2109" s="92"/>
      <c r="T2109" s="92"/>
      <c r="U2109" s="92"/>
      <c r="V2109" s="92"/>
      <c r="W2109" s="92"/>
      <c r="X2109" s="92"/>
      <c r="Y2109" s="92"/>
      <c r="Z2109" s="92"/>
      <c r="AA2109" s="92"/>
      <c r="AB2109" s="92"/>
      <c r="AC2109" s="92"/>
      <c r="AD2109" s="92"/>
      <c r="AE2109" s="92"/>
      <c r="AF2109" s="92"/>
      <c r="AG2109" s="32"/>
      <c r="AH2109" s="32"/>
      <c r="AI2109" s="32"/>
      <c r="AJ2109" s="32"/>
      <c r="AK2109" s="32"/>
      <c r="AL2109" s="32"/>
    </row>
    <row r="2110" customFormat="false" ht="16.85" hidden="false" customHeight="false" outlineLevel="0" collapsed="false">
      <c r="A2110" s="69"/>
      <c r="B2110" s="90" t="s">
        <v>46</v>
      </c>
      <c r="C2110" s="62" t="s">
        <v>151</v>
      </c>
      <c r="D2110" s="90" t="s">
        <v>779</v>
      </c>
      <c r="E2110" s="43" t="n">
        <v>0.0416666666666667</v>
      </c>
      <c r="F2110" s="54" t="n">
        <v>5</v>
      </c>
      <c r="G2110" s="45" t="n">
        <v>1.6</v>
      </c>
      <c r="H2110" s="96" t="s">
        <v>5</v>
      </c>
      <c r="I2110" s="47" t="n">
        <f aca="false">IF(H2110="W",F2110*G2110-F2110,(IF(H2110="L",-F2110)))</f>
        <v>3</v>
      </c>
      <c r="J2110" s="91"/>
      <c r="K2110" s="23"/>
      <c r="L2110" s="48"/>
      <c r="M2110" s="48"/>
      <c r="N2110" s="49"/>
      <c r="O2110" s="91"/>
      <c r="P2110" s="92"/>
      <c r="Q2110" s="92"/>
      <c r="R2110" s="29"/>
      <c r="S2110" s="92"/>
      <c r="T2110" s="92"/>
      <c r="U2110" s="92"/>
      <c r="V2110" s="92"/>
      <c r="W2110" s="92"/>
      <c r="X2110" s="92"/>
      <c r="Y2110" s="92"/>
      <c r="Z2110" s="92"/>
      <c r="AA2110" s="92"/>
      <c r="AB2110" s="92"/>
      <c r="AC2110" s="92"/>
      <c r="AD2110" s="92"/>
      <c r="AE2110" s="92"/>
      <c r="AF2110" s="92"/>
      <c r="AG2110" s="32"/>
      <c r="AH2110" s="32"/>
      <c r="AI2110" s="32"/>
      <c r="AJ2110" s="32"/>
      <c r="AK2110" s="32"/>
      <c r="AL2110" s="32"/>
    </row>
    <row r="2111" customFormat="false" ht="16.85" hidden="false" customHeight="false" outlineLevel="0" collapsed="false">
      <c r="A2111" s="69" t="n">
        <v>43766</v>
      </c>
      <c r="B2111" s="90" t="s">
        <v>67</v>
      </c>
      <c r="C2111" s="62" t="s">
        <v>28</v>
      </c>
      <c r="D2111" s="90" t="s">
        <v>2224</v>
      </c>
      <c r="E2111" s="43" t="n">
        <v>0.90625</v>
      </c>
      <c r="F2111" s="54" t="n">
        <v>20</v>
      </c>
      <c r="G2111" s="45" t="n">
        <v>3.48</v>
      </c>
      <c r="H2111" s="96" t="s">
        <v>5</v>
      </c>
      <c r="I2111" s="47" t="n">
        <f aca="false">IF(H2111="W",F2111*G2111-F2111,(IF(H2111="L",-F2111)))</f>
        <v>49.6</v>
      </c>
      <c r="J2111" s="91"/>
      <c r="K2111" s="23" t="s">
        <v>124</v>
      </c>
      <c r="L2111" s="48" t="s">
        <v>2225</v>
      </c>
      <c r="M2111" s="48" t="s">
        <v>9</v>
      </c>
      <c r="N2111" s="49" t="n">
        <f aca="false">SUM(I2111:I2212)</f>
        <v>68.9268000000001</v>
      </c>
      <c r="O2111" s="91"/>
      <c r="P2111" s="92"/>
      <c r="Q2111" s="92"/>
      <c r="R2111" s="29"/>
      <c r="S2111" s="92"/>
      <c r="T2111" s="92"/>
      <c r="U2111" s="92"/>
      <c r="V2111" s="92"/>
      <c r="W2111" s="92"/>
      <c r="X2111" s="92"/>
      <c r="Y2111" s="92"/>
      <c r="Z2111" s="92"/>
      <c r="AA2111" s="92"/>
      <c r="AB2111" s="92"/>
      <c r="AC2111" s="92"/>
      <c r="AD2111" s="92"/>
      <c r="AE2111" s="92"/>
      <c r="AF2111" s="92"/>
      <c r="AG2111" s="32"/>
      <c r="AH2111" s="32"/>
      <c r="AI2111" s="32"/>
      <c r="AJ2111" s="32"/>
      <c r="AK2111" s="32"/>
      <c r="AL2111" s="32"/>
    </row>
    <row r="2112" customFormat="false" ht="16.85" hidden="false" customHeight="false" outlineLevel="0" collapsed="false">
      <c r="A2112" s="69" t="s">
        <v>2226</v>
      </c>
      <c r="B2112" s="90" t="s">
        <v>67</v>
      </c>
      <c r="C2112" s="62" t="s">
        <v>151</v>
      </c>
      <c r="D2112" s="90" t="s">
        <v>2227</v>
      </c>
      <c r="E2112" s="43" t="n">
        <v>0.90625</v>
      </c>
      <c r="F2112" s="54" t="n">
        <v>13.97</v>
      </c>
      <c r="G2112" s="45" t="n">
        <v>3.55</v>
      </c>
      <c r="H2112" s="96" t="s">
        <v>7</v>
      </c>
      <c r="I2112" s="47" t="n">
        <f aca="false">IF(H2112="W",F2112*G2112-F2112,(IF(H2112="L",-F2112)))</f>
        <v>-13.97</v>
      </c>
      <c r="J2112" s="91"/>
      <c r="K2112" s="23"/>
      <c r="L2112" s="48" t="s">
        <v>2228</v>
      </c>
      <c r="M2112" s="48" t="s">
        <v>9</v>
      </c>
      <c r="N2112" s="49" t="n">
        <f aca="false">SUM(N2111+N2213+N2336+N2403+N2472)</f>
        <v>280.2558</v>
      </c>
      <c r="O2112" s="91"/>
      <c r="P2112" s="92"/>
      <c r="Q2112" s="92"/>
      <c r="R2112" s="29"/>
      <c r="S2112" s="92"/>
      <c r="T2112" s="92"/>
      <c r="U2112" s="92"/>
      <c r="V2112" s="92"/>
      <c r="W2112" s="92"/>
      <c r="X2112" s="92"/>
      <c r="Y2112" s="92"/>
      <c r="Z2112" s="92"/>
      <c r="AA2112" s="92"/>
      <c r="AB2112" s="92"/>
      <c r="AC2112" s="92"/>
      <c r="AD2112" s="92"/>
      <c r="AE2112" s="92"/>
      <c r="AF2112" s="92"/>
      <c r="AG2112" s="32"/>
      <c r="AH2112" s="32"/>
      <c r="AI2112" s="32"/>
      <c r="AJ2112" s="32"/>
      <c r="AK2112" s="32"/>
      <c r="AL2112" s="32"/>
    </row>
    <row r="2113" customFormat="false" ht="16.85" hidden="false" customHeight="false" outlineLevel="0" collapsed="false">
      <c r="A2113" s="69" t="s">
        <v>2182</v>
      </c>
      <c r="B2113" s="90" t="s">
        <v>67</v>
      </c>
      <c r="C2113" s="62" t="s">
        <v>1162</v>
      </c>
      <c r="D2113" s="90" t="s">
        <v>2229</v>
      </c>
      <c r="E2113" s="43" t="n">
        <v>0.90625</v>
      </c>
      <c r="F2113" s="54" t="n">
        <v>16.81</v>
      </c>
      <c r="G2113" s="45" t="n">
        <v>2.95</v>
      </c>
      <c r="H2113" s="96" t="s">
        <v>7</v>
      </c>
      <c r="I2113" s="47" t="n">
        <f aca="false">IF(H2113="W",F2113*G2113-F2113,(IF(H2113="L",-F2113)))</f>
        <v>-16.81</v>
      </c>
      <c r="J2113" s="91"/>
      <c r="K2113" s="23"/>
      <c r="L2113" s="48"/>
      <c r="M2113" s="48"/>
      <c r="N2113" s="49"/>
      <c r="O2113" s="91"/>
      <c r="P2113" s="92"/>
      <c r="Q2113" s="92"/>
      <c r="R2113" s="29"/>
      <c r="S2113" s="92"/>
      <c r="T2113" s="92"/>
      <c r="U2113" s="92"/>
      <c r="V2113" s="92"/>
      <c r="W2113" s="92"/>
      <c r="X2113" s="92"/>
      <c r="Y2113" s="92"/>
      <c r="Z2113" s="92"/>
      <c r="AA2113" s="92"/>
      <c r="AB2113" s="92"/>
      <c r="AC2113" s="92"/>
      <c r="AD2113" s="92"/>
      <c r="AE2113" s="92"/>
      <c r="AF2113" s="92"/>
      <c r="AG2113" s="32"/>
      <c r="AH2113" s="32"/>
      <c r="AI2113" s="32"/>
      <c r="AJ2113" s="32"/>
      <c r="AK2113" s="32"/>
      <c r="AL2113" s="32"/>
    </row>
    <row r="2114" customFormat="false" ht="16.85" hidden="false" customHeight="false" outlineLevel="0" collapsed="false">
      <c r="A2114" s="69"/>
      <c r="B2114" s="90" t="s">
        <v>67</v>
      </c>
      <c r="C2114" s="62" t="s">
        <v>63</v>
      </c>
      <c r="D2114" s="90" t="s">
        <v>2230</v>
      </c>
      <c r="E2114" s="43" t="n">
        <v>0.90625</v>
      </c>
      <c r="F2114" s="54" t="n">
        <v>20</v>
      </c>
      <c r="G2114" s="45" t="n">
        <v>1.05</v>
      </c>
      <c r="H2114" s="96" t="s">
        <v>5</v>
      </c>
      <c r="I2114" s="47" t="n">
        <f aca="false">IF(H2114="W",F2114*G2114-F2114,(IF(H2114="L",-F2114)))</f>
        <v>1</v>
      </c>
      <c r="J2114" s="91"/>
      <c r="K2114" s="23"/>
      <c r="L2114" s="48"/>
      <c r="M2114" s="48"/>
      <c r="N2114" s="49"/>
      <c r="O2114" s="91"/>
      <c r="P2114" s="92"/>
      <c r="Q2114" s="92"/>
      <c r="R2114" s="29"/>
      <c r="S2114" s="92"/>
      <c r="T2114" s="92"/>
      <c r="U2114" s="92"/>
      <c r="V2114" s="92"/>
      <c r="W2114" s="92"/>
      <c r="X2114" s="92"/>
      <c r="Y2114" s="92"/>
      <c r="Z2114" s="92"/>
      <c r="AA2114" s="92"/>
      <c r="AB2114" s="92"/>
      <c r="AC2114" s="92"/>
      <c r="AD2114" s="92"/>
      <c r="AE2114" s="92"/>
      <c r="AF2114" s="92"/>
      <c r="AG2114" s="32"/>
      <c r="AH2114" s="32"/>
      <c r="AI2114" s="32"/>
      <c r="AJ2114" s="32"/>
      <c r="AK2114" s="32"/>
      <c r="AL2114" s="32"/>
    </row>
    <row r="2115" customFormat="false" ht="16.85" hidden="false" customHeight="false" outlineLevel="0" collapsed="false">
      <c r="A2115" s="69"/>
      <c r="B2115" s="90" t="s">
        <v>67</v>
      </c>
      <c r="C2115" s="62" t="s">
        <v>28</v>
      </c>
      <c r="D2115" s="90" t="s">
        <v>2231</v>
      </c>
      <c r="E2115" s="43" t="n">
        <v>0.833333333333333</v>
      </c>
      <c r="F2115" s="54" t="n">
        <v>5</v>
      </c>
      <c r="G2115" s="45" t="n">
        <v>2.35</v>
      </c>
      <c r="H2115" s="96" t="s">
        <v>5</v>
      </c>
      <c r="I2115" s="47" t="n">
        <f aca="false">IF(H2115="W",F2115*G2115-F2115,(IF(H2115="L",-F2115)))</f>
        <v>6.75</v>
      </c>
      <c r="J2115" s="91"/>
      <c r="K2115" s="23" t="s">
        <v>2232</v>
      </c>
      <c r="L2115" s="48"/>
      <c r="M2115" s="48"/>
      <c r="N2115" s="49"/>
      <c r="O2115" s="91"/>
      <c r="P2115" s="92"/>
      <c r="Q2115" s="92"/>
      <c r="R2115" s="29"/>
      <c r="S2115" s="92"/>
      <c r="T2115" s="92"/>
      <c r="U2115" s="92"/>
      <c r="V2115" s="92"/>
      <c r="W2115" s="92"/>
      <c r="X2115" s="92"/>
      <c r="Y2115" s="92"/>
      <c r="Z2115" s="92"/>
      <c r="AA2115" s="92"/>
      <c r="AB2115" s="92"/>
      <c r="AC2115" s="92"/>
      <c r="AD2115" s="92"/>
      <c r="AE2115" s="92"/>
      <c r="AF2115" s="92"/>
      <c r="AG2115" s="32"/>
      <c r="AH2115" s="32"/>
      <c r="AI2115" s="32"/>
      <c r="AJ2115" s="32"/>
      <c r="AK2115" s="32"/>
      <c r="AL2115" s="32"/>
    </row>
    <row r="2116" customFormat="false" ht="16.85" hidden="false" customHeight="false" outlineLevel="0" collapsed="false">
      <c r="A2116" s="69"/>
      <c r="B2116" s="90" t="s">
        <v>67</v>
      </c>
      <c r="C2116" s="62" t="s">
        <v>216</v>
      </c>
      <c r="D2116" s="90" t="s">
        <v>2135</v>
      </c>
      <c r="E2116" s="43" t="n">
        <v>0.833333333333333</v>
      </c>
      <c r="F2116" s="54" t="n">
        <v>3.7</v>
      </c>
      <c r="G2116" s="45" t="n">
        <v>3.5</v>
      </c>
      <c r="H2116" s="96" t="s">
        <v>7</v>
      </c>
      <c r="I2116" s="47" t="n">
        <f aca="false">IF(H2116="W",F2116*G2116-F2116,(IF(H2116="L",-F2116)))</f>
        <v>-3.7</v>
      </c>
      <c r="J2116" s="91"/>
      <c r="K2116" s="23"/>
      <c r="L2116" s="48"/>
      <c r="M2116" s="48"/>
      <c r="N2116" s="49"/>
      <c r="O2116" s="91"/>
      <c r="P2116" s="92"/>
      <c r="Q2116" s="92"/>
      <c r="R2116" s="29"/>
      <c r="S2116" s="92"/>
      <c r="T2116" s="92"/>
      <c r="U2116" s="92"/>
      <c r="V2116" s="92"/>
      <c r="W2116" s="92"/>
      <c r="X2116" s="92"/>
      <c r="Y2116" s="92"/>
      <c r="Z2116" s="92"/>
      <c r="AA2116" s="92"/>
      <c r="AB2116" s="92"/>
      <c r="AC2116" s="92"/>
      <c r="AD2116" s="92"/>
      <c r="AE2116" s="92"/>
      <c r="AF2116" s="92"/>
      <c r="AG2116" s="32"/>
      <c r="AH2116" s="32"/>
      <c r="AI2116" s="32"/>
      <c r="AJ2116" s="32"/>
      <c r="AK2116" s="32"/>
      <c r="AL2116" s="32"/>
    </row>
    <row r="2117" customFormat="false" ht="16.85" hidden="false" customHeight="false" outlineLevel="0" collapsed="false">
      <c r="A2117" s="69"/>
      <c r="B2117" s="90" t="s">
        <v>67</v>
      </c>
      <c r="C2117" s="62" t="s">
        <v>170</v>
      </c>
      <c r="D2117" s="90" t="s">
        <v>2233</v>
      </c>
      <c r="E2117" s="43" t="n">
        <v>0.833333333333333</v>
      </c>
      <c r="F2117" s="54" t="n">
        <v>4.1</v>
      </c>
      <c r="G2117" s="45" t="n">
        <v>3.15</v>
      </c>
      <c r="H2117" s="96" t="s">
        <v>7</v>
      </c>
      <c r="I2117" s="47" t="n">
        <f aca="false">IF(H2117="W",F2117*G2117-F2117,(IF(H2117="L",-F2117)))</f>
        <v>-4.1</v>
      </c>
      <c r="J2117" s="91"/>
      <c r="K2117" s="23" t="s">
        <v>2234</v>
      </c>
      <c r="L2117" s="48"/>
      <c r="M2117" s="48"/>
      <c r="N2117" s="49"/>
      <c r="O2117" s="91"/>
      <c r="P2117" s="92"/>
      <c r="Q2117" s="92"/>
      <c r="R2117" s="29"/>
      <c r="S2117" s="92"/>
      <c r="T2117" s="92"/>
      <c r="U2117" s="92"/>
      <c r="V2117" s="92"/>
      <c r="W2117" s="92"/>
      <c r="X2117" s="92"/>
      <c r="Y2117" s="92"/>
      <c r="Z2117" s="92"/>
      <c r="AA2117" s="92"/>
      <c r="AB2117" s="92"/>
      <c r="AC2117" s="92"/>
      <c r="AD2117" s="92"/>
      <c r="AE2117" s="92"/>
      <c r="AF2117" s="92"/>
      <c r="AG2117" s="32"/>
      <c r="AH2117" s="32"/>
      <c r="AI2117" s="32"/>
      <c r="AJ2117" s="32"/>
      <c r="AK2117" s="32"/>
      <c r="AL2117" s="32"/>
    </row>
    <row r="2118" customFormat="false" ht="16.85" hidden="false" customHeight="false" outlineLevel="0" collapsed="false">
      <c r="A2118" s="69"/>
      <c r="B2118" s="90" t="s">
        <v>46</v>
      </c>
      <c r="C2118" s="62" t="s">
        <v>95</v>
      </c>
      <c r="D2118" s="90" t="s">
        <v>2235</v>
      </c>
      <c r="E2118" s="43" t="n">
        <v>0.0451388888888889</v>
      </c>
      <c r="F2118" s="54" t="n">
        <v>20</v>
      </c>
      <c r="G2118" s="45" t="n">
        <v>2.2</v>
      </c>
      <c r="H2118" s="96" t="s">
        <v>5</v>
      </c>
      <c r="I2118" s="47" t="n">
        <f aca="false">IF(H2118="W",F2118*G2118-F2118,(IF(H2118="L",-F2118)))</f>
        <v>24</v>
      </c>
      <c r="J2118" s="91"/>
      <c r="K2118" s="23"/>
      <c r="L2118" s="48"/>
      <c r="M2118" s="48"/>
      <c r="N2118" s="49"/>
      <c r="O2118" s="91"/>
      <c r="P2118" s="92"/>
      <c r="Q2118" s="92"/>
      <c r="R2118" s="29"/>
      <c r="S2118" s="92"/>
      <c r="T2118" s="92"/>
      <c r="U2118" s="92"/>
      <c r="V2118" s="92"/>
      <c r="W2118" s="92"/>
      <c r="X2118" s="92"/>
      <c r="Y2118" s="92"/>
      <c r="Z2118" s="92"/>
      <c r="AA2118" s="92"/>
      <c r="AB2118" s="92"/>
      <c r="AC2118" s="92"/>
      <c r="AD2118" s="92"/>
      <c r="AE2118" s="92"/>
      <c r="AF2118" s="92"/>
      <c r="AG2118" s="32"/>
      <c r="AH2118" s="32"/>
      <c r="AI2118" s="32"/>
      <c r="AJ2118" s="32"/>
      <c r="AK2118" s="32"/>
      <c r="AL2118" s="32"/>
    </row>
    <row r="2119" customFormat="false" ht="16.85" hidden="false" customHeight="false" outlineLevel="0" collapsed="false">
      <c r="A2119" s="69" t="s">
        <v>1099</v>
      </c>
      <c r="B2119" s="90" t="s">
        <v>46</v>
      </c>
      <c r="C2119" s="62" t="s">
        <v>170</v>
      </c>
      <c r="D2119" s="90" t="s">
        <v>2236</v>
      </c>
      <c r="E2119" s="43" t="n">
        <v>0.0451388888888889</v>
      </c>
      <c r="F2119" s="54" t="n">
        <v>10</v>
      </c>
      <c r="G2119" s="45" t="n">
        <v>2.1</v>
      </c>
      <c r="H2119" s="96" t="s">
        <v>5</v>
      </c>
      <c r="I2119" s="47" t="n">
        <f aca="false">IF(H2119="W",F2119*G2119-F2119,(IF(H2119="L",-F2119)))</f>
        <v>11</v>
      </c>
      <c r="J2119" s="91"/>
      <c r="K2119" s="23" t="s">
        <v>124</v>
      </c>
      <c r="L2119" s="48"/>
      <c r="M2119" s="48"/>
      <c r="N2119" s="49"/>
      <c r="O2119" s="91"/>
      <c r="P2119" s="92"/>
      <c r="Q2119" s="92"/>
      <c r="R2119" s="29"/>
      <c r="S2119" s="92"/>
      <c r="T2119" s="92"/>
      <c r="U2119" s="92"/>
      <c r="V2119" s="92"/>
      <c r="W2119" s="92"/>
      <c r="X2119" s="92"/>
      <c r="Y2119" s="92"/>
      <c r="Z2119" s="92"/>
      <c r="AA2119" s="92"/>
      <c r="AB2119" s="92"/>
      <c r="AC2119" s="92"/>
      <c r="AD2119" s="92"/>
      <c r="AE2119" s="92"/>
      <c r="AF2119" s="92"/>
      <c r="AG2119" s="32"/>
      <c r="AH2119" s="32"/>
      <c r="AI2119" s="32"/>
      <c r="AJ2119" s="32"/>
      <c r="AK2119" s="32"/>
      <c r="AL2119" s="32"/>
    </row>
    <row r="2120" customFormat="false" ht="16.85" hidden="false" customHeight="false" outlineLevel="0" collapsed="false">
      <c r="A2120" s="69"/>
      <c r="B2120" s="90" t="s">
        <v>46</v>
      </c>
      <c r="C2120" s="62" t="s">
        <v>87</v>
      </c>
      <c r="D2120" s="90" t="s">
        <v>2237</v>
      </c>
      <c r="E2120" s="43" t="n">
        <v>0.0451388888888889</v>
      </c>
      <c r="F2120" s="54" t="n">
        <v>16.3</v>
      </c>
      <c r="G2120" s="45" t="n">
        <v>2.7</v>
      </c>
      <c r="H2120" s="96" t="s">
        <v>7</v>
      </c>
      <c r="I2120" s="47" t="n">
        <f aca="false">IF(H2120="W",F2120*G2120-F2120,(IF(H2120="L",-F2120)))</f>
        <v>-16.3</v>
      </c>
      <c r="J2120" s="91"/>
      <c r="K2120" s="23" t="s">
        <v>2238</v>
      </c>
      <c r="L2120" s="48"/>
      <c r="M2120" s="48"/>
      <c r="N2120" s="49"/>
      <c r="O2120" s="91"/>
      <c r="P2120" s="92"/>
      <c r="Q2120" s="92"/>
      <c r="R2120" s="29"/>
      <c r="S2120" s="92"/>
      <c r="T2120" s="92"/>
      <c r="U2120" s="92"/>
      <c r="V2120" s="92"/>
      <c r="W2120" s="92"/>
      <c r="X2120" s="92"/>
      <c r="Y2120" s="92"/>
      <c r="Z2120" s="92"/>
      <c r="AA2120" s="92"/>
      <c r="AB2120" s="92"/>
      <c r="AC2120" s="92"/>
      <c r="AD2120" s="92"/>
      <c r="AE2120" s="92"/>
      <c r="AF2120" s="92"/>
      <c r="AG2120" s="32"/>
      <c r="AH2120" s="32"/>
      <c r="AI2120" s="32"/>
      <c r="AJ2120" s="32"/>
      <c r="AK2120" s="32"/>
      <c r="AL2120" s="32"/>
    </row>
    <row r="2121" customFormat="false" ht="16.85" hidden="false" customHeight="false" outlineLevel="0" collapsed="false">
      <c r="A2121" s="69"/>
      <c r="B2121" s="90" t="s">
        <v>46</v>
      </c>
      <c r="C2121" s="62" t="s">
        <v>95</v>
      </c>
      <c r="D2121" s="90" t="s">
        <v>2239</v>
      </c>
      <c r="E2121" s="43" t="n">
        <v>0.170138888888889</v>
      </c>
      <c r="F2121" s="54" t="n">
        <v>20</v>
      </c>
      <c r="G2121" s="45" t="n">
        <v>2.1</v>
      </c>
      <c r="H2121" s="96" t="s">
        <v>5</v>
      </c>
      <c r="I2121" s="47" t="n">
        <f aca="false">IF(H2121="W",F2121*G2121-F2121,(IF(H2121="L",-F2121)))</f>
        <v>22</v>
      </c>
      <c r="J2121" s="91"/>
      <c r="K2121" s="23"/>
      <c r="L2121" s="48"/>
      <c r="M2121" s="48"/>
      <c r="N2121" s="49"/>
      <c r="O2121" s="91"/>
      <c r="P2121" s="92"/>
      <c r="Q2121" s="92"/>
      <c r="R2121" s="29"/>
      <c r="S2121" s="92"/>
      <c r="T2121" s="92"/>
      <c r="U2121" s="92"/>
      <c r="V2121" s="92"/>
      <c r="W2121" s="92"/>
      <c r="X2121" s="92"/>
      <c r="Y2121" s="92"/>
      <c r="Z2121" s="92"/>
      <c r="AA2121" s="92"/>
      <c r="AB2121" s="92"/>
      <c r="AC2121" s="92"/>
      <c r="AD2121" s="92"/>
      <c r="AE2121" s="92"/>
      <c r="AF2121" s="92"/>
      <c r="AG2121" s="32"/>
      <c r="AH2121" s="32"/>
      <c r="AI2121" s="32"/>
      <c r="AJ2121" s="32"/>
      <c r="AK2121" s="32"/>
      <c r="AL2121" s="32"/>
    </row>
    <row r="2122" customFormat="false" ht="16.85" hidden="false" customHeight="false" outlineLevel="0" collapsed="false">
      <c r="A2122" s="69" t="s">
        <v>1099</v>
      </c>
      <c r="B2122" s="90" t="s">
        <v>46</v>
      </c>
      <c r="C2122" s="62" t="s">
        <v>170</v>
      </c>
      <c r="D2122" s="90" t="s">
        <v>2135</v>
      </c>
      <c r="E2122" s="43" t="n">
        <v>0.170138888888889</v>
      </c>
      <c r="F2122" s="54" t="n">
        <v>6.36</v>
      </c>
      <c r="G2122" s="45" t="n">
        <v>6.6</v>
      </c>
      <c r="H2122" s="96" t="s">
        <v>7</v>
      </c>
      <c r="I2122" s="47" t="n">
        <f aca="false">IF(H2122="W",F2122*G2122-F2122,(IF(H2122="L",-F2122)))</f>
        <v>-6.36</v>
      </c>
      <c r="J2122" s="91"/>
      <c r="K2122" s="23" t="s">
        <v>2240</v>
      </c>
      <c r="L2122" s="48"/>
      <c r="M2122" s="48"/>
      <c r="N2122" s="49"/>
      <c r="O2122" s="91"/>
      <c r="P2122" s="92"/>
      <c r="Q2122" s="92"/>
      <c r="R2122" s="29"/>
      <c r="S2122" s="92"/>
      <c r="T2122" s="92"/>
      <c r="U2122" s="92"/>
      <c r="V2122" s="92"/>
      <c r="W2122" s="92"/>
      <c r="X2122" s="92"/>
      <c r="Y2122" s="92"/>
      <c r="Z2122" s="92"/>
      <c r="AA2122" s="92"/>
      <c r="AB2122" s="92"/>
      <c r="AC2122" s="92"/>
      <c r="AD2122" s="92"/>
      <c r="AE2122" s="92"/>
      <c r="AF2122" s="92"/>
      <c r="AG2122" s="32"/>
      <c r="AH2122" s="32"/>
      <c r="AI2122" s="32"/>
      <c r="AJ2122" s="32"/>
      <c r="AK2122" s="32"/>
      <c r="AL2122" s="32"/>
    </row>
    <row r="2123" customFormat="false" ht="16.85" hidden="false" customHeight="false" outlineLevel="0" collapsed="false">
      <c r="A2123" s="69"/>
      <c r="B2123" s="90" t="s">
        <v>46</v>
      </c>
      <c r="C2123" s="62" t="s">
        <v>87</v>
      </c>
      <c r="D2123" s="90" t="s">
        <v>2241</v>
      </c>
      <c r="E2123" s="43" t="n">
        <v>0.170138888888889</v>
      </c>
      <c r="F2123" s="54" t="n">
        <v>15.27</v>
      </c>
      <c r="G2123" s="45" t="n">
        <v>2.75</v>
      </c>
      <c r="H2123" s="96" t="s">
        <v>7</v>
      </c>
      <c r="I2123" s="47" t="n">
        <f aca="false">IF(H2123="W",F2123*G2123-F2123,(IF(H2123="L",-F2123)))</f>
        <v>-15.27</v>
      </c>
      <c r="J2123" s="91"/>
      <c r="K2123" s="23" t="s">
        <v>2242</v>
      </c>
      <c r="L2123" s="48"/>
      <c r="M2123" s="48"/>
      <c r="N2123" s="49"/>
      <c r="O2123" s="91"/>
      <c r="P2123" s="92"/>
      <c r="Q2123" s="92"/>
      <c r="R2123" s="29"/>
      <c r="S2123" s="92"/>
      <c r="T2123" s="92"/>
      <c r="U2123" s="92"/>
      <c r="V2123" s="92"/>
      <c r="W2123" s="92"/>
      <c r="X2123" s="92"/>
      <c r="Y2123" s="92"/>
      <c r="Z2123" s="92"/>
      <c r="AA2123" s="92"/>
      <c r="AB2123" s="92"/>
      <c r="AC2123" s="92"/>
      <c r="AD2123" s="92"/>
      <c r="AE2123" s="92"/>
      <c r="AF2123" s="92"/>
      <c r="AG2123" s="32"/>
      <c r="AH2123" s="32"/>
      <c r="AI2123" s="32"/>
      <c r="AJ2123" s="32"/>
      <c r="AK2123" s="32"/>
      <c r="AL2123" s="32"/>
    </row>
    <row r="2124" customFormat="false" ht="16.85" hidden="false" customHeight="false" outlineLevel="0" collapsed="false">
      <c r="A2124" s="69"/>
      <c r="B2124" s="90" t="s">
        <v>46</v>
      </c>
      <c r="C2124" s="62" t="s">
        <v>28</v>
      </c>
      <c r="D2124" s="90" t="s">
        <v>2235</v>
      </c>
      <c r="E2124" s="43" t="n">
        <v>0.0416666666666667</v>
      </c>
      <c r="F2124" s="54" t="n">
        <v>20</v>
      </c>
      <c r="G2124" s="45" t="n">
        <v>1.73</v>
      </c>
      <c r="H2124" s="96" t="s">
        <v>7</v>
      </c>
      <c r="I2124" s="47" t="n">
        <f aca="false">IF(H2124="W",F2124*G2124-F2124,(IF(H2124="L",-F2124)))</f>
        <v>-20</v>
      </c>
      <c r="J2124" s="91"/>
      <c r="K2124" s="23"/>
      <c r="L2124" s="48"/>
      <c r="M2124" s="48"/>
      <c r="N2124" s="49"/>
      <c r="O2124" s="91"/>
      <c r="P2124" s="92"/>
      <c r="Q2124" s="92"/>
      <c r="R2124" s="29"/>
      <c r="S2124" s="92"/>
      <c r="T2124" s="92"/>
      <c r="U2124" s="92"/>
      <c r="V2124" s="92"/>
      <c r="W2124" s="92"/>
      <c r="X2124" s="92"/>
      <c r="Y2124" s="92"/>
      <c r="Z2124" s="92"/>
      <c r="AA2124" s="92"/>
      <c r="AB2124" s="92"/>
      <c r="AC2124" s="92"/>
      <c r="AD2124" s="92"/>
      <c r="AE2124" s="92"/>
      <c r="AF2124" s="92"/>
      <c r="AG2124" s="32"/>
      <c r="AH2124" s="32"/>
      <c r="AI2124" s="32"/>
      <c r="AJ2124" s="32"/>
      <c r="AK2124" s="32"/>
      <c r="AL2124" s="32"/>
    </row>
    <row r="2125" customFormat="false" ht="16.85" hidden="false" customHeight="false" outlineLevel="0" collapsed="false">
      <c r="A2125" s="69"/>
      <c r="B2125" s="90" t="s">
        <v>46</v>
      </c>
      <c r="C2125" s="62" t="s">
        <v>87</v>
      </c>
      <c r="D2125" s="90" t="s">
        <v>2236</v>
      </c>
      <c r="E2125" s="43" t="n">
        <v>0.0416666666666667</v>
      </c>
      <c r="F2125" s="54" t="n">
        <v>5</v>
      </c>
      <c r="G2125" s="45" t="n">
        <v>1.94</v>
      </c>
      <c r="H2125" s="96" t="s">
        <v>5</v>
      </c>
      <c r="I2125" s="47" t="n">
        <f aca="false">IF(H2125="W",F2125*G2125-F2125,(IF(H2125="L",-F2125)))</f>
        <v>4.7</v>
      </c>
      <c r="J2125" s="91"/>
      <c r="K2125" s="23" t="s">
        <v>124</v>
      </c>
      <c r="L2125" s="48"/>
      <c r="M2125" s="48"/>
      <c r="N2125" s="49"/>
      <c r="O2125" s="91"/>
      <c r="P2125" s="92"/>
      <c r="Q2125" s="92"/>
      <c r="R2125" s="29"/>
      <c r="S2125" s="92"/>
      <c r="T2125" s="92"/>
      <c r="U2125" s="92"/>
      <c r="V2125" s="92"/>
      <c r="W2125" s="92"/>
      <c r="X2125" s="92"/>
      <c r="Y2125" s="92"/>
      <c r="Z2125" s="92"/>
      <c r="AA2125" s="92"/>
      <c r="AB2125" s="92"/>
      <c r="AC2125" s="92"/>
      <c r="AD2125" s="92"/>
      <c r="AE2125" s="92"/>
      <c r="AF2125" s="92"/>
      <c r="AG2125" s="32"/>
      <c r="AH2125" s="32"/>
      <c r="AI2125" s="32"/>
      <c r="AJ2125" s="32"/>
      <c r="AK2125" s="32"/>
      <c r="AL2125" s="32"/>
    </row>
    <row r="2126" customFormat="false" ht="16.85" hidden="false" customHeight="false" outlineLevel="0" collapsed="false">
      <c r="A2126" s="69"/>
      <c r="B2126" s="90" t="s">
        <v>46</v>
      </c>
      <c r="C2126" s="62" t="s">
        <v>2243</v>
      </c>
      <c r="D2126" s="90" t="s">
        <v>2236</v>
      </c>
      <c r="E2126" s="43" t="n">
        <v>0.0416666666666667</v>
      </c>
      <c r="F2126" s="54" t="n">
        <v>10</v>
      </c>
      <c r="G2126" s="45" t="n">
        <v>1.9</v>
      </c>
      <c r="H2126" s="96" t="s">
        <v>5</v>
      </c>
      <c r="I2126" s="47" t="n">
        <f aca="false">IF(H2126="W",F2126*G2126-F2126,(IF(H2126="L",-F2126)))</f>
        <v>9</v>
      </c>
      <c r="J2126" s="91"/>
      <c r="K2126" s="23" t="s">
        <v>2244</v>
      </c>
      <c r="L2126" s="48"/>
      <c r="M2126" s="48"/>
      <c r="N2126" s="49"/>
      <c r="O2126" s="91"/>
      <c r="P2126" s="92"/>
      <c r="Q2126" s="92"/>
      <c r="R2126" s="29"/>
      <c r="S2126" s="92"/>
      <c r="T2126" s="92"/>
      <c r="U2126" s="92"/>
      <c r="V2126" s="92"/>
      <c r="W2126" s="92"/>
      <c r="X2126" s="92"/>
      <c r="Y2126" s="92"/>
      <c r="Z2126" s="92"/>
      <c r="AA2126" s="92"/>
      <c r="AB2126" s="92"/>
      <c r="AC2126" s="92"/>
      <c r="AD2126" s="92"/>
      <c r="AE2126" s="92"/>
      <c r="AF2126" s="92"/>
      <c r="AG2126" s="32"/>
      <c r="AH2126" s="32"/>
      <c r="AI2126" s="32"/>
      <c r="AJ2126" s="32"/>
      <c r="AK2126" s="32"/>
      <c r="AL2126" s="32"/>
    </row>
    <row r="2127" customFormat="false" ht="16.85" hidden="false" customHeight="false" outlineLevel="0" collapsed="false">
      <c r="A2127" s="69"/>
      <c r="B2127" s="90" t="s">
        <v>46</v>
      </c>
      <c r="C2127" s="62" t="s">
        <v>28</v>
      </c>
      <c r="D2127" s="90" t="s">
        <v>2239</v>
      </c>
      <c r="E2127" s="43" t="n">
        <v>0.170138888888889</v>
      </c>
      <c r="F2127" s="54" t="n">
        <v>30</v>
      </c>
      <c r="G2127" s="45" t="n">
        <v>1.4</v>
      </c>
      <c r="H2127" s="96" t="s">
        <v>5</v>
      </c>
      <c r="I2127" s="47" t="n">
        <f aca="false">IF(H2127="W",F2127*G2127-F2127,(IF(H2127="L",-F2127)))</f>
        <v>12</v>
      </c>
      <c r="J2127" s="91"/>
      <c r="K2127" s="23"/>
      <c r="L2127" s="48"/>
      <c r="M2127" s="48"/>
      <c r="N2127" s="49"/>
      <c r="O2127" s="91"/>
      <c r="P2127" s="92"/>
      <c r="Q2127" s="92"/>
      <c r="R2127" s="29"/>
      <c r="S2127" s="92"/>
      <c r="T2127" s="92"/>
      <c r="U2127" s="92"/>
      <c r="V2127" s="92"/>
      <c r="W2127" s="92"/>
      <c r="X2127" s="92"/>
      <c r="Y2127" s="92"/>
      <c r="Z2127" s="92"/>
      <c r="AA2127" s="92"/>
      <c r="AB2127" s="92"/>
      <c r="AC2127" s="92"/>
      <c r="AD2127" s="92"/>
      <c r="AE2127" s="92"/>
      <c r="AF2127" s="92"/>
      <c r="AG2127" s="32"/>
      <c r="AH2127" s="32"/>
      <c r="AI2127" s="32"/>
      <c r="AJ2127" s="32"/>
      <c r="AK2127" s="32"/>
      <c r="AL2127" s="32"/>
    </row>
    <row r="2128" customFormat="false" ht="16.85" hidden="false" customHeight="false" outlineLevel="0" collapsed="false">
      <c r="A2128" s="69"/>
      <c r="B2128" s="90" t="s">
        <v>46</v>
      </c>
      <c r="C2128" s="62" t="s">
        <v>28</v>
      </c>
      <c r="D2128" s="90" t="s">
        <v>2245</v>
      </c>
      <c r="E2128" s="43" t="n">
        <v>0.170138888888889</v>
      </c>
      <c r="F2128" s="54" t="n">
        <v>10</v>
      </c>
      <c r="G2128" s="45" t="n">
        <v>2.66</v>
      </c>
      <c r="H2128" s="96" t="s">
        <v>5</v>
      </c>
      <c r="I2128" s="47" t="n">
        <f aca="false">IF(H2128="W",F2128*G2128-F2128,(IF(H2128="L",-F2128)))</f>
        <v>16.6</v>
      </c>
      <c r="J2128" s="91"/>
      <c r="K2128" s="23" t="s">
        <v>124</v>
      </c>
      <c r="L2128" s="48"/>
      <c r="M2128" s="48"/>
      <c r="N2128" s="49"/>
      <c r="O2128" s="91"/>
      <c r="P2128" s="92"/>
      <c r="Q2128" s="92"/>
      <c r="R2128" s="29"/>
      <c r="S2128" s="92"/>
      <c r="T2128" s="92"/>
      <c r="U2128" s="92"/>
      <c r="V2128" s="92"/>
      <c r="W2128" s="92"/>
      <c r="X2128" s="92"/>
      <c r="Y2128" s="92"/>
      <c r="Z2128" s="92"/>
      <c r="AA2128" s="92"/>
      <c r="AB2128" s="92"/>
      <c r="AC2128" s="92"/>
      <c r="AD2128" s="92"/>
      <c r="AE2128" s="92"/>
      <c r="AF2128" s="92"/>
      <c r="AG2128" s="32"/>
      <c r="AH2128" s="32"/>
      <c r="AI2128" s="32"/>
      <c r="AJ2128" s="32"/>
      <c r="AK2128" s="32"/>
      <c r="AL2128" s="32"/>
    </row>
    <row r="2129" customFormat="false" ht="16.85" hidden="false" customHeight="false" outlineLevel="0" collapsed="false">
      <c r="A2129" s="69"/>
      <c r="B2129" s="90" t="s">
        <v>46</v>
      </c>
      <c r="C2129" s="62" t="s">
        <v>28</v>
      </c>
      <c r="D2129" s="90" t="s">
        <v>2246</v>
      </c>
      <c r="E2129" s="43" t="n">
        <v>0.170138888888889</v>
      </c>
      <c r="F2129" s="54" t="n">
        <v>10</v>
      </c>
      <c r="G2129" s="45" t="n">
        <v>1.82</v>
      </c>
      <c r="H2129" s="96" t="s">
        <v>5</v>
      </c>
      <c r="I2129" s="47" t="n">
        <f aca="false">IF(H2129="W",F2129*G2129-F2129,(IF(H2129="L",-F2129)))</f>
        <v>8.2</v>
      </c>
      <c r="J2129" s="91"/>
      <c r="K2129" s="23"/>
      <c r="L2129" s="48"/>
      <c r="M2129" s="48"/>
      <c r="N2129" s="49"/>
      <c r="O2129" s="91"/>
      <c r="P2129" s="92"/>
      <c r="Q2129" s="92"/>
      <c r="R2129" s="29"/>
      <c r="S2129" s="92"/>
      <c r="T2129" s="92"/>
      <c r="U2129" s="92"/>
      <c r="V2129" s="92"/>
      <c r="W2129" s="92"/>
      <c r="X2129" s="92"/>
      <c r="Y2129" s="92"/>
      <c r="Z2129" s="92"/>
      <c r="AA2129" s="92"/>
      <c r="AB2129" s="92"/>
      <c r="AC2129" s="92"/>
      <c r="AD2129" s="92"/>
      <c r="AE2129" s="92"/>
      <c r="AF2129" s="92"/>
      <c r="AG2129" s="32"/>
      <c r="AH2129" s="32"/>
      <c r="AI2129" s="32"/>
      <c r="AJ2129" s="32"/>
      <c r="AK2129" s="32"/>
      <c r="AL2129" s="32"/>
    </row>
    <row r="2130" customFormat="false" ht="16.85" hidden="false" customHeight="false" outlineLevel="0" collapsed="false">
      <c r="A2130" s="69"/>
      <c r="B2130" s="90" t="s">
        <v>46</v>
      </c>
      <c r="C2130" s="62" t="s">
        <v>331</v>
      </c>
      <c r="D2130" s="90" t="s">
        <v>2247</v>
      </c>
      <c r="E2130" s="43" t="n">
        <v>0.170138888888889</v>
      </c>
      <c r="F2130" s="54" t="n">
        <v>5</v>
      </c>
      <c r="G2130" s="45" t="n">
        <v>2.8</v>
      </c>
      <c r="H2130" s="96" t="s">
        <v>6</v>
      </c>
      <c r="I2130" s="47" t="n">
        <f aca="false">IF(H2130="W",F2130*G2130-F2130,(IF(H2130="L",-F2130)))</f>
        <v>0</v>
      </c>
      <c r="J2130" s="91"/>
      <c r="K2130" s="23" t="s">
        <v>565</v>
      </c>
      <c r="L2130" s="48"/>
      <c r="M2130" s="48"/>
      <c r="N2130" s="49"/>
      <c r="O2130" s="91"/>
      <c r="P2130" s="92"/>
      <c r="Q2130" s="92"/>
      <c r="R2130" s="29"/>
      <c r="S2130" s="92"/>
      <c r="T2130" s="92"/>
      <c r="U2130" s="92"/>
      <c r="V2130" s="92"/>
      <c r="W2130" s="92"/>
      <c r="X2130" s="92"/>
      <c r="Y2130" s="92"/>
      <c r="Z2130" s="92"/>
      <c r="AA2130" s="92"/>
      <c r="AB2130" s="92"/>
      <c r="AC2130" s="92"/>
      <c r="AD2130" s="92"/>
      <c r="AE2130" s="92"/>
      <c r="AF2130" s="92"/>
      <c r="AG2130" s="32"/>
      <c r="AH2130" s="32"/>
      <c r="AI2130" s="32"/>
      <c r="AJ2130" s="32"/>
      <c r="AK2130" s="32"/>
      <c r="AL2130" s="32"/>
    </row>
    <row r="2131" customFormat="false" ht="16.85" hidden="false" customHeight="false" outlineLevel="0" collapsed="false">
      <c r="A2131" s="69"/>
      <c r="B2131" s="90" t="s">
        <v>46</v>
      </c>
      <c r="C2131" s="62" t="s">
        <v>331</v>
      </c>
      <c r="D2131" s="90" t="s">
        <v>2247</v>
      </c>
      <c r="E2131" s="43" t="n">
        <v>0.170138888888889</v>
      </c>
      <c r="F2131" s="54" t="n">
        <v>0.9</v>
      </c>
      <c r="G2131" s="45" t="n">
        <v>2.8</v>
      </c>
      <c r="H2131" s="96" t="s">
        <v>7</v>
      </c>
      <c r="I2131" s="47" t="n">
        <f aca="false">IF(H2131="W",F2131*G2131-F2131,(IF(H2131="L",-F2131)))</f>
        <v>-0.9</v>
      </c>
      <c r="J2131" s="91"/>
      <c r="K2131" s="23"/>
      <c r="L2131" s="48"/>
      <c r="M2131" s="48"/>
      <c r="N2131" s="49"/>
      <c r="O2131" s="91"/>
      <c r="P2131" s="92"/>
      <c r="Q2131" s="92"/>
      <c r="R2131" s="29"/>
      <c r="S2131" s="92"/>
      <c r="T2131" s="92"/>
      <c r="U2131" s="92"/>
      <c r="V2131" s="92"/>
      <c r="W2131" s="92"/>
      <c r="X2131" s="92"/>
      <c r="Y2131" s="92"/>
      <c r="Z2131" s="92"/>
      <c r="AA2131" s="92"/>
      <c r="AB2131" s="92"/>
      <c r="AC2131" s="92"/>
      <c r="AD2131" s="92"/>
      <c r="AE2131" s="92"/>
      <c r="AF2131" s="92"/>
      <c r="AG2131" s="32"/>
      <c r="AH2131" s="32"/>
      <c r="AI2131" s="32"/>
      <c r="AJ2131" s="32"/>
      <c r="AK2131" s="32"/>
      <c r="AL2131" s="32"/>
    </row>
    <row r="2132" customFormat="false" ht="16.85" hidden="false" customHeight="false" outlineLevel="0" collapsed="false">
      <c r="A2132" s="69"/>
      <c r="B2132" s="90" t="s">
        <v>46</v>
      </c>
      <c r="C2132" s="62" t="s">
        <v>87</v>
      </c>
      <c r="D2132" s="90" t="s">
        <v>2248</v>
      </c>
      <c r="E2132" s="43" t="n">
        <v>0.170138888888889</v>
      </c>
      <c r="F2132" s="54" t="n">
        <v>7.28</v>
      </c>
      <c r="G2132" s="45" t="n">
        <v>2.5</v>
      </c>
      <c r="H2132" s="96" t="s">
        <v>7</v>
      </c>
      <c r="I2132" s="47" t="n">
        <f aca="false">IF(H2132="W",F2132*G2132-F2132,(IF(H2132="L",-F2132)))</f>
        <v>-7.28</v>
      </c>
      <c r="J2132" s="91"/>
      <c r="K2132" s="23" t="s">
        <v>2249</v>
      </c>
      <c r="L2132" s="48"/>
      <c r="M2132" s="48"/>
      <c r="N2132" s="49"/>
      <c r="O2132" s="91"/>
      <c r="P2132" s="92"/>
      <c r="Q2132" s="92"/>
      <c r="R2132" s="29"/>
      <c r="S2132" s="92"/>
      <c r="T2132" s="92"/>
      <c r="U2132" s="92"/>
      <c r="V2132" s="92"/>
      <c r="W2132" s="92"/>
      <c r="X2132" s="92"/>
      <c r="Y2132" s="92"/>
      <c r="Z2132" s="92"/>
      <c r="AA2132" s="92"/>
      <c r="AB2132" s="92"/>
      <c r="AC2132" s="92"/>
      <c r="AD2132" s="92"/>
      <c r="AE2132" s="92"/>
      <c r="AF2132" s="92"/>
      <c r="AG2132" s="32"/>
      <c r="AH2132" s="32"/>
      <c r="AI2132" s="32"/>
      <c r="AJ2132" s="32"/>
      <c r="AK2132" s="32"/>
      <c r="AL2132" s="32"/>
    </row>
    <row r="2133" customFormat="false" ht="16.85" hidden="false" customHeight="false" outlineLevel="0" collapsed="false">
      <c r="A2133" s="69" t="n">
        <v>43767</v>
      </c>
      <c r="B2133" s="90" t="s">
        <v>46</v>
      </c>
      <c r="C2133" s="62" t="s">
        <v>28</v>
      </c>
      <c r="D2133" s="90" t="s">
        <v>1799</v>
      </c>
      <c r="E2133" s="43" t="n">
        <v>0.770833333333333</v>
      </c>
      <c r="F2133" s="54" t="n">
        <v>20</v>
      </c>
      <c r="G2133" s="45" t="n">
        <v>2.6</v>
      </c>
      <c r="H2133" s="96" t="s">
        <v>5</v>
      </c>
      <c r="I2133" s="47" t="n">
        <f aca="false">IF(H2133="W",F2133*G2133-F2133,(IF(H2133="L",-F2133)))</f>
        <v>32</v>
      </c>
      <c r="J2133" s="91"/>
      <c r="K2133" s="23"/>
      <c r="L2133" s="48"/>
      <c r="M2133" s="48"/>
      <c r="N2133" s="49"/>
      <c r="O2133" s="91"/>
      <c r="P2133" s="92"/>
      <c r="Q2133" s="92"/>
      <c r="R2133" s="29"/>
      <c r="S2133" s="92"/>
      <c r="T2133" s="92"/>
      <c r="U2133" s="92"/>
      <c r="V2133" s="92"/>
      <c r="W2133" s="92"/>
      <c r="X2133" s="92"/>
      <c r="Y2133" s="92"/>
      <c r="Z2133" s="92"/>
      <c r="AA2133" s="92"/>
      <c r="AB2133" s="92"/>
      <c r="AC2133" s="92"/>
      <c r="AD2133" s="92"/>
      <c r="AE2133" s="92"/>
      <c r="AF2133" s="92"/>
      <c r="AG2133" s="32"/>
      <c r="AH2133" s="32"/>
      <c r="AI2133" s="32"/>
      <c r="AJ2133" s="32"/>
      <c r="AK2133" s="32"/>
      <c r="AL2133" s="32"/>
    </row>
    <row r="2134" customFormat="false" ht="16.85" hidden="false" customHeight="false" outlineLevel="0" collapsed="false">
      <c r="A2134" s="69"/>
      <c r="B2134" s="90" t="s">
        <v>46</v>
      </c>
      <c r="C2134" s="62" t="s">
        <v>151</v>
      </c>
      <c r="D2134" s="90" t="s">
        <v>2250</v>
      </c>
      <c r="E2134" s="43" t="n">
        <v>0.770833333333333</v>
      </c>
      <c r="F2134" s="54" t="n">
        <v>7.86</v>
      </c>
      <c r="G2134" s="45" t="n">
        <v>4.02</v>
      </c>
      <c r="H2134" s="96" t="s">
        <v>7</v>
      </c>
      <c r="I2134" s="47" t="n">
        <f aca="false">IF(H2134="W",F2134*G2134-F2134,(IF(H2134="L",-F2134)))</f>
        <v>-7.86</v>
      </c>
      <c r="J2134" s="91"/>
      <c r="K2134" s="23"/>
      <c r="L2134" s="48"/>
      <c r="M2134" s="48"/>
      <c r="N2134" s="49"/>
      <c r="O2134" s="91"/>
      <c r="P2134" s="92"/>
      <c r="Q2134" s="92"/>
      <c r="R2134" s="29"/>
      <c r="S2134" s="92"/>
      <c r="T2134" s="92"/>
      <c r="U2134" s="92"/>
      <c r="V2134" s="92"/>
      <c r="W2134" s="92"/>
      <c r="X2134" s="92"/>
      <c r="Y2134" s="92"/>
      <c r="Z2134" s="92"/>
      <c r="AA2134" s="92"/>
      <c r="AB2134" s="92"/>
      <c r="AC2134" s="92"/>
      <c r="AD2134" s="92"/>
      <c r="AE2134" s="92"/>
      <c r="AF2134" s="92"/>
      <c r="AG2134" s="32"/>
      <c r="AH2134" s="32"/>
      <c r="AI2134" s="32"/>
      <c r="AJ2134" s="32"/>
      <c r="AK2134" s="32"/>
      <c r="AL2134" s="32"/>
    </row>
    <row r="2135" customFormat="false" ht="16.85" hidden="false" customHeight="false" outlineLevel="0" collapsed="false">
      <c r="A2135" s="69"/>
      <c r="B2135" s="90" t="s">
        <v>46</v>
      </c>
      <c r="C2135" s="62" t="s">
        <v>170</v>
      </c>
      <c r="D2135" s="90" t="s">
        <v>1949</v>
      </c>
      <c r="E2135" s="43" t="n">
        <v>0.770833333333333</v>
      </c>
      <c r="F2135" s="54" t="n">
        <v>20</v>
      </c>
      <c r="G2135" s="45" t="n">
        <v>2.6</v>
      </c>
      <c r="H2135" s="96" t="s">
        <v>7</v>
      </c>
      <c r="I2135" s="47" t="n">
        <f aca="false">IF(H2135="W",F2135*G2135-F2135,(IF(H2135="L",-F2135)))</f>
        <v>-20</v>
      </c>
      <c r="J2135" s="91"/>
      <c r="K2135" s="23" t="s">
        <v>2251</v>
      </c>
      <c r="L2135" s="48"/>
      <c r="M2135" s="48"/>
      <c r="N2135" s="49"/>
      <c r="O2135" s="91"/>
      <c r="P2135" s="92"/>
      <c r="Q2135" s="92"/>
      <c r="R2135" s="29"/>
      <c r="S2135" s="92"/>
      <c r="T2135" s="92"/>
      <c r="U2135" s="92"/>
      <c r="V2135" s="92"/>
      <c r="W2135" s="92"/>
      <c r="X2135" s="92"/>
      <c r="Y2135" s="92"/>
      <c r="Z2135" s="92"/>
      <c r="AA2135" s="92"/>
      <c r="AB2135" s="92"/>
      <c r="AC2135" s="92"/>
      <c r="AD2135" s="92"/>
      <c r="AE2135" s="92"/>
      <c r="AF2135" s="92"/>
      <c r="AG2135" s="32"/>
      <c r="AH2135" s="32"/>
      <c r="AI2135" s="32"/>
      <c r="AJ2135" s="32"/>
      <c r="AK2135" s="32"/>
      <c r="AL2135" s="32"/>
    </row>
    <row r="2136" customFormat="false" ht="16.85" hidden="false" customHeight="false" outlineLevel="0" collapsed="false">
      <c r="A2136" s="69"/>
      <c r="B2136" s="90" t="s">
        <v>46</v>
      </c>
      <c r="C2136" s="62" t="s">
        <v>63</v>
      </c>
      <c r="D2136" s="90" t="s">
        <v>2252</v>
      </c>
      <c r="E2136" s="43" t="n">
        <v>0.770833333333333</v>
      </c>
      <c r="F2136" s="54" t="n">
        <v>20</v>
      </c>
      <c r="G2136" s="45" t="n">
        <v>1.12</v>
      </c>
      <c r="H2136" s="96" t="s">
        <v>5</v>
      </c>
      <c r="I2136" s="47" t="n">
        <f aca="false">IF(H2136="W",F2136*G2136-F2136,(IF(H2136="L",-F2136)))</f>
        <v>2.4</v>
      </c>
      <c r="J2136" s="91"/>
      <c r="K2136" s="23"/>
      <c r="L2136" s="48"/>
      <c r="M2136" s="48"/>
      <c r="N2136" s="49"/>
      <c r="O2136" s="91"/>
      <c r="P2136" s="92"/>
      <c r="Q2136" s="92"/>
      <c r="R2136" s="29"/>
      <c r="S2136" s="92"/>
      <c r="T2136" s="92"/>
      <c r="U2136" s="92"/>
      <c r="V2136" s="92"/>
      <c r="W2136" s="92"/>
      <c r="X2136" s="92"/>
      <c r="Y2136" s="92"/>
      <c r="Z2136" s="92"/>
      <c r="AA2136" s="92"/>
      <c r="AB2136" s="92"/>
      <c r="AC2136" s="92"/>
      <c r="AD2136" s="92"/>
      <c r="AE2136" s="92"/>
      <c r="AF2136" s="92"/>
      <c r="AG2136" s="32"/>
      <c r="AH2136" s="32"/>
      <c r="AI2136" s="32"/>
      <c r="AJ2136" s="32"/>
      <c r="AK2136" s="32"/>
      <c r="AL2136" s="32"/>
    </row>
    <row r="2137" customFormat="false" ht="16.85" hidden="false" customHeight="false" outlineLevel="0" collapsed="false">
      <c r="A2137" s="69"/>
      <c r="B2137" s="90" t="s">
        <v>46</v>
      </c>
      <c r="C2137" s="62" t="s">
        <v>63</v>
      </c>
      <c r="D2137" s="90" t="s">
        <v>2253</v>
      </c>
      <c r="E2137" s="43" t="n">
        <v>0.770833333333333</v>
      </c>
      <c r="F2137" s="54" t="n">
        <v>0.4</v>
      </c>
      <c r="G2137" s="45" t="n">
        <v>56</v>
      </c>
      <c r="H2137" s="96" t="s">
        <v>7</v>
      </c>
      <c r="I2137" s="47" t="n">
        <f aca="false">IF(H2137="W",F2137*G2137-F2137,(IF(H2137="L",-F2137)))</f>
        <v>-0.4</v>
      </c>
      <c r="J2137" s="91"/>
      <c r="K2137" s="23"/>
      <c r="L2137" s="48"/>
      <c r="M2137" s="48"/>
      <c r="N2137" s="49"/>
      <c r="O2137" s="91"/>
      <c r="P2137" s="92"/>
      <c r="Q2137" s="92"/>
      <c r="R2137" s="29"/>
      <c r="S2137" s="92"/>
      <c r="T2137" s="92"/>
      <c r="U2137" s="92"/>
      <c r="V2137" s="92"/>
      <c r="W2137" s="92"/>
      <c r="X2137" s="92"/>
      <c r="Y2137" s="92"/>
      <c r="Z2137" s="92"/>
      <c r="AA2137" s="92"/>
      <c r="AB2137" s="92"/>
      <c r="AC2137" s="92"/>
      <c r="AD2137" s="92"/>
      <c r="AE2137" s="92"/>
      <c r="AF2137" s="92"/>
      <c r="AG2137" s="32"/>
      <c r="AH2137" s="32"/>
      <c r="AI2137" s="32"/>
      <c r="AJ2137" s="32"/>
      <c r="AK2137" s="32"/>
      <c r="AL2137" s="32"/>
    </row>
    <row r="2138" customFormat="false" ht="16.85" hidden="false" customHeight="false" outlineLevel="0" collapsed="false">
      <c r="A2138" s="69"/>
      <c r="B2138" s="90" t="s">
        <v>46</v>
      </c>
      <c r="C2138" s="62" t="s">
        <v>63</v>
      </c>
      <c r="D2138" s="90" t="s">
        <v>2254</v>
      </c>
      <c r="E2138" s="43" t="n">
        <v>0.770833333333333</v>
      </c>
      <c r="F2138" s="54" t="n">
        <v>0.6</v>
      </c>
      <c r="G2138" s="45" t="n">
        <v>37</v>
      </c>
      <c r="H2138" s="96" t="s">
        <v>7</v>
      </c>
      <c r="I2138" s="47" t="n">
        <f aca="false">IF(H2138="W",F2138*G2138-F2138,(IF(H2138="L",-F2138)))</f>
        <v>-0.6</v>
      </c>
      <c r="J2138" s="91"/>
      <c r="K2138" s="23"/>
      <c r="L2138" s="48"/>
      <c r="M2138" s="48"/>
      <c r="N2138" s="49"/>
      <c r="O2138" s="91"/>
      <c r="P2138" s="92"/>
      <c r="Q2138" s="92"/>
      <c r="R2138" s="29"/>
      <c r="S2138" s="92"/>
      <c r="T2138" s="92"/>
      <c r="U2138" s="92"/>
      <c r="V2138" s="92"/>
      <c r="W2138" s="92"/>
      <c r="X2138" s="92"/>
      <c r="Y2138" s="92"/>
      <c r="Z2138" s="92"/>
      <c r="AA2138" s="92"/>
      <c r="AB2138" s="92"/>
      <c r="AC2138" s="92"/>
      <c r="AD2138" s="92"/>
      <c r="AE2138" s="92"/>
      <c r="AF2138" s="92"/>
      <c r="AG2138" s="32"/>
      <c r="AH2138" s="32"/>
      <c r="AI2138" s="32"/>
      <c r="AJ2138" s="32"/>
      <c r="AK2138" s="32"/>
      <c r="AL2138" s="32"/>
    </row>
    <row r="2139" customFormat="false" ht="16.85" hidden="false" customHeight="false" outlineLevel="0" collapsed="false">
      <c r="A2139" s="69"/>
      <c r="B2139" s="90" t="s">
        <v>46</v>
      </c>
      <c r="C2139" s="62" t="s">
        <v>87</v>
      </c>
      <c r="D2139" s="90" t="s">
        <v>2255</v>
      </c>
      <c r="E2139" s="43" t="s">
        <v>628</v>
      </c>
      <c r="F2139" s="54" t="n">
        <v>5</v>
      </c>
      <c r="G2139" s="45" t="n">
        <v>4.57</v>
      </c>
      <c r="H2139" s="96" t="s">
        <v>5</v>
      </c>
      <c r="I2139" s="47" t="n">
        <f aca="false">IF(H2139="W",F2139*G2139-F2139,(IF(H2139="L",-F2139)))</f>
        <v>17.85</v>
      </c>
      <c r="J2139" s="91"/>
      <c r="K2139" s="23"/>
      <c r="L2139" s="48"/>
      <c r="M2139" s="48"/>
      <c r="N2139" s="49"/>
      <c r="O2139" s="91"/>
      <c r="P2139" s="92"/>
      <c r="Q2139" s="92"/>
      <c r="R2139" s="29"/>
      <c r="S2139" s="92"/>
      <c r="T2139" s="92"/>
      <c r="U2139" s="92"/>
      <c r="V2139" s="92"/>
      <c r="W2139" s="92"/>
      <c r="X2139" s="92"/>
      <c r="Y2139" s="92"/>
      <c r="Z2139" s="92"/>
      <c r="AA2139" s="92"/>
      <c r="AB2139" s="92"/>
      <c r="AC2139" s="92"/>
      <c r="AD2139" s="92"/>
      <c r="AE2139" s="92"/>
      <c r="AF2139" s="92"/>
      <c r="AG2139" s="32"/>
      <c r="AH2139" s="32"/>
      <c r="AI2139" s="32"/>
      <c r="AJ2139" s="32"/>
      <c r="AK2139" s="32"/>
      <c r="AL2139" s="32"/>
    </row>
    <row r="2140" customFormat="false" ht="16.85" hidden="false" customHeight="false" outlineLevel="0" collapsed="false">
      <c r="A2140" s="69"/>
      <c r="B2140" s="90" t="s">
        <v>46</v>
      </c>
      <c r="C2140" s="62" t="s">
        <v>28</v>
      </c>
      <c r="D2140" s="90" t="s">
        <v>2256</v>
      </c>
      <c r="E2140" s="43" t="n">
        <v>0.770833333333333</v>
      </c>
      <c r="F2140" s="54" t="n">
        <v>11.75</v>
      </c>
      <c r="G2140" s="45" t="n">
        <v>2.58</v>
      </c>
      <c r="H2140" s="96" t="s">
        <v>7</v>
      </c>
      <c r="I2140" s="47" t="n">
        <f aca="false">IF(H2140="W",F2140*G2140-F2140,(IF(H2140="L",-F2140)))</f>
        <v>-11.75</v>
      </c>
      <c r="J2140" s="91"/>
      <c r="K2140" s="23"/>
      <c r="L2140" s="48"/>
      <c r="M2140" s="48"/>
      <c r="N2140" s="49"/>
      <c r="O2140" s="91"/>
      <c r="P2140" s="92"/>
      <c r="Q2140" s="92"/>
      <c r="R2140" s="29"/>
      <c r="S2140" s="92"/>
      <c r="T2140" s="92"/>
      <c r="U2140" s="92"/>
      <c r="V2140" s="92"/>
      <c r="W2140" s="92"/>
      <c r="X2140" s="92"/>
      <c r="Y2140" s="92"/>
      <c r="Z2140" s="92"/>
      <c r="AA2140" s="92"/>
      <c r="AB2140" s="92"/>
      <c r="AC2140" s="92"/>
      <c r="AD2140" s="92"/>
      <c r="AE2140" s="92"/>
      <c r="AF2140" s="92"/>
      <c r="AG2140" s="32"/>
      <c r="AH2140" s="32"/>
      <c r="AI2140" s="32"/>
      <c r="AJ2140" s="32"/>
      <c r="AK2140" s="32"/>
      <c r="AL2140" s="32"/>
    </row>
    <row r="2141" customFormat="false" ht="16.85" hidden="false" customHeight="false" outlineLevel="0" collapsed="false">
      <c r="A2141" s="69"/>
      <c r="B2141" s="90" t="s">
        <v>46</v>
      </c>
      <c r="C2141" s="62" t="s">
        <v>151</v>
      </c>
      <c r="D2141" s="90" t="s">
        <v>2135</v>
      </c>
      <c r="E2141" s="43" t="n">
        <v>0.770833333333333</v>
      </c>
      <c r="F2141" s="54" t="n">
        <v>8.43</v>
      </c>
      <c r="G2141" s="45" t="n">
        <v>5.5</v>
      </c>
      <c r="H2141" s="96" t="s">
        <v>7</v>
      </c>
      <c r="I2141" s="47" t="n">
        <f aca="false">IF(H2141="W",F2141*G2141-F2141,(IF(H2141="L",-F2141)))</f>
        <v>-8.43</v>
      </c>
      <c r="J2141" s="91"/>
      <c r="K2141" s="23" t="s">
        <v>2257</v>
      </c>
      <c r="L2141" s="48"/>
      <c r="M2141" s="48"/>
      <c r="N2141" s="49"/>
      <c r="O2141" s="91"/>
      <c r="P2141" s="92"/>
      <c r="Q2141" s="92"/>
      <c r="R2141" s="29"/>
      <c r="S2141" s="92"/>
      <c r="T2141" s="92"/>
      <c r="U2141" s="92"/>
      <c r="V2141" s="92"/>
      <c r="W2141" s="92"/>
      <c r="X2141" s="92"/>
      <c r="Y2141" s="92"/>
      <c r="Z2141" s="92"/>
      <c r="AA2141" s="92"/>
      <c r="AB2141" s="92"/>
      <c r="AC2141" s="92"/>
      <c r="AD2141" s="92"/>
      <c r="AE2141" s="92"/>
      <c r="AF2141" s="92"/>
      <c r="AG2141" s="32"/>
      <c r="AH2141" s="32"/>
      <c r="AI2141" s="32"/>
      <c r="AJ2141" s="32"/>
      <c r="AK2141" s="32"/>
      <c r="AL2141" s="32"/>
    </row>
    <row r="2142" customFormat="false" ht="16.85" hidden="false" customHeight="false" outlineLevel="0" collapsed="false">
      <c r="A2142" s="69"/>
      <c r="B2142" s="90" t="s">
        <v>46</v>
      </c>
      <c r="C2142" s="62" t="s">
        <v>170</v>
      </c>
      <c r="D2142" s="90" t="s">
        <v>2112</v>
      </c>
      <c r="E2142" s="43" t="n">
        <v>0.770833333333333</v>
      </c>
      <c r="F2142" s="54" t="n">
        <v>14</v>
      </c>
      <c r="G2142" s="45" t="n">
        <v>2.65</v>
      </c>
      <c r="H2142" s="96" t="s">
        <v>5</v>
      </c>
      <c r="I2142" s="47" t="n">
        <f aca="false">IF(H2142="W",F2142*G2142-F2142,(IF(H2142="L",-F2142)))</f>
        <v>23.1</v>
      </c>
      <c r="J2142" s="91"/>
      <c r="K2142" s="23" t="s">
        <v>2258</v>
      </c>
      <c r="L2142" s="48"/>
      <c r="M2142" s="48"/>
      <c r="N2142" s="49"/>
      <c r="O2142" s="91"/>
      <c r="P2142" s="92"/>
      <c r="Q2142" s="92"/>
      <c r="R2142" s="29"/>
      <c r="S2142" s="92"/>
      <c r="T2142" s="92"/>
      <c r="U2142" s="92"/>
      <c r="V2142" s="92"/>
      <c r="W2142" s="92"/>
      <c r="X2142" s="92"/>
      <c r="Y2142" s="92"/>
      <c r="Z2142" s="92"/>
      <c r="AA2142" s="92"/>
      <c r="AB2142" s="92"/>
      <c r="AC2142" s="92"/>
      <c r="AD2142" s="92"/>
      <c r="AE2142" s="92"/>
      <c r="AF2142" s="92"/>
      <c r="AG2142" s="32"/>
      <c r="AH2142" s="32"/>
      <c r="AI2142" s="32"/>
      <c r="AJ2142" s="32"/>
      <c r="AK2142" s="32"/>
      <c r="AL2142" s="32"/>
    </row>
    <row r="2143" customFormat="false" ht="16.85" hidden="false" customHeight="false" outlineLevel="0" collapsed="false">
      <c r="A2143" s="69"/>
      <c r="B2143" s="90" t="s">
        <v>46</v>
      </c>
      <c r="C2143" s="62" t="s">
        <v>95</v>
      </c>
      <c r="D2143" s="90" t="s">
        <v>2259</v>
      </c>
      <c r="E2143" s="43" t="n">
        <v>0.0416666666666667</v>
      </c>
      <c r="F2143" s="54" t="n">
        <v>20</v>
      </c>
      <c r="G2143" s="45" t="n">
        <v>1.76</v>
      </c>
      <c r="H2143" s="96" t="s">
        <v>5</v>
      </c>
      <c r="I2143" s="47" t="n">
        <f aca="false">IF(H2143="W",F2143*G2143-F2143,(IF(H2143="L",-F2143)))</f>
        <v>15.2</v>
      </c>
      <c r="J2143" s="91"/>
      <c r="K2143" s="23"/>
      <c r="L2143" s="48"/>
      <c r="M2143" s="48"/>
      <c r="N2143" s="49"/>
      <c r="O2143" s="91"/>
      <c r="P2143" s="92"/>
      <c r="Q2143" s="92"/>
      <c r="R2143" s="29"/>
      <c r="S2143" s="92"/>
      <c r="T2143" s="92"/>
      <c r="U2143" s="92"/>
      <c r="V2143" s="92"/>
      <c r="W2143" s="92"/>
      <c r="X2143" s="92"/>
      <c r="Y2143" s="92"/>
      <c r="Z2143" s="92"/>
      <c r="AA2143" s="92"/>
      <c r="AB2143" s="92"/>
      <c r="AC2143" s="92"/>
      <c r="AD2143" s="92"/>
      <c r="AE2143" s="92"/>
      <c r="AF2143" s="92"/>
      <c r="AG2143" s="32"/>
      <c r="AH2143" s="32"/>
      <c r="AI2143" s="32"/>
      <c r="AJ2143" s="32"/>
      <c r="AK2143" s="32"/>
      <c r="AL2143" s="32"/>
    </row>
    <row r="2144" customFormat="false" ht="16.85" hidden="false" customHeight="false" outlineLevel="0" collapsed="false">
      <c r="A2144" s="69"/>
      <c r="B2144" s="90" t="s">
        <v>46</v>
      </c>
      <c r="C2144" s="62" t="s">
        <v>170</v>
      </c>
      <c r="D2144" s="90" t="s">
        <v>2135</v>
      </c>
      <c r="E2144" s="43" t="n">
        <v>0.0416666666666667</v>
      </c>
      <c r="F2144" s="54" t="n">
        <v>4</v>
      </c>
      <c r="G2144" s="45" t="n">
        <v>8.8</v>
      </c>
      <c r="H2144" s="96" t="s">
        <v>7</v>
      </c>
      <c r="I2144" s="47" t="n">
        <f aca="false">IF(H2144="W",F2144*G2144-F2144,(IF(H2144="L",-F2144)))</f>
        <v>-4</v>
      </c>
      <c r="J2144" s="91"/>
      <c r="K2144" s="23" t="s">
        <v>2260</v>
      </c>
      <c r="L2144" s="48"/>
      <c r="M2144" s="48"/>
      <c r="N2144" s="49"/>
      <c r="O2144" s="91"/>
      <c r="P2144" s="92"/>
      <c r="Q2144" s="92"/>
      <c r="R2144" s="29"/>
      <c r="S2144" s="92"/>
      <c r="T2144" s="92"/>
      <c r="U2144" s="92"/>
      <c r="V2144" s="92"/>
      <c r="W2144" s="92"/>
      <c r="X2144" s="92"/>
      <c r="Y2144" s="92"/>
      <c r="Z2144" s="92"/>
      <c r="AA2144" s="92"/>
      <c r="AB2144" s="92"/>
      <c r="AC2144" s="92"/>
      <c r="AD2144" s="92"/>
      <c r="AE2144" s="92"/>
      <c r="AF2144" s="92"/>
      <c r="AG2144" s="32"/>
      <c r="AH2144" s="32"/>
      <c r="AI2144" s="32"/>
      <c r="AJ2144" s="32"/>
      <c r="AK2144" s="32"/>
      <c r="AL2144" s="32"/>
    </row>
    <row r="2145" customFormat="false" ht="16.85" hidden="false" customHeight="false" outlineLevel="0" collapsed="false">
      <c r="A2145" s="69"/>
      <c r="B2145" s="90" t="s">
        <v>46</v>
      </c>
      <c r="C2145" s="62" t="s">
        <v>87</v>
      </c>
      <c r="D2145" s="90" t="s">
        <v>2181</v>
      </c>
      <c r="E2145" s="43" t="n">
        <v>0.0416666666666667</v>
      </c>
      <c r="F2145" s="54" t="n">
        <v>9.39</v>
      </c>
      <c r="G2145" s="45" t="n">
        <v>3.75</v>
      </c>
      <c r="H2145" s="96" t="s">
        <v>7</v>
      </c>
      <c r="I2145" s="47" t="n">
        <f aca="false">IF(H2145="W",F2145*G2145-F2145,(IF(H2145="L",-F2145)))</f>
        <v>-9.39</v>
      </c>
      <c r="J2145" s="91"/>
      <c r="K2145" s="23" t="s">
        <v>2261</v>
      </c>
      <c r="L2145" s="48"/>
      <c r="M2145" s="48"/>
      <c r="N2145" s="49"/>
      <c r="O2145" s="91"/>
      <c r="P2145" s="92"/>
      <c r="Q2145" s="92"/>
      <c r="R2145" s="29"/>
      <c r="S2145" s="92"/>
      <c r="T2145" s="92"/>
      <c r="U2145" s="92"/>
      <c r="V2145" s="92"/>
      <c r="W2145" s="92"/>
      <c r="X2145" s="92"/>
      <c r="Y2145" s="92"/>
      <c r="Z2145" s="92"/>
      <c r="AA2145" s="92"/>
      <c r="AB2145" s="92"/>
      <c r="AC2145" s="92"/>
      <c r="AD2145" s="92"/>
      <c r="AE2145" s="92"/>
      <c r="AF2145" s="92"/>
      <c r="AG2145" s="32"/>
      <c r="AH2145" s="32"/>
      <c r="AI2145" s="32"/>
      <c r="AJ2145" s="32"/>
      <c r="AK2145" s="32"/>
      <c r="AL2145" s="32"/>
    </row>
    <row r="2146" customFormat="false" ht="16.85" hidden="false" customHeight="false" outlineLevel="0" collapsed="false">
      <c r="A2146" s="69"/>
      <c r="B2146" s="90" t="s">
        <v>46</v>
      </c>
      <c r="C2146" s="62" t="s">
        <v>95</v>
      </c>
      <c r="D2146" s="90" t="s">
        <v>2262</v>
      </c>
      <c r="E2146" s="43" t="n">
        <v>0.0451388888888889</v>
      </c>
      <c r="F2146" s="54" t="n">
        <v>20</v>
      </c>
      <c r="G2146" s="45" t="n">
        <v>2</v>
      </c>
      <c r="H2146" s="96" t="s">
        <v>5</v>
      </c>
      <c r="I2146" s="47" t="n">
        <f aca="false">IF(H2146="W",F2146*G2146-F2146,(IF(H2146="L",-F2146)))</f>
        <v>20</v>
      </c>
      <c r="J2146" s="91"/>
      <c r="K2146" s="23"/>
      <c r="L2146" s="48"/>
      <c r="M2146" s="48"/>
      <c r="N2146" s="49"/>
      <c r="O2146" s="91"/>
      <c r="P2146" s="92"/>
      <c r="Q2146" s="92"/>
      <c r="R2146" s="29"/>
      <c r="S2146" s="92"/>
      <c r="T2146" s="92"/>
      <c r="U2146" s="92"/>
      <c r="V2146" s="92"/>
      <c r="W2146" s="92"/>
      <c r="X2146" s="92"/>
      <c r="Y2146" s="92"/>
      <c r="Z2146" s="92"/>
      <c r="AA2146" s="92"/>
      <c r="AB2146" s="92"/>
      <c r="AC2146" s="92"/>
      <c r="AD2146" s="92"/>
      <c r="AE2146" s="92"/>
      <c r="AF2146" s="92"/>
      <c r="AG2146" s="32"/>
      <c r="AH2146" s="32"/>
      <c r="AI2146" s="32"/>
      <c r="AJ2146" s="32"/>
      <c r="AK2146" s="32"/>
      <c r="AL2146" s="32"/>
    </row>
    <row r="2147" customFormat="false" ht="16.85" hidden="false" customHeight="false" outlineLevel="0" collapsed="false">
      <c r="A2147" s="69"/>
      <c r="B2147" s="90" t="s">
        <v>46</v>
      </c>
      <c r="C2147" s="62" t="s">
        <v>83</v>
      </c>
      <c r="D2147" s="90" t="s">
        <v>83</v>
      </c>
      <c r="E2147" s="43" t="n">
        <v>0.0451388888888889</v>
      </c>
      <c r="F2147" s="54" t="s">
        <v>83</v>
      </c>
      <c r="G2147" s="45" t="s">
        <v>83</v>
      </c>
      <c r="H2147" s="96" t="s">
        <v>6</v>
      </c>
      <c r="I2147" s="47" t="n">
        <f aca="false">IF(H2147="W",F2147*G2147-F2147,(IF(H2147="L",-F2147)))</f>
        <v>0</v>
      </c>
      <c r="J2147" s="91"/>
      <c r="K2147" s="23"/>
      <c r="L2147" s="48"/>
      <c r="M2147" s="48"/>
      <c r="N2147" s="49"/>
      <c r="O2147" s="91"/>
      <c r="P2147" s="92"/>
      <c r="Q2147" s="92"/>
      <c r="R2147" s="29"/>
      <c r="S2147" s="92"/>
      <c r="T2147" s="92"/>
      <c r="U2147" s="92"/>
      <c r="V2147" s="92"/>
      <c r="W2147" s="92"/>
      <c r="X2147" s="92"/>
      <c r="Y2147" s="92"/>
      <c r="Z2147" s="92"/>
      <c r="AA2147" s="92"/>
      <c r="AB2147" s="92"/>
      <c r="AC2147" s="92"/>
      <c r="AD2147" s="92"/>
      <c r="AE2147" s="92"/>
      <c r="AF2147" s="92"/>
      <c r="AG2147" s="32"/>
      <c r="AH2147" s="32"/>
      <c r="AI2147" s="32"/>
      <c r="AJ2147" s="32"/>
      <c r="AK2147" s="32"/>
      <c r="AL2147" s="32"/>
    </row>
    <row r="2148" customFormat="false" ht="16.85" hidden="false" customHeight="false" outlineLevel="0" collapsed="false">
      <c r="A2148" s="69"/>
      <c r="B2148" s="90" t="s">
        <v>46</v>
      </c>
      <c r="C2148" s="62" t="s">
        <v>87</v>
      </c>
      <c r="D2148" s="90" t="s">
        <v>2139</v>
      </c>
      <c r="E2148" s="43" t="n">
        <v>0.0451388888888889</v>
      </c>
      <c r="F2148" s="54" t="n">
        <v>10.46</v>
      </c>
      <c r="G2148" s="45" t="n">
        <v>2.95</v>
      </c>
      <c r="H2148" s="96" t="s">
        <v>7</v>
      </c>
      <c r="I2148" s="47" t="n">
        <f aca="false">IF(H2148="W",F2148*G2148-F2148,(IF(H2148="L",-F2148)))</f>
        <v>-10.46</v>
      </c>
      <c r="J2148" s="91"/>
      <c r="K2148" s="23" t="s">
        <v>2263</v>
      </c>
      <c r="L2148" s="48"/>
      <c r="M2148" s="48"/>
      <c r="N2148" s="49"/>
      <c r="O2148" s="91"/>
      <c r="P2148" s="92"/>
      <c r="Q2148" s="92"/>
      <c r="R2148" s="29"/>
      <c r="S2148" s="92"/>
      <c r="T2148" s="92"/>
      <c r="U2148" s="92"/>
      <c r="V2148" s="92"/>
      <c r="W2148" s="92"/>
      <c r="X2148" s="92"/>
      <c r="Y2148" s="92"/>
      <c r="Z2148" s="92"/>
      <c r="AA2148" s="92"/>
      <c r="AB2148" s="92"/>
      <c r="AC2148" s="92"/>
      <c r="AD2148" s="92"/>
      <c r="AE2148" s="92"/>
      <c r="AF2148" s="92"/>
      <c r="AG2148" s="32"/>
      <c r="AH2148" s="32"/>
      <c r="AI2148" s="32"/>
      <c r="AJ2148" s="32"/>
      <c r="AK2148" s="32"/>
      <c r="AL2148" s="32"/>
    </row>
    <row r="2149" customFormat="false" ht="16.85" hidden="false" customHeight="false" outlineLevel="0" collapsed="false">
      <c r="A2149" s="69"/>
      <c r="B2149" s="90" t="s">
        <v>46</v>
      </c>
      <c r="C2149" s="62" t="s">
        <v>1162</v>
      </c>
      <c r="D2149" s="90" t="s">
        <v>2139</v>
      </c>
      <c r="E2149" s="43" t="n">
        <v>0.0451388888888889</v>
      </c>
      <c r="F2149" s="54" t="n">
        <v>3.1</v>
      </c>
      <c r="G2149" s="45" t="n">
        <v>2.95</v>
      </c>
      <c r="H2149" s="96" t="s">
        <v>7</v>
      </c>
      <c r="I2149" s="47" t="n">
        <f aca="false">IF(H2149="W",F2149*G2149-F2149,(IF(H2149="L",-F2149)))</f>
        <v>-3.1</v>
      </c>
      <c r="J2149" s="91"/>
      <c r="K2149" s="23"/>
      <c r="L2149" s="48"/>
      <c r="M2149" s="48"/>
      <c r="N2149" s="49"/>
      <c r="O2149" s="91"/>
      <c r="P2149" s="92"/>
      <c r="Q2149" s="92"/>
      <c r="R2149" s="29"/>
      <c r="S2149" s="92"/>
      <c r="T2149" s="92"/>
      <c r="U2149" s="92"/>
      <c r="V2149" s="92"/>
      <c r="W2149" s="92"/>
      <c r="X2149" s="92"/>
      <c r="Y2149" s="92"/>
      <c r="Z2149" s="92"/>
      <c r="AA2149" s="92"/>
      <c r="AB2149" s="92"/>
      <c r="AC2149" s="92"/>
      <c r="AD2149" s="92"/>
      <c r="AE2149" s="92"/>
      <c r="AF2149" s="92"/>
      <c r="AG2149" s="32"/>
      <c r="AH2149" s="32"/>
      <c r="AI2149" s="32"/>
      <c r="AJ2149" s="32"/>
      <c r="AK2149" s="32"/>
      <c r="AL2149" s="32"/>
    </row>
    <row r="2150" customFormat="false" ht="16.85" hidden="false" customHeight="false" outlineLevel="0" collapsed="false">
      <c r="A2150" s="69"/>
      <c r="B2150" s="90" t="s">
        <v>46</v>
      </c>
      <c r="C2150" s="62" t="s">
        <v>28</v>
      </c>
      <c r="D2150" s="90" t="s">
        <v>2259</v>
      </c>
      <c r="E2150" s="43" t="n">
        <v>0.0451388888888889</v>
      </c>
      <c r="F2150" s="54" t="n">
        <v>34</v>
      </c>
      <c r="G2150" s="45" t="n">
        <v>1.16</v>
      </c>
      <c r="H2150" s="96" t="s">
        <v>5</v>
      </c>
      <c r="I2150" s="47" t="n">
        <f aca="false">IF(H2150="W",F2150*G2150-F2150,(IF(H2150="L",-F2150)))</f>
        <v>5.44</v>
      </c>
      <c r="J2150" s="91"/>
      <c r="K2150" s="23"/>
      <c r="L2150" s="48"/>
      <c r="M2150" s="48"/>
      <c r="N2150" s="49"/>
      <c r="O2150" s="91"/>
      <c r="P2150" s="92"/>
      <c r="Q2150" s="92"/>
      <c r="R2150" s="29"/>
      <c r="S2150" s="92"/>
      <c r="T2150" s="92"/>
      <c r="U2150" s="92"/>
      <c r="V2150" s="92"/>
      <c r="W2150" s="92"/>
      <c r="X2150" s="92"/>
      <c r="Y2150" s="92"/>
      <c r="Z2150" s="92"/>
      <c r="AA2150" s="92"/>
      <c r="AB2150" s="92"/>
      <c r="AC2150" s="92"/>
      <c r="AD2150" s="92"/>
      <c r="AE2150" s="92"/>
      <c r="AF2150" s="92"/>
      <c r="AG2150" s="32"/>
      <c r="AH2150" s="32"/>
      <c r="AI2150" s="32"/>
      <c r="AJ2150" s="32"/>
      <c r="AK2150" s="32"/>
      <c r="AL2150" s="32"/>
    </row>
    <row r="2151" customFormat="false" ht="16.85" hidden="false" customHeight="false" outlineLevel="0" collapsed="false">
      <c r="A2151" s="69"/>
      <c r="B2151" s="90" t="s">
        <v>46</v>
      </c>
      <c r="C2151" s="62" t="s">
        <v>170</v>
      </c>
      <c r="D2151" s="90" t="s">
        <v>2264</v>
      </c>
      <c r="E2151" s="43" t="n">
        <v>0.0451388888888889</v>
      </c>
      <c r="F2151" s="54" t="n">
        <v>39.64</v>
      </c>
      <c r="G2151" s="45" t="n">
        <v>2.42</v>
      </c>
      <c r="H2151" s="96" t="s">
        <v>7</v>
      </c>
      <c r="I2151" s="47" t="n">
        <f aca="false">IF(H2151="W",F2151*G2151-F2151,(IF(H2151="L",-F2151)))</f>
        <v>-39.64</v>
      </c>
      <c r="J2151" s="91"/>
      <c r="K2151" s="23" t="s">
        <v>2265</v>
      </c>
      <c r="L2151" s="48"/>
      <c r="M2151" s="48"/>
      <c r="N2151" s="49"/>
      <c r="O2151" s="91"/>
      <c r="P2151" s="92"/>
      <c r="Q2151" s="92"/>
      <c r="R2151" s="29"/>
      <c r="S2151" s="92"/>
      <c r="T2151" s="92"/>
      <c r="U2151" s="92"/>
      <c r="V2151" s="92"/>
      <c r="W2151" s="92"/>
      <c r="X2151" s="92"/>
      <c r="Y2151" s="92"/>
      <c r="Z2151" s="92"/>
      <c r="AA2151" s="92"/>
      <c r="AB2151" s="92"/>
      <c r="AC2151" s="92"/>
      <c r="AD2151" s="92"/>
      <c r="AE2151" s="92"/>
      <c r="AF2151" s="92"/>
      <c r="AG2151" s="32"/>
      <c r="AH2151" s="32"/>
      <c r="AI2151" s="32"/>
      <c r="AJ2151" s="32"/>
      <c r="AK2151" s="32"/>
      <c r="AL2151" s="32"/>
    </row>
    <row r="2152" customFormat="false" ht="16.85" hidden="false" customHeight="false" outlineLevel="0" collapsed="false">
      <c r="A2152" s="69"/>
      <c r="B2152" s="90" t="s">
        <v>46</v>
      </c>
      <c r="C2152" s="62" t="s">
        <v>28</v>
      </c>
      <c r="D2152" s="90" t="s">
        <v>2266</v>
      </c>
      <c r="E2152" s="43" t="n">
        <v>0.0451388888888889</v>
      </c>
      <c r="F2152" s="54" t="n">
        <v>42</v>
      </c>
      <c r="G2152" s="45" t="n">
        <v>1.73</v>
      </c>
      <c r="H2152" s="96" t="s">
        <v>5</v>
      </c>
      <c r="I2152" s="47" t="n">
        <f aca="false">IF(H2152="W",F2152*G2152-F2152,(IF(H2152="L",-F2152)))</f>
        <v>30.66</v>
      </c>
      <c r="J2152" s="91"/>
      <c r="K2152" s="23"/>
      <c r="L2152" s="48"/>
      <c r="M2152" s="48"/>
      <c r="N2152" s="49"/>
      <c r="O2152" s="91"/>
      <c r="P2152" s="92"/>
      <c r="Q2152" s="92"/>
      <c r="R2152" s="29"/>
      <c r="S2152" s="92"/>
      <c r="T2152" s="92"/>
      <c r="U2152" s="92"/>
      <c r="V2152" s="92"/>
      <c r="W2152" s="92"/>
      <c r="X2152" s="92"/>
      <c r="Y2152" s="92"/>
      <c r="Z2152" s="92"/>
      <c r="AA2152" s="92"/>
      <c r="AB2152" s="92"/>
      <c r="AC2152" s="92"/>
      <c r="AD2152" s="92"/>
      <c r="AE2152" s="92"/>
      <c r="AF2152" s="92"/>
      <c r="AG2152" s="32"/>
      <c r="AH2152" s="32"/>
      <c r="AI2152" s="32"/>
      <c r="AJ2152" s="32"/>
      <c r="AK2152" s="32"/>
      <c r="AL2152" s="32"/>
    </row>
    <row r="2153" customFormat="false" ht="16.85" hidden="false" customHeight="false" outlineLevel="0" collapsed="false">
      <c r="A2153" s="69"/>
      <c r="B2153" s="90" t="s">
        <v>46</v>
      </c>
      <c r="C2153" s="62" t="s">
        <v>28</v>
      </c>
      <c r="D2153" s="90" t="s">
        <v>2264</v>
      </c>
      <c r="E2153" s="43" t="n">
        <v>0.0451388888888889</v>
      </c>
      <c r="F2153" s="54" t="n">
        <v>10</v>
      </c>
      <c r="G2153" s="45" t="n">
        <v>1.93</v>
      </c>
      <c r="H2153" s="96" t="s">
        <v>6</v>
      </c>
      <c r="I2153" s="47" t="n">
        <f aca="false">IF(H2153="W",F2153*G2153-F2153,(IF(H2153="L",-F2153)))</f>
        <v>0</v>
      </c>
      <c r="J2153" s="91"/>
      <c r="K2153" s="23" t="s">
        <v>234</v>
      </c>
      <c r="L2153" s="48"/>
      <c r="M2153" s="48"/>
      <c r="N2153" s="49"/>
      <c r="O2153" s="91"/>
      <c r="P2153" s="92"/>
      <c r="Q2153" s="92"/>
      <c r="R2153" s="29"/>
      <c r="S2153" s="92"/>
      <c r="T2153" s="92"/>
      <c r="U2153" s="92"/>
      <c r="V2153" s="92"/>
      <c r="W2153" s="92"/>
      <c r="X2153" s="92"/>
      <c r="Y2153" s="92"/>
      <c r="Z2153" s="92"/>
      <c r="AA2153" s="92"/>
      <c r="AB2153" s="92"/>
      <c r="AC2153" s="92"/>
      <c r="AD2153" s="92"/>
      <c r="AE2153" s="92"/>
      <c r="AF2153" s="92"/>
      <c r="AG2153" s="32"/>
      <c r="AH2153" s="32"/>
      <c r="AI2153" s="32"/>
      <c r="AJ2153" s="32"/>
      <c r="AK2153" s="32"/>
      <c r="AL2153" s="32"/>
    </row>
    <row r="2154" customFormat="false" ht="16.85" hidden="false" customHeight="false" outlineLevel="0" collapsed="false">
      <c r="A2154" s="69"/>
      <c r="B2154" s="90" t="s">
        <v>46</v>
      </c>
      <c r="C2154" s="62" t="s">
        <v>95</v>
      </c>
      <c r="D2154" s="90" t="s">
        <v>2267</v>
      </c>
      <c r="E2154" s="43" t="n">
        <v>0.170138888888889</v>
      </c>
      <c r="F2154" s="54" t="n">
        <v>20</v>
      </c>
      <c r="G2154" s="45" t="n">
        <v>2.35</v>
      </c>
      <c r="H2154" s="96" t="s">
        <v>5</v>
      </c>
      <c r="I2154" s="47" t="n">
        <f aca="false">IF(H2154="W",F2154*G2154-F2154,(IF(H2154="L",-F2154)))</f>
        <v>27</v>
      </c>
      <c r="J2154" s="91"/>
      <c r="K2154" s="23"/>
      <c r="L2154" s="48"/>
      <c r="M2154" s="48"/>
      <c r="N2154" s="49"/>
      <c r="O2154" s="91"/>
      <c r="P2154" s="92"/>
      <c r="Q2154" s="92"/>
      <c r="R2154" s="29"/>
      <c r="S2154" s="92"/>
      <c r="T2154" s="92"/>
      <c r="U2154" s="92"/>
      <c r="V2154" s="92"/>
      <c r="W2154" s="92"/>
      <c r="X2154" s="92"/>
      <c r="Y2154" s="92"/>
      <c r="Z2154" s="92"/>
      <c r="AA2154" s="92"/>
      <c r="AB2154" s="92"/>
      <c r="AC2154" s="92"/>
      <c r="AD2154" s="92"/>
      <c r="AE2154" s="92"/>
      <c r="AF2154" s="92"/>
      <c r="AG2154" s="32"/>
      <c r="AH2154" s="32"/>
      <c r="AI2154" s="32"/>
      <c r="AJ2154" s="32"/>
      <c r="AK2154" s="32"/>
      <c r="AL2154" s="32"/>
    </row>
    <row r="2155" customFormat="false" ht="16.85" hidden="false" customHeight="false" outlineLevel="0" collapsed="false">
      <c r="A2155" s="69"/>
      <c r="B2155" s="90" t="s">
        <v>46</v>
      </c>
      <c r="C2155" s="62" t="s">
        <v>151</v>
      </c>
      <c r="D2155" s="90" t="s">
        <v>2268</v>
      </c>
      <c r="E2155" s="43" t="n">
        <v>0.170138888888889</v>
      </c>
      <c r="F2155" s="54" t="n">
        <v>2.47</v>
      </c>
      <c r="G2155" s="45" t="n">
        <v>5.8</v>
      </c>
      <c r="H2155" s="96" t="s">
        <v>7</v>
      </c>
      <c r="I2155" s="47" t="n">
        <f aca="false">IF(H2155="W",F2155*G2155-F2155,(IF(H2155="L",-F2155)))</f>
        <v>-2.47</v>
      </c>
      <c r="J2155" s="91"/>
      <c r="K2155" s="23"/>
      <c r="L2155" s="48"/>
      <c r="M2155" s="48"/>
      <c r="N2155" s="49"/>
      <c r="O2155" s="91"/>
      <c r="P2155" s="92"/>
      <c r="Q2155" s="92"/>
      <c r="R2155" s="29"/>
      <c r="S2155" s="92"/>
      <c r="T2155" s="92"/>
      <c r="U2155" s="92"/>
      <c r="V2155" s="92"/>
      <c r="W2155" s="92"/>
      <c r="X2155" s="92"/>
      <c r="Y2155" s="92"/>
      <c r="Z2155" s="92"/>
      <c r="AA2155" s="92"/>
      <c r="AB2155" s="92"/>
      <c r="AC2155" s="92"/>
      <c r="AD2155" s="92"/>
      <c r="AE2155" s="92"/>
      <c r="AF2155" s="92"/>
      <c r="AG2155" s="32"/>
      <c r="AH2155" s="32"/>
      <c r="AI2155" s="32"/>
      <c r="AJ2155" s="32"/>
      <c r="AK2155" s="32"/>
      <c r="AL2155" s="32"/>
    </row>
    <row r="2156" customFormat="false" ht="16.85" hidden="false" customHeight="false" outlineLevel="0" collapsed="false">
      <c r="A2156" s="69"/>
      <c r="B2156" s="90" t="s">
        <v>46</v>
      </c>
      <c r="C2156" s="62" t="s">
        <v>87</v>
      </c>
      <c r="D2156" s="90" t="s">
        <v>2269</v>
      </c>
      <c r="E2156" s="43" t="n">
        <v>0.170138888888889</v>
      </c>
      <c r="F2156" s="54" t="n">
        <v>18.22</v>
      </c>
      <c r="G2156" s="45" t="n">
        <v>2.58</v>
      </c>
      <c r="H2156" s="96" t="s">
        <v>7</v>
      </c>
      <c r="I2156" s="47" t="n">
        <f aca="false">IF(H2156="W",F2156*G2156-F2156,(IF(H2156="L",-F2156)))</f>
        <v>-18.22</v>
      </c>
      <c r="J2156" s="91"/>
      <c r="K2156" s="23" t="s">
        <v>2270</v>
      </c>
      <c r="L2156" s="48"/>
      <c r="M2156" s="48"/>
      <c r="N2156" s="49"/>
      <c r="O2156" s="91"/>
      <c r="P2156" s="92"/>
      <c r="Q2156" s="92"/>
      <c r="R2156" s="29"/>
      <c r="S2156" s="92"/>
      <c r="T2156" s="92"/>
      <c r="U2156" s="92"/>
      <c r="V2156" s="92"/>
      <c r="W2156" s="92"/>
      <c r="X2156" s="92"/>
      <c r="Y2156" s="92"/>
      <c r="Z2156" s="92"/>
      <c r="AA2156" s="92"/>
      <c r="AB2156" s="92"/>
      <c r="AC2156" s="92"/>
      <c r="AD2156" s="92"/>
      <c r="AE2156" s="92"/>
      <c r="AF2156" s="92"/>
      <c r="AG2156" s="32"/>
      <c r="AH2156" s="32"/>
      <c r="AI2156" s="32"/>
      <c r="AJ2156" s="32"/>
      <c r="AK2156" s="32"/>
      <c r="AL2156" s="32"/>
    </row>
    <row r="2157" customFormat="false" ht="16.85" hidden="false" customHeight="false" outlineLevel="0" collapsed="false">
      <c r="A2157" s="69"/>
      <c r="B2157" s="90" t="s">
        <v>46</v>
      </c>
      <c r="C2157" s="62" t="s">
        <v>28</v>
      </c>
      <c r="D2157" s="90" t="s">
        <v>2271</v>
      </c>
      <c r="E2157" s="43" t="n">
        <v>0.170138888888889</v>
      </c>
      <c r="F2157" s="54" t="n">
        <v>38.5</v>
      </c>
      <c r="G2157" s="45" t="n">
        <v>1.25</v>
      </c>
      <c r="H2157" s="96" t="s">
        <v>5</v>
      </c>
      <c r="I2157" s="47" t="n">
        <f aca="false">IF(H2157="W",F2157*G2157-F2157,(IF(H2157="L",-F2157)))</f>
        <v>9.625</v>
      </c>
      <c r="J2157" s="91"/>
      <c r="K2157" s="23"/>
      <c r="L2157" s="48"/>
      <c r="M2157" s="48"/>
      <c r="N2157" s="49"/>
      <c r="O2157" s="91"/>
      <c r="P2157" s="92"/>
      <c r="Q2157" s="92"/>
      <c r="R2157" s="29"/>
      <c r="S2157" s="92"/>
      <c r="T2157" s="92"/>
      <c r="U2157" s="92"/>
      <c r="V2157" s="92"/>
      <c r="W2157" s="92"/>
      <c r="X2157" s="92"/>
      <c r="Y2157" s="92"/>
      <c r="Z2157" s="92"/>
      <c r="AA2157" s="92"/>
      <c r="AB2157" s="92"/>
      <c r="AC2157" s="92"/>
      <c r="AD2157" s="92"/>
      <c r="AE2157" s="92"/>
      <c r="AF2157" s="92"/>
      <c r="AG2157" s="32"/>
      <c r="AH2157" s="32"/>
      <c r="AI2157" s="32"/>
      <c r="AJ2157" s="32"/>
      <c r="AK2157" s="32"/>
      <c r="AL2157" s="32"/>
    </row>
    <row r="2158" customFormat="false" ht="16.85" hidden="false" customHeight="false" outlineLevel="0" collapsed="false">
      <c r="A2158" s="69"/>
      <c r="B2158" s="90" t="s">
        <v>46</v>
      </c>
      <c r="C2158" s="62" t="s">
        <v>151</v>
      </c>
      <c r="D2158" s="90" t="s">
        <v>2268</v>
      </c>
      <c r="E2158" s="43" t="n">
        <v>0.170138888888889</v>
      </c>
      <c r="F2158" s="54" t="n">
        <v>2.26</v>
      </c>
      <c r="G2158" s="45" t="n">
        <v>6.1</v>
      </c>
      <c r="H2158" s="96" t="s">
        <v>7</v>
      </c>
      <c r="I2158" s="47" t="n">
        <f aca="false">IF(H2158="W",F2158*G2158-F2158,(IF(H2158="L",-F2158)))</f>
        <v>-2.26</v>
      </c>
      <c r="J2158" s="91"/>
      <c r="K2158" s="23"/>
      <c r="L2158" s="48"/>
      <c r="M2158" s="48"/>
      <c r="N2158" s="49"/>
      <c r="O2158" s="91"/>
      <c r="P2158" s="92"/>
      <c r="Q2158" s="92"/>
      <c r="R2158" s="29"/>
      <c r="S2158" s="92"/>
      <c r="T2158" s="92"/>
      <c r="U2158" s="92"/>
      <c r="V2158" s="92"/>
      <c r="W2158" s="92"/>
      <c r="X2158" s="92"/>
      <c r="Y2158" s="92"/>
      <c r="Z2158" s="92"/>
      <c r="AA2158" s="92"/>
      <c r="AB2158" s="92"/>
      <c r="AC2158" s="92"/>
      <c r="AD2158" s="92"/>
      <c r="AE2158" s="92"/>
      <c r="AF2158" s="92"/>
      <c r="AG2158" s="32"/>
      <c r="AH2158" s="32"/>
      <c r="AI2158" s="32"/>
      <c r="AJ2158" s="32"/>
      <c r="AK2158" s="32"/>
      <c r="AL2158" s="32"/>
    </row>
    <row r="2159" customFormat="false" ht="16.85" hidden="false" customHeight="false" outlineLevel="0" collapsed="false">
      <c r="A2159" s="69"/>
      <c r="B2159" s="90" t="s">
        <v>46</v>
      </c>
      <c r="C2159" s="62" t="s">
        <v>216</v>
      </c>
      <c r="D2159" s="90" t="s">
        <v>2268</v>
      </c>
      <c r="E2159" s="43" t="n">
        <v>0.170138888888889</v>
      </c>
      <c r="F2159" s="54" t="n">
        <v>2.5</v>
      </c>
      <c r="G2159" s="45" t="n">
        <v>6</v>
      </c>
      <c r="H2159" s="96" t="s">
        <v>7</v>
      </c>
      <c r="I2159" s="47" t="n">
        <f aca="false">IF(H2159="W",F2159*G2159-F2159,(IF(H2159="L",-F2159)))</f>
        <v>-2.5</v>
      </c>
      <c r="J2159" s="91"/>
      <c r="K2159" s="23"/>
      <c r="L2159" s="48"/>
      <c r="M2159" s="48"/>
      <c r="N2159" s="49"/>
      <c r="O2159" s="91"/>
      <c r="P2159" s="92"/>
      <c r="Q2159" s="92"/>
      <c r="R2159" s="29"/>
      <c r="S2159" s="92"/>
      <c r="T2159" s="92"/>
      <c r="U2159" s="92"/>
      <c r="V2159" s="92"/>
      <c r="W2159" s="92"/>
      <c r="X2159" s="92"/>
      <c r="Y2159" s="92"/>
      <c r="Z2159" s="92"/>
      <c r="AA2159" s="92"/>
      <c r="AB2159" s="92"/>
      <c r="AC2159" s="92"/>
      <c r="AD2159" s="92"/>
      <c r="AE2159" s="92"/>
      <c r="AF2159" s="92"/>
      <c r="AG2159" s="32"/>
      <c r="AH2159" s="32"/>
      <c r="AI2159" s="32"/>
      <c r="AJ2159" s="32"/>
      <c r="AK2159" s="32"/>
      <c r="AL2159" s="32"/>
    </row>
    <row r="2160" customFormat="false" ht="16.85" hidden="false" customHeight="false" outlineLevel="0" collapsed="false">
      <c r="A2160" s="69" t="n">
        <v>43768</v>
      </c>
      <c r="B2160" s="90" t="s">
        <v>67</v>
      </c>
      <c r="C2160" s="62" t="s">
        <v>28</v>
      </c>
      <c r="D2160" s="90" t="s">
        <v>2272</v>
      </c>
      <c r="E2160" s="43" t="n">
        <v>0.916666666666667</v>
      </c>
      <c r="F2160" s="54" t="n">
        <v>20</v>
      </c>
      <c r="G2160" s="45" t="n">
        <v>2.63</v>
      </c>
      <c r="H2160" s="96" t="s">
        <v>7</v>
      </c>
      <c r="I2160" s="47" t="n">
        <f aca="false">IF(H2160="W",F2160*G2160-F2160,(IF(H2160="L",-F2160)))</f>
        <v>-20</v>
      </c>
      <c r="J2160" s="91"/>
      <c r="K2160" s="23"/>
      <c r="L2160" s="48"/>
      <c r="M2160" s="48"/>
      <c r="N2160" s="49"/>
      <c r="O2160" s="91"/>
      <c r="P2160" s="92"/>
      <c r="Q2160" s="92"/>
      <c r="R2160" s="29"/>
      <c r="S2160" s="92"/>
      <c r="T2160" s="92"/>
      <c r="U2160" s="92"/>
      <c r="V2160" s="92"/>
      <c r="W2160" s="92"/>
      <c r="X2160" s="92"/>
      <c r="Y2160" s="92"/>
      <c r="Z2160" s="92"/>
      <c r="AA2160" s="92"/>
      <c r="AB2160" s="92"/>
      <c r="AC2160" s="92"/>
      <c r="AD2160" s="92"/>
      <c r="AE2160" s="92"/>
      <c r="AF2160" s="92"/>
      <c r="AG2160" s="32"/>
      <c r="AH2160" s="32"/>
      <c r="AI2160" s="32"/>
      <c r="AJ2160" s="32"/>
      <c r="AK2160" s="32"/>
      <c r="AL2160" s="32"/>
    </row>
    <row r="2161" customFormat="false" ht="16.85" hidden="false" customHeight="false" outlineLevel="0" collapsed="false">
      <c r="A2161" s="69"/>
      <c r="B2161" s="90" t="s">
        <v>67</v>
      </c>
      <c r="C2161" s="62" t="s">
        <v>331</v>
      </c>
      <c r="D2161" s="90" t="s">
        <v>2135</v>
      </c>
      <c r="E2161" s="43" t="n">
        <v>0.916666666666667</v>
      </c>
      <c r="F2161" s="54" t="n">
        <v>13.66</v>
      </c>
      <c r="G2161" s="45" t="n">
        <v>3.85</v>
      </c>
      <c r="H2161" s="96" t="s">
        <v>7</v>
      </c>
      <c r="I2161" s="47" t="n">
        <f aca="false">IF(H2161="W",F2161*G2161-F2161,(IF(H2161="L",-F2161)))</f>
        <v>-13.66</v>
      </c>
      <c r="J2161" s="91"/>
      <c r="K2161" s="23"/>
      <c r="L2161" s="48"/>
      <c r="M2161" s="48"/>
      <c r="N2161" s="49"/>
      <c r="O2161" s="91"/>
      <c r="P2161" s="92"/>
      <c r="Q2161" s="92"/>
      <c r="R2161" s="29"/>
      <c r="S2161" s="92"/>
      <c r="T2161" s="92"/>
      <c r="U2161" s="92"/>
      <c r="V2161" s="92"/>
      <c r="W2161" s="92"/>
      <c r="X2161" s="92"/>
      <c r="Y2161" s="92"/>
      <c r="Z2161" s="92"/>
      <c r="AA2161" s="92"/>
      <c r="AB2161" s="92"/>
      <c r="AC2161" s="92"/>
      <c r="AD2161" s="92"/>
      <c r="AE2161" s="92"/>
      <c r="AF2161" s="92"/>
      <c r="AG2161" s="32"/>
      <c r="AH2161" s="32"/>
      <c r="AI2161" s="32"/>
      <c r="AJ2161" s="32"/>
      <c r="AK2161" s="32"/>
      <c r="AL2161" s="32"/>
    </row>
    <row r="2162" customFormat="false" ht="16.85" hidden="false" customHeight="false" outlineLevel="0" collapsed="false">
      <c r="A2162" s="69"/>
      <c r="B2162" s="90" t="s">
        <v>67</v>
      </c>
      <c r="C2162" s="62" t="s">
        <v>151</v>
      </c>
      <c r="D2162" s="90" t="s">
        <v>2273</v>
      </c>
      <c r="E2162" s="43" t="n">
        <v>0.916666666666667</v>
      </c>
      <c r="F2162" s="54" t="n">
        <v>18.14</v>
      </c>
      <c r="G2162" s="45" t="n">
        <v>2.9</v>
      </c>
      <c r="H2162" s="96" t="s">
        <v>5</v>
      </c>
      <c r="I2162" s="47" t="n">
        <f aca="false">IF(H2162="W",F2162*G2162-F2162,(IF(H2162="L",-F2162)))</f>
        <v>34.466</v>
      </c>
      <c r="J2162" s="91"/>
      <c r="K2162" s="23"/>
      <c r="L2162" s="48"/>
      <c r="M2162" s="48"/>
      <c r="N2162" s="49"/>
      <c r="O2162" s="91"/>
      <c r="P2162" s="92"/>
      <c r="Q2162" s="92"/>
      <c r="R2162" s="29"/>
      <c r="S2162" s="92"/>
      <c r="T2162" s="92"/>
      <c r="U2162" s="92"/>
      <c r="V2162" s="92"/>
      <c r="W2162" s="92"/>
      <c r="X2162" s="92"/>
      <c r="Y2162" s="92"/>
      <c r="Z2162" s="92"/>
      <c r="AA2162" s="92"/>
      <c r="AB2162" s="92"/>
      <c r="AC2162" s="92"/>
      <c r="AD2162" s="92"/>
      <c r="AE2162" s="92"/>
      <c r="AF2162" s="92"/>
      <c r="AG2162" s="32"/>
      <c r="AH2162" s="32"/>
      <c r="AI2162" s="32"/>
      <c r="AJ2162" s="32"/>
      <c r="AK2162" s="32"/>
      <c r="AL2162" s="32"/>
    </row>
    <row r="2163" customFormat="false" ht="16.85" hidden="false" customHeight="false" outlineLevel="0" collapsed="false">
      <c r="A2163" s="69"/>
      <c r="B2163" s="90" t="s">
        <v>67</v>
      </c>
      <c r="C2163" s="62" t="s">
        <v>63</v>
      </c>
      <c r="D2163" s="90" t="s">
        <v>2274</v>
      </c>
      <c r="E2163" s="43" t="n">
        <v>0.916666666666667</v>
      </c>
      <c r="F2163" s="54" t="n">
        <v>20</v>
      </c>
      <c r="G2163" s="45" t="n">
        <v>1.06</v>
      </c>
      <c r="H2163" s="96" t="s">
        <v>5</v>
      </c>
      <c r="I2163" s="47" t="n">
        <f aca="false">IF(H2163="W",F2163*G2163-F2163,(IF(H2163="L",-F2163)))</f>
        <v>1.2</v>
      </c>
      <c r="J2163" s="91"/>
      <c r="K2163" s="23"/>
      <c r="L2163" s="48"/>
      <c r="M2163" s="48"/>
      <c r="N2163" s="49"/>
      <c r="O2163" s="91"/>
      <c r="P2163" s="92"/>
      <c r="Q2163" s="92"/>
      <c r="R2163" s="29"/>
      <c r="S2163" s="92"/>
      <c r="T2163" s="92"/>
      <c r="U2163" s="92"/>
      <c r="V2163" s="92"/>
      <c r="W2163" s="92"/>
      <c r="X2163" s="92"/>
      <c r="Y2163" s="92"/>
      <c r="Z2163" s="92"/>
      <c r="AA2163" s="92"/>
      <c r="AB2163" s="92"/>
      <c r="AC2163" s="92"/>
      <c r="AD2163" s="92"/>
      <c r="AE2163" s="92"/>
      <c r="AF2163" s="92"/>
      <c r="AG2163" s="32"/>
      <c r="AH2163" s="32"/>
      <c r="AI2163" s="32"/>
      <c r="AJ2163" s="32"/>
      <c r="AK2163" s="32"/>
      <c r="AL2163" s="32"/>
    </row>
    <row r="2164" customFormat="false" ht="16.85" hidden="false" customHeight="false" outlineLevel="0" collapsed="false">
      <c r="A2164" s="69"/>
      <c r="B2164" s="90" t="s">
        <v>46</v>
      </c>
      <c r="C2164" s="62" t="s">
        <v>151</v>
      </c>
      <c r="D2164" s="90" t="s">
        <v>2275</v>
      </c>
      <c r="E2164" s="43" t="n">
        <v>0.770833333333333</v>
      </c>
      <c r="F2164" s="54" t="n">
        <v>5.44</v>
      </c>
      <c r="G2164" s="45" t="n">
        <v>4.2</v>
      </c>
      <c r="H2164" s="96" t="s">
        <v>7</v>
      </c>
      <c r="I2164" s="47" t="n">
        <f aca="false">IF(H2164="W",F2164*G2164-F2164,(IF(H2164="L",-F2164)))</f>
        <v>-5.44</v>
      </c>
      <c r="J2164" s="91"/>
      <c r="K2164" s="23"/>
      <c r="L2164" s="48"/>
      <c r="M2164" s="48"/>
      <c r="N2164" s="49"/>
      <c r="O2164" s="91"/>
      <c r="P2164" s="92"/>
      <c r="Q2164" s="92"/>
      <c r="R2164" s="29"/>
      <c r="S2164" s="92"/>
      <c r="T2164" s="92"/>
      <c r="U2164" s="92"/>
      <c r="V2164" s="92"/>
      <c r="W2164" s="92"/>
      <c r="X2164" s="92"/>
      <c r="Y2164" s="92"/>
      <c r="Z2164" s="92"/>
      <c r="AA2164" s="92"/>
      <c r="AB2164" s="92"/>
      <c r="AC2164" s="92"/>
      <c r="AD2164" s="92"/>
      <c r="AE2164" s="92"/>
      <c r="AF2164" s="92"/>
      <c r="AG2164" s="32"/>
      <c r="AH2164" s="32"/>
      <c r="AI2164" s="32"/>
      <c r="AJ2164" s="32"/>
      <c r="AK2164" s="32"/>
      <c r="AL2164" s="32"/>
    </row>
    <row r="2165" customFormat="false" ht="16.85" hidden="false" customHeight="false" outlineLevel="0" collapsed="false">
      <c r="A2165" s="69"/>
      <c r="B2165" s="90" t="s">
        <v>46</v>
      </c>
      <c r="C2165" s="62" t="s">
        <v>28</v>
      </c>
      <c r="D2165" s="90" t="s">
        <v>2276</v>
      </c>
      <c r="E2165" s="43" t="n">
        <v>0.770833333333333</v>
      </c>
      <c r="F2165" s="54" t="n">
        <v>7.49</v>
      </c>
      <c r="G2165" s="45" t="n">
        <v>3.05</v>
      </c>
      <c r="H2165" s="96" t="s">
        <v>7</v>
      </c>
      <c r="I2165" s="47" t="n">
        <f aca="false">IF(H2165="W",F2165*G2165-F2165,(IF(H2165="L",-F2165)))</f>
        <v>-7.49</v>
      </c>
      <c r="J2165" s="91"/>
      <c r="K2165" s="23"/>
      <c r="L2165" s="48"/>
      <c r="M2165" s="48"/>
      <c r="N2165" s="49"/>
      <c r="O2165" s="91"/>
      <c r="P2165" s="92"/>
      <c r="Q2165" s="92"/>
      <c r="R2165" s="29"/>
      <c r="S2165" s="92"/>
      <c r="T2165" s="92"/>
      <c r="U2165" s="92"/>
      <c r="V2165" s="92"/>
      <c r="W2165" s="92"/>
      <c r="X2165" s="92"/>
      <c r="Y2165" s="92"/>
      <c r="Z2165" s="92"/>
      <c r="AA2165" s="92"/>
      <c r="AB2165" s="92"/>
      <c r="AC2165" s="92"/>
      <c r="AD2165" s="92"/>
      <c r="AE2165" s="92"/>
      <c r="AF2165" s="92"/>
      <c r="AG2165" s="32"/>
      <c r="AH2165" s="32"/>
      <c r="AI2165" s="32"/>
      <c r="AJ2165" s="32"/>
      <c r="AK2165" s="32"/>
      <c r="AL2165" s="32"/>
    </row>
    <row r="2166" customFormat="false" ht="16.85" hidden="false" customHeight="false" outlineLevel="0" collapsed="false">
      <c r="A2166" s="69"/>
      <c r="B2166" s="90" t="s">
        <v>46</v>
      </c>
      <c r="C2166" s="62" t="s">
        <v>28</v>
      </c>
      <c r="D2166" s="90" t="s">
        <v>2003</v>
      </c>
      <c r="E2166" s="43" t="n">
        <v>0.770833333333333</v>
      </c>
      <c r="F2166" s="54" t="n">
        <v>10</v>
      </c>
      <c r="G2166" s="45" t="n">
        <v>1.6</v>
      </c>
      <c r="H2166" s="96" t="s">
        <v>5</v>
      </c>
      <c r="I2166" s="47" t="n">
        <f aca="false">IF(H2166="W",F2166*G2166-F2166,(IF(H2166="L",-F2166)))</f>
        <v>6</v>
      </c>
      <c r="J2166" s="91"/>
      <c r="K2166" s="23"/>
      <c r="L2166" s="48"/>
      <c r="M2166" s="48"/>
      <c r="N2166" s="49"/>
      <c r="O2166" s="91"/>
      <c r="P2166" s="92"/>
      <c r="Q2166" s="92"/>
      <c r="R2166" s="29"/>
      <c r="S2166" s="92"/>
      <c r="T2166" s="92"/>
      <c r="U2166" s="92"/>
      <c r="V2166" s="92"/>
      <c r="W2166" s="92"/>
      <c r="X2166" s="92"/>
      <c r="Y2166" s="92"/>
      <c r="Z2166" s="92"/>
      <c r="AA2166" s="92"/>
      <c r="AB2166" s="92"/>
      <c r="AC2166" s="92"/>
      <c r="AD2166" s="92"/>
      <c r="AE2166" s="92"/>
      <c r="AF2166" s="92"/>
      <c r="AG2166" s="32"/>
      <c r="AH2166" s="32"/>
      <c r="AI2166" s="32"/>
      <c r="AJ2166" s="32"/>
      <c r="AK2166" s="32"/>
      <c r="AL2166" s="32"/>
    </row>
    <row r="2167" customFormat="false" ht="16.85" hidden="false" customHeight="false" outlineLevel="0" collapsed="false">
      <c r="A2167" s="69" t="n">
        <v>43769</v>
      </c>
      <c r="B2167" s="90" t="s">
        <v>46</v>
      </c>
      <c r="C2167" s="62" t="s">
        <v>28</v>
      </c>
      <c r="D2167" s="90" t="s">
        <v>1949</v>
      </c>
      <c r="E2167" s="43" t="n">
        <v>0.770833333333333</v>
      </c>
      <c r="F2167" s="54" t="n">
        <v>5</v>
      </c>
      <c r="G2167" s="45" t="n">
        <v>2.17</v>
      </c>
      <c r="H2167" s="96" t="s">
        <v>7</v>
      </c>
      <c r="I2167" s="47" t="n">
        <f aca="false">IF(H2167="W",F2167*G2167-F2167,(IF(H2167="L",-F2167)))</f>
        <v>-5</v>
      </c>
      <c r="J2167" s="91"/>
      <c r="K2167" s="23"/>
      <c r="L2167" s="48"/>
      <c r="M2167" s="48"/>
      <c r="N2167" s="49"/>
      <c r="O2167" s="91"/>
      <c r="P2167" s="92"/>
      <c r="Q2167" s="92"/>
      <c r="R2167" s="29"/>
      <c r="S2167" s="92"/>
      <c r="T2167" s="92"/>
      <c r="U2167" s="92"/>
      <c r="V2167" s="92"/>
      <c r="W2167" s="92"/>
      <c r="X2167" s="92"/>
      <c r="Y2167" s="92"/>
      <c r="Z2167" s="92"/>
      <c r="AA2167" s="92"/>
      <c r="AB2167" s="92"/>
      <c r="AC2167" s="92"/>
      <c r="AD2167" s="92"/>
      <c r="AE2167" s="92"/>
      <c r="AF2167" s="92"/>
      <c r="AG2167" s="32"/>
      <c r="AH2167" s="32"/>
      <c r="AI2167" s="32"/>
      <c r="AJ2167" s="32"/>
      <c r="AK2167" s="32"/>
      <c r="AL2167" s="32"/>
    </row>
    <row r="2168" customFormat="false" ht="16.85" hidden="false" customHeight="false" outlineLevel="0" collapsed="false">
      <c r="A2168" s="69"/>
      <c r="B2168" s="90" t="s">
        <v>67</v>
      </c>
      <c r="C2168" s="62" t="s">
        <v>28</v>
      </c>
      <c r="D2168" s="90" t="s">
        <v>2277</v>
      </c>
      <c r="E2168" s="43" t="n">
        <v>0.833333333333333</v>
      </c>
      <c r="F2168" s="54" t="n">
        <v>20</v>
      </c>
      <c r="G2168" s="45" t="n">
        <v>2.63</v>
      </c>
      <c r="H2168" s="96" t="s">
        <v>5</v>
      </c>
      <c r="I2168" s="47" t="n">
        <f aca="false">IF(H2168="W",F2168*G2168-F2168,(IF(H2168="L",-F2168)))</f>
        <v>32.6</v>
      </c>
      <c r="J2168" s="91"/>
      <c r="K2168" s="23"/>
      <c r="L2168" s="48"/>
      <c r="M2168" s="48"/>
      <c r="N2168" s="49"/>
      <c r="O2168" s="91"/>
      <c r="P2168" s="92"/>
      <c r="Q2168" s="92"/>
      <c r="R2168" s="29"/>
      <c r="S2168" s="92"/>
      <c r="T2168" s="92"/>
      <c r="U2168" s="92"/>
      <c r="V2168" s="92"/>
      <c r="W2168" s="92"/>
      <c r="X2168" s="92"/>
      <c r="Y2168" s="92"/>
      <c r="Z2168" s="92"/>
      <c r="AA2168" s="92"/>
      <c r="AB2168" s="92"/>
      <c r="AC2168" s="92"/>
      <c r="AD2168" s="92"/>
      <c r="AE2168" s="92"/>
      <c r="AF2168" s="92"/>
      <c r="AG2168" s="32"/>
      <c r="AH2168" s="32"/>
      <c r="AI2168" s="32"/>
      <c r="AJ2168" s="32"/>
      <c r="AK2168" s="32"/>
      <c r="AL2168" s="32"/>
    </row>
    <row r="2169" customFormat="false" ht="16.85" hidden="false" customHeight="false" outlineLevel="0" collapsed="false">
      <c r="A2169" s="69"/>
      <c r="B2169" s="90" t="s">
        <v>67</v>
      </c>
      <c r="C2169" s="62" t="s">
        <v>170</v>
      </c>
      <c r="D2169" s="90" t="s">
        <v>2135</v>
      </c>
      <c r="E2169" s="43" t="n">
        <v>0.833333333333333</v>
      </c>
      <c r="F2169" s="54" t="n">
        <v>16.18</v>
      </c>
      <c r="G2169" s="45" t="n">
        <v>3.25</v>
      </c>
      <c r="H2169" s="96" t="s">
        <v>7</v>
      </c>
      <c r="I2169" s="47" t="n">
        <f aca="false">IF(H2169="W",F2169*G2169-F2169,(IF(H2169="L",-F2169)))</f>
        <v>-16.18</v>
      </c>
      <c r="J2169" s="91"/>
      <c r="K2169" s="23" t="s">
        <v>2278</v>
      </c>
      <c r="L2169" s="48"/>
      <c r="M2169" s="48"/>
      <c r="N2169" s="49"/>
      <c r="O2169" s="91"/>
      <c r="P2169" s="92"/>
      <c r="Q2169" s="92"/>
      <c r="R2169" s="29"/>
      <c r="S2169" s="92"/>
      <c r="T2169" s="92"/>
      <c r="U2169" s="92"/>
      <c r="V2169" s="92"/>
      <c r="W2169" s="92"/>
      <c r="X2169" s="92"/>
      <c r="Y2169" s="92"/>
      <c r="Z2169" s="92"/>
      <c r="AA2169" s="92"/>
      <c r="AB2169" s="92"/>
      <c r="AC2169" s="92"/>
      <c r="AD2169" s="92"/>
      <c r="AE2169" s="92"/>
      <c r="AF2169" s="92"/>
      <c r="AG2169" s="32"/>
      <c r="AH2169" s="32"/>
      <c r="AI2169" s="32"/>
      <c r="AJ2169" s="32"/>
      <c r="AK2169" s="32"/>
      <c r="AL2169" s="32"/>
    </row>
    <row r="2170" customFormat="false" ht="16.85" hidden="false" customHeight="false" outlineLevel="0" collapsed="false">
      <c r="A2170" s="69"/>
      <c r="B2170" s="90" t="s">
        <v>67</v>
      </c>
      <c r="C2170" s="62" t="s">
        <v>151</v>
      </c>
      <c r="D2170" s="90" t="s">
        <v>2279</v>
      </c>
      <c r="E2170" s="43" t="n">
        <v>0.833333333333333</v>
      </c>
      <c r="F2170" s="54" t="n">
        <v>12.53</v>
      </c>
      <c r="G2170" s="45" t="n">
        <v>3</v>
      </c>
      <c r="H2170" s="96" t="s">
        <v>7</v>
      </c>
      <c r="I2170" s="47" t="n">
        <f aca="false">IF(H2170="W",F2170*G2170-F2170,(IF(H2170="L",-F2170)))</f>
        <v>-12.53</v>
      </c>
      <c r="J2170" s="91"/>
      <c r="K2170" s="23"/>
      <c r="L2170" s="48"/>
      <c r="M2170" s="48"/>
      <c r="N2170" s="49"/>
      <c r="O2170" s="91"/>
      <c r="P2170" s="92"/>
      <c r="Q2170" s="92"/>
      <c r="R2170" s="29"/>
      <c r="S2170" s="92"/>
      <c r="T2170" s="92"/>
      <c r="U2170" s="92"/>
      <c r="V2170" s="92"/>
      <c r="W2170" s="92"/>
      <c r="X2170" s="92"/>
      <c r="Y2170" s="92"/>
      <c r="Z2170" s="92"/>
      <c r="AA2170" s="92"/>
      <c r="AB2170" s="92"/>
      <c r="AC2170" s="92"/>
      <c r="AD2170" s="92"/>
      <c r="AE2170" s="92"/>
      <c r="AF2170" s="92"/>
      <c r="AG2170" s="32"/>
      <c r="AH2170" s="32"/>
      <c r="AI2170" s="32"/>
      <c r="AJ2170" s="32"/>
      <c r="AK2170" s="32"/>
      <c r="AL2170" s="32"/>
    </row>
    <row r="2171" customFormat="false" ht="16.85" hidden="false" customHeight="false" outlineLevel="0" collapsed="false">
      <c r="A2171" s="69"/>
      <c r="B2171" s="90" t="s">
        <v>67</v>
      </c>
      <c r="C2171" s="62" t="s">
        <v>63</v>
      </c>
      <c r="D2171" s="90" t="s">
        <v>2280</v>
      </c>
      <c r="E2171" s="43" t="n">
        <v>0.833333333333333</v>
      </c>
      <c r="F2171" s="54" t="n">
        <v>20</v>
      </c>
      <c r="G2171" s="45" t="n">
        <v>1.05</v>
      </c>
      <c r="H2171" s="96" t="s">
        <v>5</v>
      </c>
      <c r="I2171" s="47" t="n">
        <f aca="false">IF(H2171="W",F2171*G2171-F2171,(IF(H2171="L",-F2171)))</f>
        <v>1</v>
      </c>
      <c r="J2171" s="91"/>
      <c r="K2171" s="23"/>
      <c r="L2171" s="48"/>
      <c r="M2171" s="48"/>
      <c r="N2171" s="49"/>
      <c r="O2171" s="91"/>
      <c r="P2171" s="92"/>
      <c r="Q2171" s="92"/>
      <c r="R2171" s="29"/>
      <c r="S2171" s="92"/>
      <c r="T2171" s="92"/>
      <c r="U2171" s="92"/>
      <c r="V2171" s="92"/>
      <c r="W2171" s="92"/>
      <c r="X2171" s="92"/>
      <c r="Y2171" s="92"/>
      <c r="Z2171" s="92"/>
      <c r="AA2171" s="92"/>
      <c r="AB2171" s="92"/>
      <c r="AC2171" s="92"/>
      <c r="AD2171" s="92"/>
      <c r="AE2171" s="92"/>
      <c r="AF2171" s="92"/>
      <c r="AG2171" s="32"/>
      <c r="AH2171" s="32"/>
      <c r="AI2171" s="32"/>
      <c r="AJ2171" s="32"/>
      <c r="AK2171" s="32"/>
      <c r="AL2171" s="32"/>
    </row>
    <row r="2172" customFormat="false" ht="16.85" hidden="false" customHeight="false" outlineLevel="0" collapsed="false">
      <c r="A2172" s="69"/>
      <c r="B2172" s="90" t="s">
        <v>67</v>
      </c>
      <c r="C2172" s="62" t="s">
        <v>151</v>
      </c>
      <c r="D2172" s="90" t="s">
        <v>2135</v>
      </c>
      <c r="E2172" s="43" t="n">
        <v>0.833333333333333</v>
      </c>
      <c r="F2172" s="54" t="n">
        <v>5</v>
      </c>
      <c r="G2172" s="45" t="n">
        <v>3</v>
      </c>
      <c r="H2172" s="96" t="s">
        <v>7</v>
      </c>
      <c r="I2172" s="47" t="n">
        <f aca="false">IF(H2172="W",F2172*G2172-F2172,(IF(H2172="L",-F2172)))</f>
        <v>-5</v>
      </c>
      <c r="J2172" s="91"/>
      <c r="K2172" s="23" t="s">
        <v>124</v>
      </c>
      <c r="L2172" s="48"/>
      <c r="M2172" s="48"/>
      <c r="N2172" s="49"/>
      <c r="O2172" s="91"/>
      <c r="P2172" s="92"/>
      <c r="Q2172" s="92"/>
      <c r="R2172" s="29"/>
      <c r="S2172" s="92"/>
      <c r="T2172" s="92"/>
      <c r="U2172" s="92"/>
      <c r="V2172" s="92"/>
      <c r="W2172" s="92"/>
      <c r="X2172" s="92"/>
      <c r="Y2172" s="92"/>
      <c r="Z2172" s="92"/>
      <c r="AA2172" s="92"/>
      <c r="AB2172" s="92"/>
      <c r="AC2172" s="92"/>
      <c r="AD2172" s="92"/>
      <c r="AE2172" s="92"/>
      <c r="AF2172" s="92"/>
      <c r="AG2172" s="32"/>
      <c r="AH2172" s="32"/>
      <c r="AI2172" s="32"/>
      <c r="AJ2172" s="32"/>
      <c r="AK2172" s="32"/>
      <c r="AL2172" s="32"/>
    </row>
    <row r="2173" customFormat="false" ht="16.85" hidden="false" customHeight="false" outlineLevel="0" collapsed="false">
      <c r="A2173" s="69" t="n">
        <v>43770</v>
      </c>
      <c r="B2173" s="90" t="s">
        <v>67</v>
      </c>
      <c r="C2173" s="62" t="s">
        <v>28</v>
      </c>
      <c r="D2173" s="90" t="s">
        <v>1889</v>
      </c>
      <c r="E2173" s="43" t="n">
        <v>0.895833333333333</v>
      </c>
      <c r="F2173" s="54" t="n">
        <v>34.35</v>
      </c>
      <c r="G2173" s="45" t="n">
        <v>1.47</v>
      </c>
      <c r="H2173" s="96" t="s">
        <v>5</v>
      </c>
      <c r="I2173" s="47" t="n">
        <f aca="false">IF(H2173="W",F2173*G2173-F2173,(IF(H2173="L",-F2173)))</f>
        <v>16.1445</v>
      </c>
      <c r="J2173" s="91"/>
      <c r="K2173" s="23"/>
      <c r="L2173" s="48"/>
      <c r="M2173" s="48"/>
      <c r="N2173" s="49"/>
      <c r="O2173" s="91"/>
      <c r="P2173" s="92"/>
      <c r="Q2173" s="92"/>
      <c r="R2173" s="29"/>
      <c r="S2173" s="92"/>
      <c r="T2173" s="92"/>
      <c r="U2173" s="92"/>
      <c r="V2173" s="92"/>
      <c r="W2173" s="92"/>
      <c r="X2173" s="92"/>
      <c r="Y2173" s="92"/>
      <c r="Z2173" s="92"/>
      <c r="AA2173" s="92"/>
      <c r="AB2173" s="92"/>
      <c r="AC2173" s="92"/>
      <c r="AD2173" s="92"/>
      <c r="AE2173" s="92"/>
      <c r="AF2173" s="92"/>
      <c r="AG2173" s="32"/>
      <c r="AH2173" s="32"/>
      <c r="AI2173" s="32"/>
      <c r="AJ2173" s="32"/>
      <c r="AK2173" s="32"/>
      <c r="AL2173" s="32"/>
    </row>
    <row r="2174" customFormat="false" ht="16.85" hidden="false" customHeight="false" outlineLevel="0" collapsed="false">
      <c r="A2174" s="69"/>
      <c r="B2174" s="90" t="s">
        <v>67</v>
      </c>
      <c r="C2174" s="62" t="s">
        <v>331</v>
      </c>
      <c r="D2174" s="90" t="s">
        <v>2281</v>
      </c>
      <c r="E2174" s="43" t="n">
        <v>0.895833333333333</v>
      </c>
      <c r="F2174" s="54" t="n">
        <v>10</v>
      </c>
      <c r="G2174" s="45" t="n">
        <v>5.05</v>
      </c>
      <c r="H2174" s="96" t="s">
        <v>6</v>
      </c>
      <c r="I2174" s="47" t="n">
        <f aca="false">IF(H2174="W",F2174*G2174-F2174,(IF(H2174="L",-F2174)))</f>
        <v>0</v>
      </c>
      <c r="J2174" s="91"/>
      <c r="K2174" s="23" t="s">
        <v>234</v>
      </c>
      <c r="L2174" s="48"/>
      <c r="M2174" s="48"/>
      <c r="N2174" s="49"/>
      <c r="O2174" s="91"/>
      <c r="P2174" s="92"/>
      <c r="Q2174" s="92"/>
      <c r="R2174" s="29"/>
      <c r="S2174" s="92"/>
      <c r="T2174" s="92"/>
      <c r="U2174" s="92"/>
      <c r="V2174" s="92"/>
      <c r="W2174" s="92"/>
      <c r="X2174" s="92"/>
      <c r="Y2174" s="92"/>
      <c r="Z2174" s="92"/>
      <c r="AA2174" s="92"/>
      <c r="AB2174" s="92"/>
      <c r="AC2174" s="92"/>
      <c r="AD2174" s="92"/>
      <c r="AE2174" s="92"/>
      <c r="AF2174" s="92"/>
      <c r="AG2174" s="32"/>
      <c r="AH2174" s="32"/>
      <c r="AI2174" s="32"/>
      <c r="AJ2174" s="32"/>
      <c r="AK2174" s="32"/>
      <c r="AL2174" s="32"/>
    </row>
    <row r="2175" customFormat="false" ht="16.85" hidden="false" customHeight="false" outlineLevel="0" collapsed="false">
      <c r="A2175" s="69"/>
      <c r="B2175" s="90" t="s">
        <v>67</v>
      </c>
      <c r="C2175" s="62" t="s">
        <v>151</v>
      </c>
      <c r="D2175" s="90" t="s">
        <v>2282</v>
      </c>
      <c r="E2175" s="43" t="n">
        <v>0.895833333333333</v>
      </c>
      <c r="F2175" s="54" t="n">
        <v>7.48</v>
      </c>
      <c r="G2175" s="45" t="n">
        <v>6.75</v>
      </c>
      <c r="H2175" s="96" t="s">
        <v>7</v>
      </c>
      <c r="I2175" s="47" t="n">
        <f aca="false">IF(H2175="W",F2175*G2175-F2175,(IF(H2175="L",-F2175)))</f>
        <v>-7.48</v>
      </c>
      <c r="J2175" s="91"/>
      <c r="K2175" s="23"/>
      <c r="L2175" s="48"/>
      <c r="M2175" s="48"/>
      <c r="N2175" s="49"/>
      <c r="O2175" s="91"/>
      <c r="P2175" s="92"/>
      <c r="Q2175" s="92"/>
      <c r="R2175" s="29"/>
      <c r="S2175" s="92"/>
      <c r="T2175" s="92"/>
      <c r="U2175" s="92"/>
      <c r="V2175" s="92"/>
      <c r="W2175" s="92"/>
      <c r="X2175" s="92"/>
      <c r="Y2175" s="92"/>
      <c r="Z2175" s="92"/>
      <c r="AA2175" s="92"/>
      <c r="AB2175" s="92"/>
      <c r="AC2175" s="92"/>
      <c r="AD2175" s="92"/>
      <c r="AE2175" s="92"/>
      <c r="AF2175" s="92"/>
      <c r="AG2175" s="32"/>
      <c r="AH2175" s="32"/>
      <c r="AI2175" s="32"/>
      <c r="AJ2175" s="32"/>
      <c r="AK2175" s="32"/>
      <c r="AL2175" s="32"/>
    </row>
    <row r="2176" customFormat="false" ht="16.85" hidden="false" customHeight="false" outlineLevel="0" collapsed="false">
      <c r="A2176" s="69"/>
      <c r="B2176" s="90" t="s">
        <v>46</v>
      </c>
      <c r="C2176" s="62" t="s">
        <v>28</v>
      </c>
      <c r="D2176" s="90" t="s">
        <v>2283</v>
      </c>
      <c r="E2176" s="43" t="n">
        <v>0.770833333333333</v>
      </c>
      <c r="F2176" s="54" t="n">
        <v>10</v>
      </c>
      <c r="G2176" s="45" t="n">
        <v>3.4</v>
      </c>
      <c r="H2176" s="96" t="s">
        <v>7</v>
      </c>
      <c r="I2176" s="47" t="n">
        <f aca="false">IF(H2176="W",F2176*G2176-F2176,(IF(H2176="L",-F2176)))</f>
        <v>-10</v>
      </c>
      <c r="J2176" s="91"/>
      <c r="K2176" s="23" t="s">
        <v>1982</v>
      </c>
      <c r="L2176" s="48"/>
      <c r="M2176" s="48"/>
      <c r="N2176" s="49"/>
      <c r="O2176" s="91"/>
      <c r="P2176" s="92"/>
      <c r="Q2176" s="92"/>
      <c r="R2176" s="29"/>
      <c r="S2176" s="92"/>
      <c r="T2176" s="92"/>
      <c r="U2176" s="92"/>
      <c r="V2176" s="92"/>
      <c r="W2176" s="92"/>
      <c r="X2176" s="92"/>
      <c r="Y2176" s="92"/>
      <c r="Z2176" s="92"/>
      <c r="AA2176" s="92"/>
      <c r="AB2176" s="92"/>
      <c r="AC2176" s="92"/>
      <c r="AD2176" s="92"/>
      <c r="AE2176" s="92"/>
      <c r="AF2176" s="92"/>
      <c r="AG2176" s="32"/>
      <c r="AH2176" s="32"/>
      <c r="AI2176" s="32"/>
      <c r="AJ2176" s="32"/>
      <c r="AK2176" s="32"/>
      <c r="AL2176" s="32"/>
    </row>
    <row r="2177" customFormat="false" ht="16.85" hidden="false" customHeight="false" outlineLevel="0" collapsed="false">
      <c r="A2177" s="69"/>
      <c r="B2177" s="90" t="s">
        <v>46</v>
      </c>
      <c r="C2177" s="62" t="s">
        <v>87</v>
      </c>
      <c r="D2177" s="90" t="s">
        <v>2135</v>
      </c>
      <c r="E2177" s="43" t="n">
        <v>0.770833333333333</v>
      </c>
      <c r="F2177" s="54" t="s">
        <v>83</v>
      </c>
      <c r="G2177" s="45" t="s">
        <v>80</v>
      </c>
      <c r="H2177" s="96" t="s">
        <v>6</v>
      </c>
      <c r="I2177" s="47" t="n">
        <f aca="false">IF(H2177="W",F2177*G2177-F2177,(IF(H2177="L",-F2177)))</f>
        <v>0</v>
      </c>
      <c r="J2177" s="91"/>
      <c r="K2177" s="23" t="s">
        <v>124</v>
      </c>
      <c r="L2177" s="48"/>
      <c r="M2177" s="48"/>
      <c r="N2177" s="49"/>
      <c r="O2177" s="91"/>
      <c r="P2177" s="92"/>
      <c r="Q2177" s="92"/>
      <c r="R2177" s="29"/>
      <c r="S2177" s="92"/>
      <c r="T2177" s="92"/>
      <c r="U2177" s="92"/>
      <c r="V2177" s="92"/>
      <c r="W2177" s="92"/>
      <c r="X2177" s="92"/>
      <c r="Y2177" s="92"/>
      <c r="Z2177" s="92"/>
      <c r="AA2177" s="92"/>
      <c r="AB2177" s="92"/>
      <c r="AC2177" s="92"/>
      <c r="AD2177" s="92"/>
      <c r="AE2177" s="92"/>
      <c r="AF2177" s="92"/>
      <c r="AG2177" s="32"/>
      <c r="AH2177" s="32"/>
      <c r="AI2177" s="32"/>
      <c r="AJ2177" s="32"/>
      <c r="AK2177" s="32"/>
      <c r="AL2177" s="32"/>
    </row>
    <row r="2178" customFormat="false" ht="16.85" hidden="false" customHeight="false" outlineLevel="0" collapsed="false">
      <c r="A2178" s="69"/>
      <c r="B2178" s="90" t="s">
        <v>46</v>
      </c>
      <c r="C2178" s="62" t="s">
        <v>87</v>
      </c>
      <c r="D2178" s="90" t="s">
        <v>2135</v>
      </c>
      <c r="E2178" s="43" t="n">
        <v>0.770833333333333</v>
      </c>
      <c r="F2178" s="54" t="s">
        <v>80</v>
      </c>
      <c r="G2178" s="45" t="s">
        <v>80</v>
      </c>
      <c r="H2178" s="96" t="s">
        <v>6</v>
      </c>
      <c r="I2178" s="47" t="n">
        <f aca="false">IF(H2178="W",F2178*G2178-F2178,(IF(H2178="L",-F2178)))</f>
        <v>0</v>
      </c>
      <c r="J2178" s="91"/>
      <c r="K2178" s="23" t="s">
        <v>2284</v>
      </c>
      <c r="L2178" s="48"/>
      <c r="M2178" s="48"/>
      <c r="N2178" s="49"/>
      <c r="O2178" s="91"/>
      <c r="P2178" s="92"/>
      <c r="Q2178" s="92"/>
      <c r="R2178" s="29"/>
      <c r="S2178" s="92"/>
      <c r="T2178" s="92"/>
      <c r="U2178" s="92"/>
      <c r="V2178" s="92"/>
      <c r="W2178" s="92"/>
      <c r="X2178" s="92"/>
      <c r="Y2178" s="92"/>
      <c r="Z2178" s="92"/>
      <c r="AA2178" s="92"/>
      <c r="AB2178" s="92"/>
      <c r="AC2178" s="92"/>
      <c r="AD2178" s="92"/>
      <c r="AE2178" s="92"/>
      <c r="AF2178" s="92"/>
      <c r="AG2178" s="32"/>
      <c r="AH2178" s="32"/>
      <c r="AI2178" s="32"/>
      <c r="AJ2178" s="32"/>
      <c r="AK2178" s="32"/>
      <c r="AL2178" s="32"/>
    </row>
    <row r="2179" customFormat="false" ht="16.85" hidden="false" customHeight="false" outlineLevel="0" collapsed="false">
      <c r="A2179" s="69"/>
      <c r="B2179" s="90" t="s">
        <v>46</v>
      </c>
      <c r="C2179" s="62" t="s">
        <v>331</v>
      </c>
      <c r="D2179" s="90" t="s">
        <v>2132</v>
      </c>
      <c r="E2179" s="43" t="n">
        <v>0.770833333333333</v>
      </c>
      <c r="F2179" s="54" t="n">
        <v>20</v>
      </c>
      <c r="G2179" s="45" t="n">
        <v>2</v>
      </c>
      <c r="H2179" s="96" t="s">
        <v>7</v>
      </c>
      <c r="I2179" s="47" t="n">
        <f aca="false">IF(H2179="W",F2179*G2179-F2179,(IF(H2179="L",-F2179)))</f>
        <v>-20</v>
      </c>
      <c r="J2179" s="91"/>
      <c r="K2179" s="23"/>
      <c r="L2179" s="48"/>
      <c r="M2179" s="48"/>
      <c r="N2179" s="49"/>
      <c r="O2179" s="91"/>
      <c r="P2179" s="92"/>
      <c r="Q2179" s="92"/>
      <c r="R2179" s="29"/>
      <c r="S2179" s="92"/>
      <c r="T2179" s="92"/>
      <c r="U2179" s="92"/>
      <c r="V2179" s="92"/>
      <c r="W2179" s="92"/>
      <c r="X2179" s="92"/>
      <c r="Y2179" s="92"/>
      <c r="Z2179" s="92"/>
      <c r="AA2179" s="92"/>
      <c r="AB2179" s="92"/>
      <c r="AC2179" s="92"/>
      <c r="AD2179" s="92"/>
      <c r="AE2179" s="92"/>
      <c r="AF2179" s="92"/>
      <c r="AG2179" s="32"/>
      <c r="AH2179" s="32"/>
      <c r="AI2179" s="32"/>
      <c r="AJ2179" s="32"/>
      <c r="AK2179" s="32"/>
      <c r="AL2179" s="32"/>
    </row>
    <row r="2180" customFormat="false" ht="16.85" hidden="false" customHeight="false" outlineLevel="0" collapsed="false">
      <c r="A2180" s="69"/>
      <c r="B2180" s="90" t="s">
        <v>67</v>
      </c>
      <c r="C2180" s="62" t="s">
        <v>28</v>
      </c>
      <c r="D2180" s="90" t="s">
        <v>2285</v>
      </c>
      <c r="E2180" s="43" t="n">
        <v>0.90625</v>
      </c>
      <c r="F2180" s="54" t="n">
        <v>20</v>
      </c>
      <c r="G2180" s="45" t="n">
        <v>2.76</v>
      </c>
      <c r="H2180" s="96" t="s">
        <v>7</v>
      </c>
      <c r="I2180" s="47" t="n">
        <f aca="false">IF(H2180="W",F2180*G2180-F2180,(IF(H2180="L",-F2180)))</f>
        <v>-20</v>
      </c>
      <c r="J2180" s="91"/>
      <c r="K2180" s="23"/>
      <c r="L2180" s="48"/>
      <c r="M2180" s="48"/>
      <c r="N2180" s="49"/>
      <c r="O2180" s="91"/>
      <c r="P2180" s="92"/>
      <c r="Q2180" s="92"/>
      <c r="R2180" s="29"/>
      <c r="S2180" s="92"/>
      <c r="T2180" s="92"/>
      <c r="U2180" s="92"/>
      <c r="V2180" s="92"/>
      <c r="W2180" s="92"/>
      <c r="X2180" s="92"/>
      <c r="Y2180" s="92"/>
      <c r="Z2180" s="92"/>
      <c r="AA2180" s="92"/>
      <c r="AB2180" s="92"/>
      <c r="AC2180" s="92"/>
      <c r="AD2180" s="92"/>
      <c r="AE2180" s="92"/>
      <c r="AF2180" s="92"/>
      <c r="AG2180" s="32"/>
      <c r="AH2180" s="32"/>
      <c r="AI2180" s="32"/>
      <c r="AJ2180" s="32"/>
      <c r="AK2180" s="32"/>
      <c r="AL2180" s="32"/>
    </row>
    <row r="2181" customFormat="false" ht="16.85" hidden="false" customHeight="false" outlineLevel="0" collapsed="false">
      <c r="A2181" s="69"/>
      <c r="B2181" s="90" t="s">
        <v>67</v>
      </c>
      <c r="C2181" s="62" t="s">
        <v>170</v>
      </c>
      <c r="D2181" s="90" t="s">
        <v>2135</v>
      </c>
      <c r="E2181" s="43" t="n">
        <v>0.90625</v>
      </c>
      <c r="F2181" s="54" t="n">
        <v>10</v>
      </c>
      <c r="G2181" s="45" t="n">
        <v>3.9</v>
      </c>
      <c r="H2181" s="96" t="s">
        <v>5</v>
      </c>
      <c r="I2181" s="47" t="n">
        <f aca="false">IF(H2181="W",F2181*G2181-F2181,(IF(H2181="L",-F2181)))</f>
        <v>29</v>
      </c>
      <c r="J2181" s="91"/>
      <c r="K2181" s="23" t="s">
        <v>124</v>
      </c>
      <c r="L2181" s="48"/>
      <c r="M2181" s="48"/>
      <c r="N2181" s="49"/>
      <c r="O2181" s="91"/>
      <c r="P2181" s="92"/>
      <c r="Q2181" s="92"/>
      <c r="R2181" s="29"/>
      <c r="S2181" s="92"/>
      <c r="T2181" s="92"/>
      <c r="U2181" s="92"/>
      <c r="V2181" s="92"/>
      <c r="W2181" s="92"/>
      <c r="X2181" s="92"/>
      <c r="Y2181" s="92"/>
      <c r="Z2181" s="92"/>
      <c r="AA2181" s="92"/>
      <c r="AB2181" s="92"/>
      <c r="AC2181" s="92"/>
      <c r="AD2181" s="92"/>
      <c r="AE2181" s="92"/>
      <c r="AF2181" s="92"/>
      <c r="AG2181" s="32"/>
      <c r="AH2181" s="32"/>
      <c r="AI2181" s="32"/>
      <c r="AJ2181" s="32"/>
      <c r="AK2181" s="32"/>
      <c r="AL2181" s="32"/>
    </row>
    <row r="2182" customFormat="false" ht="16.85" hidden="false" customHeight="false" outlineLevel="0" collapsed="false">
      <c r="A2182" s="69"/>
      <c r="B2182" s="90" t="s">
        <v>67</v>
      </c>
      <c r="C2182" s="62" t="s">
        <v>170</v>
      </c>
      <c r="D2182" s="90" t="s">
        <v>2135</v>
      </c>
      <c r="E2182" s="43" t="n">
        <v>0.90625</v>
      </c>
      <c r="F2182" s="54" t="n">
        <v>3.82</v>
      </c>
      <c r="G2182" s="45" t="n">
        <v>3.9</v>
      </c>
      <c r="H2182" s="96" t="s">
        <v>5</v>
      </c>
      <c r="I2182" s="47" t="n">
        <f aca="false">IF(H2182="W",F2182*G2182-F2182,(IF(H2182="L",-F2182)))</f>
        <v>11.078</v>
      </c>
      <c r="J2182" s="91"/>
      <c r="K2182" s="23" t="s">
        <v>2286</v>
      </c>
      <c r="L2182" s="48"/>
      <c r="M2182" s="48"/>
      <c r="N2182" s="49"/>
      <c r="O2182" s="91"/>
      <c r="P2182" s="92"/>
      <c r="Q2182" s="92"/>
      <c r="R2182" s="29"/>
      <c r="S2182" s="92"/>
      <c r="T2182" s="92"/>
      <c r="U2182" s="92"/>
      <c r="V2182" s="92"/>
      <c r="W2182" s="92"/>
      <c r="X2182" s="92"/>
      <c r="Y2182" s="92"/>
      <c r="Z2182" s="92"/>
      <c r="AA2182" s="92"/>
      <c r="AB2182" s="92"/>
      <c r="AC2182" s="92"/>
      <c r="AD2182" s="92"/>
      <c r="AE2182" s="92"/>
      <c r="AF2182" s="92"/>
      <c r="AG2182" s="32"/>
      <c r="AH2182" s="32"/>
      <c r="AI2182" s="32"/>
      <c r="AJ2182" s="32"/>
      <c r="AK2182" s="32"/>
      <c r="AL2182" s="32"/>
    </row>
    <row r="2183" customFormat="false" ht="16.85" hidden="false" customHeight="false" outlineLevel="0" collapsed="false">
      <c r="A2183" s="69"/>
      <c r="B2183" s="90" t="s">
        <v>67</v>
      </c>
      <c r="C2183" s="62" t="s">
        <v>151</v>
      </c>
      <c r="D2183" s="90" t="s">
        <v>2287</v>
      </c>
      <c r="E2183" s="43" t="n">
        <v>0.90625</v>
      </c>
      <c r="F2183" s="54" t="n">
        <v>20.83</v>
      </c>
      <c r="G2183" s="45" t="n">
        <v>2.65</v>
      </c>
      <c r="H2183" s="96" t="s">
        <v>7</v>
      </c>
      <c r="I2183" s="47" t="n">
        <f aca="false">IF(H2183="W",F2183*G2183-F2183,(IF(H2183="L",-F2183)))</f>
        <v>-20.83</v>
      </c>
      <c r="J2183" s="91"/>
      <c r="K2183" s="23"/>
      <c r="L2183" s="48"/>
      <c r="M2183" s="48"/>
      <c r="N2183" s="49"/>
      <c r="O2183" s="91"/>
      <c r="P2183" s="92"/>
      <c r="Q2183" s="92"/>
      <c r="R2183" s="29"/>
      <c r="S2183" s="92"/>
      <c r="T2183" s="92"/>
      <c r="U2183" s="92"/>
      <c r="V2183" s="92"/>
      <c r="W2183" s="92"/>
      <c r="X2183" s="92"/>
      <c r="Y2183" s="92"/>
      <c r="Z2183" s="92"/>
      <c r="AA2183" s="92"/>
      <c r="AB2183" s="92"/>
      <c r="AC2183" s="92"/>
      <c r="AD2183" s="92"/>
      <c r="AE2183" s="92"/>
      <c r="AF2183" s="92"/>
      <c r="AG2183" s="32"/>
      <c r="AH2183" s="32"/>
      <c r="AI2183" s="32"/>
      <c r="AJ2183" s="32"/>
      <c r="AK2183" s="32"/>
      <c r="AL2183" s="32"/>
    </row>
    <row r="2184" customFormat="false" ht="16.85" hidden="false" customHeight="false" outlineLevel="0" collapsed="false">
      <c r="A2184" s="69"/>
      <c r="B2184" s="90" t="s">
        <v>67</v>
      </c>
      <c r="C2184" s="62" t="s">
        <v>63</v>
      </c>
      <c r="D2184" s="90" t="s">
        <v>2288</v>
      </c>
      <c r="E2184" s="43" t="n">
        <v>0.90625</v>
      </c>
      <c r="F2184" s="54" t="n">
        <v>20</v>
      </c>
      <c r="G2184" s="45" t="n">
        <v>1.03</v>
      </c>
      <c r="H2184" s="96" t="s">
        <v>5</v>
      </c>
      <c r="I2184" s="47" t="n">
        <f aca="false">IF(H2184="W",F2184*G2184-F2184,(IF(H2184="L",-F2184)))</f>
        <v>0.600000000000002</v>
      </c>
      <c r="J2184" s="91"/>
      <c r="K2184" s="23" t="s">
        <v>2289</v>
      </c>
      <c r="L2184" s="48"/>
      <c r="M2184" s="48"/>
      <c r="N2184" s="49"/>
      <c r="O2184" s="91"/>
      <c r="P2184" s="92"/>
      <c r="Q2184" s="92"/>
      <c r="R2184" s="29"/>
      <c r="S2184" s="92"/>
      <c r="T2184" s="92"/>
      <c r="U2184" s="92"/>
      <c r="V2184" s="92"/>
      <c r="W2184" s="92"/>
      <c r="X2184" s="92"/>
      <c r="Y2184" s="92"/>
      <c r="Z2184" s="92"/>
      <c r="AA2184" s="92"/>
      <c r="AB2184" s="92"/>
      <c r="AC2184" s="92"/>
      <c r="AD2184" s="92"/>
      <c r="AE2184" s="92"/>
      <c r="AF2184" s="92"/>
      <c r="AG2184" s="32"/>
      <c r="AH2184" s="32"/>
      <c r="AI2184" s="32"/>
      <c r="AJ2184" s="32"/>
      <c r="AK2184" s="32"/>
      <c r="AL2184" s="32"/>
    </row>
    <row r="2185" customFormat="false" ht="16.85" hidden="false" customHeight="false" outlineLevel="0" collapsed="false">
      <c r="A2185" s="69"/>
      <c r="B2185" s="90" t="s">
        <v>46</v>
      </c>
      <c r="C2185" s="62" t="s">
        <v>95</v>
      </c>
      <c r="D2185" s="90" t="s">
        <v>2290</v>
      </c>
      <c r="E2185" s="43" t="n">
        <v>0.125</v>
      </c>
      <c r="F2185" s="54" t="n">
        <v>20</v>
      </c>
      <c r="G2185" s="45" t="n">
        <v>2.05</v>
      </c>
      <c r="H2185" s="96" t="s">
        <v>7</v>
      </c>
      <c r="I2185" s="47" t="n">
        <f aca="false">IF(H2185="W",F2185*G2185-F2185,(IF(H2185="L",-F2185)))</f>
        <v>-20</v>
      </c>
      <c r="J2185" s="91"/>
      <c r="K2185" s="23" t="s">
        <v>2291</v>
      </c>
      <c r="L2185" s="48"/>
      <c r="M2185" s="48"/>
      <c r="N2185" s="49"/>
      <c r="O2185" s="91"/>
      <c r="P2185" s="92"/>
      <c r="Q2185" s="92"/>
      <c r="R2185" s="29"/>
      <c r="S2185" s="92"/>
      <c r="T2185" s="92"/>
      <c r="U2185" s="92"/>
      <c r="V2185" s="92"/>
      <c r="W2185" s="92"/>
      <c r="X2185" s="92"/>
      <c r="Y2185" s="92"/>
      <c r="Z2185" s="92"/>
      <c r="AA2185" s="92"/>
      <c r="AB2185" s="92"/>
      <c r="AC2185" s="92"/>
      <c r="AD2185" s="92"/>
      <c r="AE2185" s="92"/>
      <c r="AF2185" s="92"/>
      <c r="AG2185" s="32"/>
      <c r="AH2185" s="32"/>
      <c r="AI2185" s="32"/>
      <c r="AJ2185" s="32"/>
      <c r="AK2185" s="32"/>
      <c r="AL2185" s="32"/>
    </row>
    <row r="2186" customFormat="false" ht="16.85" hidden="false" customHeight="false" outlineLevel="0" collapsed="false">
      <c r="A2186" s="69"/>
      <c r="B2186" s="90" t="s">
        <v>46</v>
      </c>
      <c r="C2186" s="62" t="s">
        <v>151</v>
      </c>
      <c r="D2186" s="90" t="s">
        <v>2135</v>
      </c>
      <c r="E2186" s="43" t="n">
        <v>0.125</v>
      </c>
      <c r="F2186" s="54" t="s">
        <v>80</v>
      </c>
      <c r="G2186" s="45" t="s">
        <v>80</v>
      </c>
      <c r="H2186" s="96" t="s">
        <v>6</v>
      </c>
      <c r="I2186" s="47" t="n">
        <f aca="false">IF(H2186="W",F2186*G2186-F2186,(IF(H2186="L",-F2186)))</f>
        <v>0</v>
      </c>
      <c r="J2186" s="91"/>
      <c r="K2186" s="23" t="s">
        <v>2292</v>
      </c>
      <c r="L2186" s="48"/>
      <c r="M2186" s="48"/>
      <c r="N2186" s="49"/>
      <c r="O2186" s="91"/>
      <c r="P2186" s="92"/>
      <c r="Q2186" s="92"/>
      <c r="R2186" s="29"/>
      <c r="S2186" s="92"/>
      <c r="T2186" s="92"/>
      <c r="U2186" s="92"/>
      <c r="V2186" s="92"/>
      <c r="W2186" s="92"/>
      <c r="X2186" s="92"/>
      <c r="Y2186" s="92"/>
      <c r="Z2186" s="92"/>
      <c r="AA2186" s="92"/>
      <c r="AB2186" s="92"/>
      <c r="AC2186" s="92"/>
      <c r="AD2186" s="92"/>
      <c r="AE2186" s="92"/>
      <c r="AF2186" s="92"/>
      <c r="AG2186" s="32"/>
      <c r="AH2186" s="32"/>
      <c r="AI2186" s="32"/>
      <c r="AJ2186" s="32"/>
      <c r="AK2186" s="32"/>
      <c r="AL2186" s="32"/>
    </row>
    <row r="2187" customFormat="false" ht="16.85" hidden="false" customHeight="false" outlineLevel="0" collapsed="false">
      <c r="A2187" s="69" t="s">
        <v>124</v>
      </c>
      <c r="B2187" s="90" t="s">
        <v>46</v>
      </c>
      <c r="C2187" s="62" t="s">
        <v>87</v>
      </c>
      <c r="D2187" s="90" t="s">
        <v>2049</v>
      </c>
      <c r="E2187" s="43" t="n">
        <v>0.125</v>
      </c>
      <c r="F2187" s="54" t="n">
        <v>10</v>
      </c>
      <c r="G2187" s="45" t="n">
        <v>3.15</v>
      </c>
      <c r="H2187" s="96" t="s">
        <v>5</v>
      </c>
      <c r="I2187" s="47" t="n">
        <f aca="false">IF(H2187="W",F2187*G2187-F2187,(IF(H2187="L",-F2187)))</f>
        <v>21.5</v>
      </c>
      <c r="J2187" s="91"/>
      <c r="K2187" s="23" t="s">
        <v>2293</v>
      </c>
      <c r="L2187" s="48"/>
      <c r="M2187" s="48"/>
      <c r="N2187" s="49"/>
      <c r="O2187" s="91"/>
      <c r="P2187" s="92"/>
      <c r="Q2187" s="92"/>
      <c r="R2187" s="29"/>
      <c r="S2187" s="92"/>
      <c r="T2187" s="92"/>
      <c r="U2187" s="92"/>
      <c r="V2187" s="92"/>
      <c r="W2187" s="92"/>
      <c r="X2187" s="92"/>
      <c r="Y2187" s="92"/>
      <c r="Z2187" s="92"/>
      <c r="AA2187" s="92"/>
      <c r="AB2187" s="92"/>
      <c r="AC2187" s="92"/>
      <c r="AD2187" s="92"/>
      <c r="AE2187" s="92"/>
      <c r="AF2187" s="92"/>
      <c r="AG2187" s="32"/>
      <c r="AH2187" s="32"/>
      <c r="AI2187" s="32"/>
      <c r="AJ2187" s="32"/>
      <c r="AK2187" s="32"/>
      <c r="AL2187" s="32"/>
    </row>
    <row r="2188" customFormat="false" ht="16.85" hidden="false" customHeight="false" outlineLevel="0" collapsed="false">
      <c r="A2188" s="69" t="s">
        <v>2294</v>
      </c>
      <c r="B2188" s="90" t="s">
        <v>46</v>
      </c>
      <c r="C2188" s="62" t="s">
        <v>87</v>
      </c>
      <c r="D2188" s="90" t="s">
        <v>2049</v>
      </c>
      <c r="E2188" s="43" t="n">
        <v>0.125</v>
      </c>
      <c r="F2188" s="54" t="n">
        <v>3.02</v>
      </c>
      <c r="G2188" s="45" t="n">
        <v>3.15</v>
      </c>
      <c r="H2188" s="96" t="s">
        <v>5</v>
      </c>
      <c r="I2188" s="47" t="n">
        <f aca="false">IF(H2188="W",F2188*G2188-F2188,(IF(H2188="L",-F2188)))</f>
        <v>6.493</v>
      </c>
      <c r="J2188" s="91"/>
      <c r="K2188" s="23" t="s">
        <v>2295</v>
      </c>
      <c r="L2188" s="48"/>
      <c r="M2188" s="48"/>
      <c r="N2188" s="49"/>
      <c r="O2188" s="91"/>
      <c r="P2188" s="92"/>
      <c r="Q2188" s="92"/>
      <c r="R2188" s="29"/>
      <c r="S2188" s="92"/>
      <c r="T2188" s="92"/>
      <c r="U2188" s="92"/>
      <c r="V2188" s="92"/>
      <c r="W2188" s="92"/>
      <c r="X2188" s="92"/>
      <c r="Y2188" s="92"/>
      <c r="Z2188" s="92"/>
      <c r="AA2188" s="92"/>
      <c r="AB2188" s="92"/>
      <c r="AC2188" s="92"/>
      <c r="AD2188" s="92"/>
      <c r="AE2188" s="92"/>
      <c r="AF2188" s="92"/>
      <c r="AG2188" s="32"/>
      <c r="AH2188" s="32"/>
      <c r="AI2188" s="32"/>
      <c r="AJ2188" s="32"/>
      <c r="AK2188" s="32"/>
      <c r="AL2188" s="32"/>
    </row>
    <row r="2189" customFormat="false" ht="16.85" hidden="false" customHeight="false" outlineLevel="0" collapsed="false">
      <c r="A2189" s="69" t="n">
        <v>43771</v>
      </c>
      <c r="B2189" s="90" t="s">
        <v>67</v>
      </c>
      <c r="C2189" s="62" t="s">
        <v>28</v>
      </c>
      <c r="D2189" s="90" t="s">
        <v>1880</v>
      </c>
      <c r="E2189" s="43" t="n">
        <v>0.8125</v>
      </c>
      <c r="F2189" s="54" t="n">
        <v>25</v>
      </c>
      <c r="G2189" s="45" t="n">
        <v>2.5</v>
      </c>
      <c r="H2189" s="96" t="s">
        <v>7</v>
      </c>
      <c r="I2189" s="47" t="n">
        <f aca="false">IF(H2189="W",F2189*G2189-F2189,(IF(H2189="L",-F2189)))</f>
        <v>-25</v>
      </c>
      <c r="J2189" s="91"/>
      <c r="K2189" s="23" t="s">
        <v>2296</v>
      </c>
      <c r="L2189" s="48"/>
      <c r="M2189" s="48"/>
      <c r="N2189" s="49"/>
      <c r="O2189" s="91"/>
      <c r="P2189" s="92"/>
      <c r="Q2189" s="92"/>
      <c r="R2189" s="29"/>
      <c r="S2189" s="92"/>
      <c r="T2189" s="92"/>
      <c r="U2189" s="92"/>
      <c r="V2189" s="92"/>
      <c r="W2189" s="92"/>
      <c r="X2189" s="92"/>
      <c r="Y2189" s="92"/>
      <c r="Z2189" s="92"/>
      <c r="AA2189" s="92"/>
      <c r="AB2189" s="92"/>
      <c r="AC2189" s="92"/>
      <c r="AD2189" s="92"/>
      <c r="AE2189" s="92"/>
      <c r="AF2189" s="92"/>
      <c r="AG2189" s="32"/>
      <c r="AH2189" s="32"/>
      <c r="AI2189" s="32"/>
      <c r="AJ2189" s="32"/>
      <c r="AK2189" s="32"/>
      <c r="AL2189" s="32"/>
    </row>
    <row r="2190" customFormat="false" ht="16.85" hidden="false" customHeight="false" outlineLevel="0" collapsed="false">
      <c r="A2190" s="69"/>
      <c r="B2190" s="90" t="s">
        <v>67</v>
      </c>
      <c r="C2190" s="62" t="s">
        <v>170</v>
      </c>
      <c r="D2190" s="90" t="s">
        <v>2135</v>
      </c>
      <c r="E2190" s="43" t="n">
        <v>0.8125</v>
      </c>
      <c r="F2190" s="54" t="n">
        <v>15.63</v>
      </c>
      <c r="G2190" s="45" t="n">
        <v>4</v>
      </c>
      <c r="H2190" s="96" t="s">
        <v>5</v>
      </c>
      <c r="I2190" s="47" t="n">
        <f aca="false">IF(H2190="W",F2190*G2190-F2190,(IF(H2190="L",-F2190)))</f>
        <v>46.89</v>
      </c>
      <c r="J2190" s="91"/>
      <c r="K2190" s="23" t="s">
        <v>2297</v>
      </c>
      <c r="L2190" s="48"/>
      <c r="M2190" s="48"/>
      <c r="N2190" s="49"/>
      <c r="O2190" s="91"/>
      <c r="P2190" s="92"/>
      <c r="Q2190" s="92"/>
      <c r="R2190" s="29"/>
      <c r="S2190" s="92"/>
      <c r="T2190" s="92"/>
      <c r="U2190" s="92"/>
      <c r="V2190" s="92"/>
      <c r="W2190" s="92"/>
      <c r="X2190" s="92"/>
      <c r="Y2190" s="92"/>
      <c r="Z2190" s="92"/>
      <c r="AA2190" s="92"/>
      <c r="AB2190" s="92"/>
      <c r="AC2190" s="92"/>
      <c r="AD2190" s="92"/>
      <c r="AE2190" s="92"/>
      <c r="AF2190" s="92"/>
      <c r="AG2190" s="32"/>
      <c r="AH2190" s="32"/>
      <c r="AI2190" s="32"/>
      <c r="AJ2190" s="32"/>
      <c r="AK2190" s="32"/>
      <c r="AL2190" s="32"/>
    </row>
    <row r="2191" customFormat="false" ht="16.85" hidden="false" customHeight="false" outlineLevel="0" collapsed="false">
      <c r="A2191" s="69"/>
      <c r="B2191" s="90" t="s">
        <v>67</v>
      </c>
      <c r="C2191" s="62" t="s">
        <v>95</v>
      </c>
      <c r="D2191" s="90" t="s">
        <v>2298</v>
      </c>
      <c r="E2191" s="43" t="n">
        <v>0.8125</v>
      </c>
      <c r="F2191" s="54" t="n">
        <v>15.63</v>
      </c>
      <c r="G2191" s="45" t="n">
        <v>3.2</v>
      </c>
      <c r="H2191" s="96" t="s">
        <v>7</v>
      </c>
      <c r="I2191" s="47" t="n">
        <f aca="false">IF(H2191="W",F2191*G2191-F2191,(IF(H2191="L",-F2191)))</f>
        <v>-15.63</v>
      </c>
      <c r="J2191" s="91"/>
      <c r="K2191" s="23"/>
      <c r="L2191" s="48"/>
      <c r="M2191" s="48"/>
      <c r="N2191" s="49"/>
      <c r="O2191" s="91"/>
      <c r="P2191" s="92"/>
      <c r="Q2191" s="92"/>
      <c r="R2191" s="29"/>
      <c r="S2191" s="92"/>
      <c r="T2191" s="92"/>
      <c r="U2191" s="92"/>
      <c r="V2191" s="92"/>
      <c r="W2191" s="92"/>
      <c r="X2191" s="92"/>
      <c r="Y2191" s="92"/>
      <c r="Z2191" s="92"/>
      <c r="AA2191" s="92"/>
      <c r="AB2191" s="92"/>
      <c r="AC2191" s="92"/>
      <c r="AD2191" s="92"/>
      <c r="AE2191" s="92"/>
      <c r="AF2191" s="92"/>
      <c r="AG2191" s="32"/>
      <c r="AH2191" s="32"/>
      <c r="AI2191" s="32"/>
      <c r="AJ2191" s="32"/>
      <c r="AK2191" s="32"/>
      <c r="AL2191" s="32"/>
    </row>
    <row r="2192" customFormat="false" ht="16.85" hidden="false" customHeight="false" outlineLevel="0" collapsed="false">
      <c r="A2192" s="69"/>
      <c r="B2192" s="90" t="s">
        <v>67</v>
      </c>
      <c r="C2192" s="62" t="s">
        <v>28</v>
      </c>
      <c r="D2192" s="90" t="s">
        <v>2299</v>
      </c>
      <c r="E2192" s="43" t="n">
        <v>0.875</v>
      </c>
      <c r="F2192" s="54" t="n">
        <v>20</v>
      </c>
      <c r="G2192" s="45" t="n">
        <v>3.18</v>
      </c>
      <c r="H2192" s="96" t="s">
        <v>7</v>
      </c>
      <c r="I2192" s="47" t="n">
        <f aca="false">IF(H2192="W",F2192*G2192-F2192,(IF(H2192="L",-F2192)))</f>
        <v>-20</v>
      </c>
      <c r="J2192" s="91"/>
      <c r="K2192" s="23"/>
      <c r="L2192" s="48"/>
      <c r="M2192" s="48"/>
      <c r="N2192" s="49"/>
      <c r="O2192" s="91"/>
      <c r="P2192" s="92"/>
      <c r="Q2192" s="92"/>
      <c r="R2192" s="29"/>
      <c r="S2192" s="92"/>
      <c r="T2192" s="92"/>
      <c r="U2192" s="92"/>
      <c r="V2192" s="92"/>
      <c r="W2192" s="92"/>
      <c r="X2192" s="92"/>
      <c r="Y2192" s="92"/>
      <c r="Z2192" s="92"/>
      <c r="AA2192" s="92"/>
      <c r="AB2192" s="92"/>
      <c r="AC2192" s="92"/>
      <c r="AD2192" s="92"/>
      <c r="AE2192" s="92"/>
      <c r="AF2192" s="92"/>
      <c r="AG2192" s="32"/>
      <c r="AH2192" s="32"/>
      <c r="AI2192" s="32"/>
      <c r="AJ2192" s="32"/>
      <c r="AK2192" s="32"/>
      <c r="AL2192" s="32"/>
    </row>
    <row r="2193" customFormat="false" ht="16.85" hidden="false" customHeight="false" outlineLevel="0" collapsed="false">
      <c r="A2193" s="69"/>
      <c r="B2193" s="90" t="s">
        <v>67</v>
      </c>
      <c r="C2193" s="62" t="s">
        <v>151</v>
      </c>
      <c r="D2193" s="90" t="s">
        <v>2135</v>
      </c>
      <c r="E2193" s="43" t="n">
        <v>0.875</v>
      </c>
      <c r="F2193" s="54" t="n">
        <v>20.52</v>
      </c>
      <c r="G2193" s="45" t="n">
        <v>3.1</v>
      </c>
      <c r="H2193" s="96" t="s">
        <v>5</v>
      </c>
      <c r="I2193" s="47" t="n">
        <f aca="false">IF(H2193="W",F2193*G2193-F2193,(IF(H2193="L",-F2193)))</f>
        <v>43.092</v>
      </c>
      <c r="J2193" s="91"/>
      <c r="K2193" s="23"/>
      <c r="L2193" s="48"/>
      <c r="M2193" s="48"/>
      <c r="N2193" s="49"/>
      <c r="O2193" s="91"/>
      <c r="P2193" s="92"/>
      <c r="Q2193" s="92"/>
      <c r="R2193" s="29"/>
      <c r="S2193" s="92"/>
      <c r="T2193" s="92"/>
      <c r="U2193" s="92"/>
      <c r="V2193" s="92"/>
      <c r="W2193" s="92"/>
      <c r="X2193" s="92"/>
      <c r="Y2193" s="92"/>
      <c r="Z2193" s="92"/>
      <c r="AA2193" s="92"/>
      <c r="AB2193" s="92"/>
      <c r="AC2193" s="92"/>
      <c r="AD2193" s="92"/>
      <c r="AE2193" s="92"/>
      <c r="AF2193" s="92"/>
      <c r="AG2193" s="32"/>
      <c r="AH2193" s="32"/>
      <c r="AI2193" s="32"/>
      <c r="AJ2193" s="32"/>
      <c r="AK2193" s="32"/>
      <c r="AL2193" s="32"/>
    </row>
    <row r="2194" customFormat="false" ht="16.85" hidden="false" customHeight="false" outlineLevel="0" collapsed="false">
      <c r="A2194" s="69"/>
      <c r="B2194" s="90" t="s">
        <v>67</v>
      </c>
      <c r="C2194" s="62" t="s">
        <v>170</v>
      </c>
      <c r="D2194" s="90" t="s">
        <v>2300</v>
      </c>
      <c r="E2194" s="43" t="n">
        <v>0.875</v>
      </c>
      <c r="F2194" s="54" t="n">
        <v>24.46</v>
      </c>
      <c r="G2194" s="45" t="n">
        <v>2.6</v>
      </c>
      <c r="H2194" s="96" t="s">
        <v>7</v>
      </c>
      <c r="I2194" s="47" t="n">
        <f aca="false">IF(H2194="W",F2194*G2194-F2194,(IF(H2194="L",-F2194)))</f>
        <v>-24.46</v>
      </c>
      <c r="J2194" s="91"/>
      <c r="K2194" s="23" t="s">
        <v>2301</v>
      </c>
      <c r="L2194" s="48"/>
      <c r="M2194" s="48"/>
      <c r="N2194" s="49"/>
      <c r="O2194" s="91"/>
      <c r="P2194" s="92"/>
      <c r="Q2194" s="92"/>
      <c r="R2194" s="29"/>
      <c r="S2194" s="92"/>
      <c r="T2194" s="92"/>
      <c r="U2194" s="92"/>
      <c r="V2194" s="92"/>
      <c r="W2194" s="92"/>
      <c r="X2194" s="92"/>
      <c r="Y2194" s="92"/>
      <c r="Z2194" s="92"/>
      <c r="AA2194" s="92"/>
      <c r="AB2194" s="92"/>
      <c r="AC2194" s="92"/>
      <c r="AD2194" s="92"/>
      <c r="AE2194" s="92"/>
      <c r="AF2194" s="92"/>
      <c r="AG2194" s="32"/>
      <c r="AH2194" s="32"/>
      <c r="AI2194" s="32"/>
      <c r="AJ2194" s="32"/>
      <c r="AK2194" s="32"/>
      <c r="AL2194" s="32"/>
    </row>
    <row r="2195" customFormat="false" ht="16.85" hidden="false" customHeight="false" outlineLevel="0" collapsed="false">
      <c r="A2195" s="69"/>
      <c r="B2195" s="90" t="s">
        <v>67</v>
      </c>
      <c r="C2195" s="62" t="s">
        <v>63</v>
      </c>
      <c r="D2195" s="90" t="s">
        <v>1849</v>
      </c>
      <c r="E2195" s="43" t="n">
        <v>0.875</v>
      </c>
      <c r="F2195" s="54" t="n">
        <v>20</v>
      </c>
      <c r="G2195" s="45" t="n">
        <v>1.1</v>
      </c>
      <c r="H2195" s="96" t="s">
        <v>5</v>
      </c>
      <c r="I2195" s="47" t="n">
        <f aca="false">IF(H2195="W",F2195*G2195-F2195,(IF(H2195="L",-F2195)))</f>
        <v>2</v>
      </c>
      <c r="J2195" s="91"/>
      <c r="K2195" s="23"/>
      <c r="L2195" s="48"/>
      <c r="M2195" s="48"/>
      <c r="N2195" s="49"/>
      <c r="O2195" s="91"/>
      <c r="P2195" s="92"/>
      <c r="Q2195" s="92"/>
      <c r="R2195" s="29"/>
      <c r="S2195" s="92"/>
      <c r="T2195" s="92"/>
      <c r="U2195" s="92"/>
      <c r="V2195" s="92"/>
      <c r="W2195" s="92"/>
      <c r="X2195" s="92"/>
      <c r="Y2195" s="92"/>
      <c r="Z2195" s="92"/>
      <c r="AA2195" s="92"/>
      <c r="AB2195" s="92"/>
      <c r="AC2195" s="92"/>
      <c r="AD2195" s="92"/>
      <c r="AE2195" s="92"/>
      <c r="AF2195" s="92"/>
      <c r="AG2195" s="32"/>
      <c r="AH2195" s="32"/>
      <c r="AI2195" s="32"/>
      <c r="AJ2195" s="32"/>
      <c r="AK2195" s="32"/>
      <c r="AL2195" s="32"/>
    </row>
    <row r="2196" customFormat="false" ht="16.85" hidden="false" customHeight="false" outlineLevel="0" collapsed="false">
      <c r="A2196" s="69"/>
      <c r="B2196" s="90" t="s">
        <v>46</v>
      </c>
      <c r="C2196" s="62" t="s">
        <v>28</v>
      </c>
      <c r="D2196" s="90" t="s">
        <v>2302</v>
      </c>
      <c r="E2196" s="43" t="s">
        <v>477</v>
      </c>
      <c r="F2196" s="54" t="n">
        <v>10</v>
      </c>
      <c r="G2196" s="45" t="n">
        <v>21.56</v>
      </c>
      <c r="H2196" s="96" t="s">
        <v>7</v>
      </c>
      <c r="I2196" s="47" t="n">
        <f aca="false">IF(H2196="W",F2196*G2196-F2196,(IF(H2196="L",-F2196)))</f>
        <v>-10</v>
      </c>
      <c r="J2196" s="91"/>
      <c r="K2196" s="23" t="s">
        <v>2303</v>
      </c>
      <c r="L2196" s="48"/>
      <c r="M2196" s="48"/>
      <c r="N2196" s="49"/>
      <c r="O2196" s="91"/>
      <c r="P2196" s="92"/>
      <c r="Q2196" s="92"/>
      <c r="R2196" s="29"/>
      <c r="S2196" s="92"/>
      <c r="T2196" s="92"/>
      <c r="U2196" s="92"/>
      <c r="V2196" s="92"/>
      <c r="W2196" s="92"/>
      <c r="X2196" s="92"/>
      <c r="Y2196" s="92"/>
      <c r="Z2196" s="92"/>
      <c r="AA2196" s="92"/>
      <c r="AB2196" s="92"/>
      <c r="AC2196" s="92"/>
      <c r="AD2196" s="92"/>
      <c r="AE2196" s="92"/>
      <c r="AF2196" s="92"/>
      <c r="AG2196" s="32"/>
      <c r="AH2196" s="32"/>
      <c r="AI2196" s="32"/>
      <c r="AJ2196" s="32"/>
      <c r="AK2196" s="32"/>
      <c r="AL2196" s="32"/>
    </row>
    <row r="2197" customFormat="false" ht="16.85" hidden="false" customHeight="false" outlineLevel="0" collapsed="false">
      <c r="A2197" s="69"/>
      <c r="B2197" s="90" t="s">
        <v>46</v>
      </c>
      <c r="C2197" s="62" t="s">
        <v>331</v>
      </c>
      <c r="D2197" s="90" t="s">
        <v>1840</v>
      </c>
      <c r="E2197" s="43" t="n">
        <v>0.708333333333333</v>
      </c>
      <c r="F2197" s="54" t="n">
        <v>25.57</v>
      </c>
      <c r="G2197" s="45" t="n">
        <v>1.74</v>
      </c>
      <c r="H2197" s="96" t="s">
        <v>5</v>
      </c>
      <c r="I2197" s="47" t="n">
        <f aca="false">IF(H2197="W",F2197*G2197-F2197,(IF(H2197="L",-F2197)))</f>
        <v>18.9218</v>
      </c>
      <c r="J2197" s="91"/>
      <c r="K2197" s="23"/>
      <c r="L2197" s="48"/>
      <c r="M2197" s="48"/>
      <c r="N2197" s="49"/>
      <c r="O2197" s="91"/>
      <c r="P2197" s="92"/>
      <c r="Q2197" s="92"/>
      <c r="R2197" s="29"/>
      <c r="S2197" s="92"/>
      <c r="T2197" s="92"/>
      <c r="U2197" s="92"/>
      <c r="V2197" s="92"/>
      <c r="W2197" s="92"/>
      <c r="X2197" s="92"/>
      <c r="Y2197" s="92"/>
      <c r="Z2197" s="92"/>
      <c r="AA2197" s="92"/>
      <c r="AB2197" s="92"/>
      <c r="AC2197" s="92"/>
      <c r="AD2197" s="92"/>
      <c r="AE2197" s="92"/>
      <c r="AF2197" s="92"/>
      <c r="AG2197" s="32"/>
      <c r="AH2197" s="32"/>
      <c r="AI2197" s="32"/>
      <c r="AJ2197" s="32"/>
      <c r="AK2197" s="32"/>
      <c r="AL2197" s="32"/>
    </row>
    <row r="2198" customFormat="false" ht="16.85" hidden="false" customHeight="false" outlineLevel="0" collapsed="false">
      <c r="A2198" s="69"/>
      <c r="B2198" s="90" t="s">
        <v>46</v>
      </c>
      <c r="C2198" s="62" t="s">
        <v>87</v>
      </c>
      <c r="D2198" s="90" t="s">
        <v>2304</v>
      </c>
      <c r="E2198" s="43" t="n">
        <v>0.708333333333333</v>
      </c>
      <c r="F2198" s="54" t="n">
        <v>5</v>
      </c>
      <c r="G2198" s="45" t="n">
        <v>8.6</v>
      </c>
      <c r="H2198" s="96" t="s">
        <v>6</v>
      </c>
      <c r="I2198" s="47" t="n">
        <f aca="false">IF(H2198="W",F2198*G2198-F2198,(IF(H2198="L",-F2198)))</f>
        <v>0</v>
      </c>
      <c r="J2198" s="91"/>
      <c r="K2198" s="23" t="s">
        <v>124</v>
      </c>
      <c r="L2198" s="48"/>
      <c r="M2198" s="48"/>
      <c r="N2198" s="49"/>
      <c r="O2198" s="91"/>
      <c r="P2198" s="92"/>
      <c r="Q2198" s="92"/>
      <c r="R2198" s="29"/>
      <c r="S2198" s="92"/>
      <c r="T2198" s="92"/>
      <c r="U2198" s="92"/>
      <c r="V2198" s="92"/>
      <c r="W2198" s="92"/>
      <c r="X2198" s="92"/>
      <c r="Y2198" s="92"/>
      <c r="Z2198" s="92"/>
      <c r="AA2198" s="92"/>
      <c r="AB2198" s="92"/>
      <c r="AC2198" s="92"/>
      <c r="AD2198" s="92"/>
      <c r="AE2198" s="92"/>
      <c r="AF2198" s="92"/>
      <c r="AG2198" s="32"/>
      <c r="AH2198" s="32"/>
      <c r="AI2198" s="32"/>
      <c r="AJ2198" s="32"/>
      <c r="AK2198" s="32"/>
      <c r="AL2198" s="32"/>
    </row>
    <row r="2199" customFormat="false" ht="16.85" hidden="false" customHeight="false" outlineLevel="0" collapsed="false">
      <c r="A2199" s="69"/>
      <c r="B2199" s="90" t="s">
        <v>46</v>
      </c>
      <c r="C2199" s="62" t="s">
        <v>95</v>
      </c>
      <c r="D2199" s="90" t="s">
        <v>2305</v>
      </c>
      <c r="E2199" s="43" t="n">
        <v>0.836805555555555</v>
      </c>
      <c r="F2199" s="54" t="n">
        <v>20</v>
      </c>
      <c r="G2199" s="45" t="n">
        <v>1.64</v>
      </c>
      <c r="H2199" s="96" t="s">
        <v>7</v>
      </c>
      <c r="I2199" s="47" t="n">
        <f aca="false">IF(H2199="W",F2199*G2199-F2199,(IF(H2199="L",-F2199)))</f>
        <v>-20</v>
      </c>
      <c r="J2199" s="91"/>
      <c r="K2199" s="23"/>
      <c r="L2199" s="48"/>
      <c r="M2199" s="48"/>
      <c r="N2199" s="49"/>
      <c r="O2199" s="91"/>
      <c r="P2199" s="92"/>
      <c r="Q2199" s="92"/>
      <c r="R2199" s="29"/>
      <c r="S2199" s="92"/>
      <c r="T2199" s="92"/>
      <c r="U2199" s="92"/>
      <c r="V2199" s="92"/>
      <c r="W2199" s="92"/>
      <c r="X2199" s="92"/>
      <c r="Y2199" s="92"/>
      <c r="Z2199" s="92"/>
      <c r="AA2199" s="92"/>
      <c r="AB2199" s="92"/>
      <c r="AC2199" s="92"/>
      <c r="AD2199" s="92"/>
      <c r="AE2199" s="92"/>
      <c r="AF2199" s="92"/>
      <c r="AG2199" s="32"/>
      <c r="AH2199" s="32"/>
      <c r="AI2199" s="32"/>
      <c r="AJ2199" s="32"/>
      <c r="AK2199" s="32"/>
      <c r="AL2199" s="32"/>
    </row>
    <row r="2200" customFormat="false" ht="16.85" hidden="false" customHeight="false" outlineLevel="0" collapsed="false">
      <c r="A2200" s="69"/>
      <c r="B2200" s="90" t="s">
        <v>46</v>
      </c>
      <c r="C2200" s="62" t="s">
        <v>83</v>
      </c>
      <c r="D2200" s="90" t="s">
        <v>2135</v>
      </c>
      <c r="E2200" s="43" t="n">
        <v>0.836805555555555</v>
      </c>
      <c r="F2200" s="54" t="n">
        <v>13.59</v>
      </c>
      <c r="G2200" s="45" t="n">
        <v>4.6</v>
      </c>
      <c r="H2200" s="96" t="s">
        <v>7</v>
      </c>
      <c r="I2200" s="47" t="n">
        <f aca="false">IF(H2200="W",F2200*G2200-F2200,(IF(H2200="L",-F2200)))</f>
        <v>-13.59</v>
      </c>
      <c r="J2200" s="91"/>
      <c r="K2200" s="23" t="s">
        <v>2306</v>
      </c>
      <c r="L2200" s="48"/>
      <c r="M2200" s="48"/>
      <c r="N2200" s="49"/>
      <c r="O2200" s="91"/>
      <c r="P2200" s="92"/>
      <c r="Q2200" s="92"/>
      <c r="R2200" s="29"/>
      <c r="S2200" s="92"/>
      <c r="T2200" s="92"/>
      <c r="U2200" s="92"/>
      <c r="V2200" s="92"/>
      <c r="W2200" s="92"/>
      <c r="X2200" s="92"/>
      <c r="Y2200" s="92"/>
      <c r="Z2200" s="92"/>
      <c r="AA2200" s="92"/>
      <c r="AB2200" s="92"/>
      <c r="AC2200" s="92"/>
      <c r="AD2200" s="92"/>
      <c r="AE2200" s="92"/>
      <c r="AF2200" s="92"/>
      <c r="AG2200" s="32"/>
      <c r="AH2200" s="32"/>
      <c r="AI2200" s="32"/>
      <c r="AJ2200" s="32"/>
      <c r="AK2200" s="32"/>
      <c r="AL2200" s="32"/>
    </row>
    <row r="2201" customFormat="false" ht="16.85" hidden="false" customHeight="false" outlineLevel="0" collapsed="false">
      <c r="A2201" s="69"/>
      <c r="B2201" s="90" t="s">
        <v>46</v>
      </c>
      <c r="C2201" s="62" t="s">
        <v>87</v>
      </c>
      <c r="D2201" s="90" t="s">
        <v>2307</v>
      </c>
      <c r="E2201" s="43" t="n">
        <v>0.836805555555555</v>
      </c>
      <c r="F2201" s="54" t="n">
        <v>7.37</v>
      </c>
      <c r="G2201" s="45" t="n">
        <v>4.45</v>
      </c>
      <c r="H2201" s="96" t="s">
        <v>5</v>
      </c>
      <c r="I2201" s="47" t="n">
        <f aca="false">IF(H2201="W",F2201*G2201-F2201,(IF(H2201="L",-F2201)))</f>
        <v>25.4265</v>
      </c>
      <c r="J2201" s="91"/>
      <c r="K2201" s="23" t="s">
        <v>2308</v>
      </c>
      <c r="L2201" s="48"/>
      <c r="M2201" s="48"/>
      <c r="N2201" s="49"/>
      <c r="O2201" s="91"/>
      <c r="P2201" s="92"/>
      <c r="Q2201" s="92"/>
      <c r="R2201" s="29"/>
      <c r="S2201" s="92"/>
      <c r="T2201" s="92"/>
      <c r="U2201" s="92"/>
      <c r="V2201" s="92"/>
      <c r="W2201" s="92"/>
      <c r="X2201" s="92"/>
      <c r="Y2201" s="92"/>
      <c r="Z2201" s="92"/>
      <c r="AA2201" s="92"/>
      <c r="AB2201" s="92"/>
      <c r="AC2201" s="92"/>
      <c r="AD2201" s="92"/>
      <c r="AE2201" s="92"/>
      <c r="AF2201" s="92"/>
      <c r="AG2201" s="32"/>
      <c r="AH2201" s="32"/>
      <c r="AI2201" s="32"/>
      <c r="AJ2201" s="32"/>
      <c r="AK2201" s="32"/>
      <c r="AL2201" s="32"/>
    </row>
    <row r="2202" customFormat="false" ht="16.85" hidden="false" customHeight="false" outlineLevel="0" collapsed="false">
      <c r="A2202" s="69"/>
      <c r="B2202" s="90" t="s">
        <v>46</v>
      </c>
      <c r="C2202" s="62" t="s">
        <v>95</v>
      </c>
      <c r="D2202" s="90" t="s">
        <v>2102</v>
      </c>
      <c r="E2202" s="43" t="n">
        <v>0.795138888888889</v>
      </c>
      <c r="F2202" s="54" t="n">
        <v>20</v>
      </c>
      <c r="G2202" s="45" t="n">
        <v>1.83</v>
      </c>
      <c r="H2202" s="96" t="s">
        <v>7</v>
      </c>
      <c r="I2202" s="47" t="n">
        <f aca="false">IF(H2202="W",F2202*G2202-F2202,(IF(H2202="L",-F2202)))</f>
        <v>-20</v>
      </c>
      <c r="J2202" s="91"/>
      <c r="K2202" s="23"/>
      <c r="L2202" s="48"/>
      <c r="M2202" s="48"/>
      <c r="N2202" s="49"/>
      <c r="O2202" s="91"/>
      <c r="P2202" s="92"/>
      <c r="Q2202" s="92"/>
      <c r="R2202" s="29"/>
      <c r="S2202" s="92"/>
      <c r="T2202" s="92"/>
      <c r="U2202" s="92"/>
      <c r="V2202" s="92"/>
      <c r="W2202" s="92"/>
      <c r="X2202" s="92"/>
      <c r="Y2202" s="92"/>
      <c r="Z2202" s="92"/>
      <c r="AA2202" s="92"/>
      <c r="AB2202" s="92"/>
      <c r="AC2202" s="92"/>
      <c r="AD2202" s="92"/>
      <c r="AE2202" s="92"/>
      <c r="AF2202" s="92"/>
      <c r="AG2202" s="32"/>
      <c r="AH2202" s="32"/>
      <c r="AI2202" s="32"/>
      <c r="AJ2202" s="32"/>
      <c r="AK2202" s="32"/>
      <c r="AL2202" s="32"/>
    </row>
    <row r="2203" customFormat="false" ht="16.85" hidden="false" customHeight="false" outlineLevel="0" collapsed="false">
      <c r="A2203" s="69"/>
      <c r="B2203" s="90" t="s">
        <v>46</v>
      </c>
      <c r="C2203" s="62" t="s">
        <v>83</v>
      </c>
      <c r="D2203" s="90" t="s">
        <v>2135</v>
      </c>
      <c r="E2203" s="43" t="n">
        <v>0.795138888888889</v>
      </c>
      <c r="F2203" s="54" t="s">
        <v>83</v>
      </c>
      <c r="G2203" s="45" t="s">
        <v>489</v>
      </c>
      <c r="H2203" s="96"/>
      <c r="I2203" s="47" t="n">
        <f aca="false">IF(H2203="W",F2203*G2203-F2203,(IF(H2203="L",-F2203)))</f>
        <v>0</v>
      </c>
      <c r="J2203" s="91"/>
      <c r="K2203" s="23" t="s">
        <v>2309</v>
      </c>
      <c r="L2203" s="48"/>
      <c r="M2203" s="48"/>
      <c r="N2203" s="49"/>
      <c r="O2203" s="91"/>
      <c r="P2203" s="92"/>
      <c r="Q2203" s="92"/>
      <c r="R2203" s="29"/>
      <c r="S2203" s="92"/>
      <c r="T2203" s="92"/>
      <c r="U2203" s="92"/>
      <c r="V2203" s="92"/>
      <c r="W2203" s="92"/>
      <c r="X2203" s="92"/>
      <c r="Y2203" s="92"/>
      <c r="Z2203" s="92"/>
      <c r="AA2203" s="92"/>
      <c r="AB2203" s="92"/>
      <c r="AC2203" s="92"/>
      <c r="AD2203" s="92"/>
      <c r="AE2203" s="92"/>
      <c r="AF2203" s="92"/>
      <c r="AG2203" s="32"/>
      <c r="AH2203" s="32"/>
      <c r="AI2203" s="32"/>
      <c r="AJ2203" s="32"/>
      <c r="AK2203" s="32"/>
      <c r="AL2203" s="32"/>
    </row>
    <row r="2204" customFormat="false" ht="16.85" hidden="false" customHeight="false" outlineLevel="0" collapsed="false">
      <c r="A2204" s="69"/>
      <c r="B2204" s="90" t="s">
        <v>46</v>
      </c>
      <c r="C2204" s="62" t="s">
        <v>87</v>
      </c>
      <c r="D2204" s="90" t="s">
        <v>1959</v>
      </c>
      <c r="E2204" s="43" t="n">
        <v>0.795138888888889</v>
      </c>
      <c r="F2204" s="54" t="n">
        <v>10.46</v>
      </c>
      <c r="G2204" s="45" t="n">
        <v>3.5</v>
      </c>
      <c r="H2204" s="96" t="s">
        <v>7</v>
      </c>
      <c r="I2204" s="47" t="n">
        <f aca="false">IF(H2204="W",F2204*G2204-F2204,(IF(H2204="L",-F2204)))</f>
        <v>-10.46</v>
      </c>
      <c r="J2204" s="91"/>
      <c r="K2204" s="23" t="s">
        <v>2286</v>
      </c>
      <c r="L2204" s="48"/>
      <c r="M2204" s="48"/>
      <c r="N2204" s="49"/>
      <c r="O2204" s="91"/>
      <c r="P2204" s="92"/>
      <c r="Q2204" s="92"/>
      <c r="R2204" s="29"/>
      <c r="S2204" s="92"/>
      <c r="T2204" s="92"/>
      <c r="U2204" s="92"/>
      <c r="V2204" s="92"/>
      <c r="W2204" s="92"/>
      <c r="X2204" s="92"/>
      <c r="Y2204" s="92"/>
      <c r="Z2204" s="92"/>
      <c r="AA2204" s="92"/>
      <c r="AB2204" s="92"/>
      <c r="AC2204" s="92"/>
      <c r="AD2204" s="92"/>
      <c r="AE2204" s="92"/>
      <c r="AF2204" s="92"/>
      <c r="AG2204" s="32"/>
      <c r="AH2204" s="32"/>
      <c r="AI2204" s="32"/>
      <c r="AJ2204" s="32"/>
      <c r="AK2204" s="32"/>
      <c r="AL2204" s="32"/>
    </row>
    <row r="2205" customFormat="false" ht="16.85" hidden="false" customHeight="false" outlineLevel="0" collapsed="false">
      <c r="A2205" s="69"/>
      <c r="B2205" s="90" t="s">
        <v>847</v>
      </c>
      <c r="C2205" s="62" t="s">
        <v>68</v>
      </c>
      <c r="D2205" s="90" t="s">
        <v>2310</v>
      </c>
      <c r="E2205" s="43" t="n">
        <v>0.65</v>
      </c>
      <c r="F2205" s="54" t="n">
        <v>1</v>
      </c>
      <c r="G2205" s="45" t="n">
        <v>2</v>
      </c>
      <c r="H2205" s="96" t="s">
        <v>7</v>
      </c>
      <c r="I2205" s="47" t="n">
        <f aca="false">IF(H2205="W",F2205*G2205-F2205,(IF(H2205="L",-F2205)))</f>
        <v>-1</v>
      </c>
      <c r="J2205" s="91"/>
      <c r="K2205" s="23"/>
      <c r="L2205" s="48"/>
      <c r="M2205" s="48"/>
      <c r="N2205" s="49"/>
      <c r="O2205" s="91"/>
      <c r="P2205" s="92"/>
      <c r="Q2205" s="92"/>
      <c r="R2205" s="29"/>
      <c r="S2205" s="92"/>
      <c r="T2205" s="92"/>
      <c r="U2205" s="92"/>
      <c r="V2205" s="92"/>
      <c r="W2205" s="92"/>
      <c r="X2205" s="92"/>
      <c r="Y2205" s="92"/>
      <c r="Z2205" s="92"/>
      <c r="AA2205" s="92"/>
      <c r="AB2205" s="92"/>
      <c r="AC2205" s="92"/>
      <c r="AD2205" s="92"/>
      <c r="AE2205" s="92"/>
      <c r="AF2205" s="92"/>
      <c r="AG2205" s="32"/>
      <c r="AH2205" s="32"/>
      <c r="AI2205" s="32"/>
      <c r="AJ2205" s="32"/>
      <c r="AK2205" s="32"/>
      <c r="AL2205" s="32"/>
    </row>
    <row r="2206" customFormat="false" ht="16.85" hidden="false" customHeight="false" outlineLevel="0" collapsed="false">
      <c r="A2206" s="69"/>
      <c r="B2206" s="90" t="s">
        <v>46</v>
      </c>
      <c r="C2206" s="62" t="s">
        <v>95</v>
      </c>
      <c r="D2206" s="90" t="s">
        <v>2203</v>
      </c>
      <c r="E2206" s="43" t="n">
        <v>0.0451388888888889</v>
      </c>
      <c r="F2206" s="54" t="n">
        <v>20</v>
      </c>
      <c r="G2206" s="45" t="n">
        <v>2.25</v>
      </c>
      <c r="H2206" s="96" t="s">
        <v>7</v>
      </c>
      <c r="I2206" s="47" t="n">
        <f aca="false">IF(H2206="W",F2206*G2206-F2206,(IF(H2206="L",-F2206)))</f>
        <v>-20</v>
      </c>
      <c r="J2206" s="91"/>
      <c r="K2206" s="23"/>
      <c r="L2206" s="48"/>
      <c r="M2206" s="48"/>
      <c r="N2206" s="49"/>
      <c r="O2206" s="91"/>
      <c r="P2206" s="92"/>
      <c r="Q2206" s="92"/>
      <c r="R2206" s="29"/>
      <c r="S2206" s="92"/>
      <c r="T2206" s="92"/>
      <c r="U2206" s="92"/>
      <c r="V2206" s="92"/>
      <c r="W2206" s="92"/>
      <c r="X2206" s="92"/>
      <c r="Y2206" s="92"/>
      <c r="Z2206" s="92"/>
      <c r="AA2206" s="92"/>
      <c r="AB2206" s="92"/>
      <c r="AC2206" s="92"/>
      <c r="AD2206" s="92"/>
      <c r="AE2206" s="92"/>
      <c r="AF2206" s="92"/>
      <c r="AG2206" s="32"/>
      <c r="AH2206" s="32"/>
      <c r="AI2206" s="32"/>
      <c r="AJ2206" s="32"/>
      <c r="AK2206" s="32"/>
      <c r="AL2206" s="32"/>
    </row>
    <row r="2207" customFormat="false" ht="16.85" hidden="false" customHeight="false" outlineLevel="0" collapsed="false">
      <c r="A2207" s="69"/>
      <c r="B2207" s="90" t="s">
        <v>46</v>
      </c>
      <c r="C2207" s="62" t="s">
        <v>151</v>
      </c>
      <c r="D2207" s="90" t="s">
        <v>2135</v>
      </c>
      <c r="E2207" s="43" t="n">
        <v>0.0451388888888889</v>
      </c>
      <c r="F2207" s="54" t="n">
        <v>2.8</v>
      </c>
      <c r="G2207" s="45" t="n">
        <v>5.25</v>
      </c>
      <c r="H2207" s="96" t="s">
        <v>7</v>
      </c>
      <c r="I2207" s="47" t="n">
        <f aca="false">IF(H2207="W",F2207*G2207-F2207,(IF(H2207="L",-F2207)))</f>
        <v>-2.8</v>
      </c>
      <c r="J2207" s="91"/>
      <c r="K2207" s="23"/>
      <c r="L2207" s="48"/>
      <c r="M2207" s="48"/>
      <c r="N2207" s="49"/>
      <c r="O2207" s="91"/>
      <c r="P2207" s="92"/>
      <c r="Q2207" s="92"/>
      <c r="R2207" s="29"/>
      <c r="S2207" s="92"/>
      <c r="T2207" s="92"/>
      <c r="U2207" s="92"/>
      <c r="V2207" s="92"/>
      <c r="W2207" s="92"/>
      <c r="X2207" s="92"/>
      <c r="Y2207" s="92"/>
      <c r="Z2207" s="92"/>
      <c r="AA2207" s="92"/>
      <c r="AB2207" s="92"/>
      <c r="AC2207" s="92"/>
      <c r="AD2207" s="92"/>
      <c r="AE2207" s="92"/>
      <c r="AF2207" s="92"/>
      <c r="AG2207" s="32"/>
      <c r="AH2207" s="32"/>
      <c r="AI2207" s="32"/>
      <c r="AJ2207" s="32"/>
      <c r="AK2207" s="32"/>
      <c r="AL2207" s="32"/>
    </row>
    <row r="2208" customFormat="false" ht="16.85" hidden="false" customHeight="false" outlineLevel="0" collapsed="false">
      <c r="A2208" s="69"/>
      <c r="B2208" s="90" t="s">
        <v>46</v>
      </c>
      <c r="C2208" s="62" t="s">
        <v>87</v>
      </c>
      <c r="D2208" s="90" t="s">
        <v>2311</v>
      </c>
      <c r="E2208" s="43" t="n">
        <v>0.0451388888888889</v>
      </c>
      <c r="F2208" s="54" t="n">
        <v>17</v>
      </c>
      <c r="G2208" s="45" t="n">
        <v>2.65</v>
      </c>
      <c r="H2208" s="96" t="s">
        <v>5</v>
      </c>
      <c r="I2208" s="47" t="n">
        <f aca="false">IF(H2208="W",F2208*G2208-F2208,(IF(H2208="L",-F2208)))</f>
        <v>28.05</v>
      </c>
      <c r="J2208" s="91"/>
      <c r="K2208" s="23"/>
      <c r="L2208" s="48"/>
      <c r="M2208" s="48"/>
      <c r="N2208" s="49"/>
      <c r="O2208" s="91"/>
      <c r="P2208" s="92"/>
      <c r="Q2208" s="92"/>
      <c r="R2208" s="29"/>
      <c r="S2208" s="92"/>
      <c r="T2208" s="92"/>
      <c r="U2208" s="92"/>
      <c r="V2208" s="92"/>
      <c r="W2208" s="92"/>
      <c r="X2208" s="92"/>
      <c r="Y2208" s="92"/>
      <c r="Z2208" s="92"/>
      <c r="AA2208" s="92"/>
      <c r="AB2208" s="92"/>
      <c r="AC2208" s="92"/>
      <c r="AD2208" s="92"/>
      <c r="AE2208" s="92"/>
      <c r="AF2208" s="92"/>
      <c r="AG2208" s="32"/>
      <c r="AH2208" s="32"/>
      <c r="AI2208" s="32"/>
      <c r="AJ2208" s="32"/>
      <c r="AK2208" s="32"/>
      <c r="AL2208" s="32"/>
    </row>
    <row r="2209" customFormat="false" ht="16.85" hidden="false" customHeight="false" outlineLevel="0" collapsed="false">
      <c r="A2209" s="69" t="n">
        <v>43772</v>
      </c>
      <c r="B2209" s="90" t="s">
        <v>67</v>
      </c>
      <c r="C2209" s="62" t="s">
        <v>170</v>
      </c>
      <c r="D2209" s="90" t="s">
        <v>2312</v>
      </c>
      <c r="E2209" s="43" t="n">
        <v>0.770833333333333</v>
      </c>
      <c r="F2209" s="54" t="n">
        <v>20</v>
      </c>
      <c r="G2209" s="45" t="n">
        <v>3.5</v>
      </c>
      <c r="H2209" s="96" t="s">
        <v>7</v>
      </c>
      <c r="I2209" s="47" t="n">
        <f aca="false">IF(H2209="W",F2209*G2209-F2209,(IF(H2209="L",-F2209)))</f>
        <v>-20</v>
      </c>
      <c r="J2209" s="91"/>
      <c r="K2209" s="23"/>
      <c r="L2209" s="48"/>
      <c r="M2209" s="48"/>
      <c r="N2209" s="49"/>
      <c r="O2209" s="91"/>
      <c r="P2209" s="92"/>
      <c r="Q2209" s="92"/>
      <c r="R2209" s="29"/>
      <c r="S2209" s="92"/>
      <c r="T2209" s="92"/>
      <c r="U2209" s="92"/>
      <c r="V2209" s="92"/>
      <c r="W2209" s="92"/>
      <c r="X2209" s="92"/>
      <c r="Y2209" s="92"/>
      <c r="Z2209" s="92"/>
      <c r="AA2209" s="92"/>
      <c r="AB2209" s="92"/>
      <c r="AC2209" s="92"/>
      <c r="AD2209" s="92"/>
      <c r="AE2209" s="92"/>
      <c r="AF2209" s="92"/>
      <c r="AG2209" s="32"/>
      <c r="AH2209" s="32"/>
      <c r="AI2209" s="32"/>
      <c r="AJ2209" s="32"/>
      <c r="AK2209" s="32"/>
      <c r="AL2209" s="32"/>
    </row>
    <row r="2210" customFormat="false" ht="16.85" hidden="false" customHeight="false" outlineLevel="0" collapsed="false">
      <c r="A2210" s="69"/>
      <c r="B2210" s="90" t="s">
        <v>67</v>
      </c>
      <c r="C2210" s="62" t="s">
        <v>95</v>
      </c>
      <c r="D2210" s="90" t="s">
        <v>2135</v>
      </c>
      <c r="E2210" s="43" t="n">
        <v>0.770833333333333</v>
      </c>
      <c r="F2210" s="54" t="n">
        <v>10</v>
      </c>
      <c r="G2210" s="45" t="n">
        <v>3.2</v>
      </c>
      <c r="H2210" s="96" t="s">
        <v>6</v>
      </c>
      <c r="I2210" s="47" t="n">
        <f aca="false">IF(H2210="W",F2210*G2210-F2210,(IF(H2210="L",-F2210)))</f>
        <v>0</v>
      </c>
      <c r="J2210" s="91"/>
      <c r="K2210" s="23"/>
      <c r="L2210" s="48"/>
      <c r="M2210" s="48"/>
      <c r="N2210" s="49"/>
      <c r="O2210" s="91"/>
      <c r="P2210" s="92"/>
      <c r="Q2210" s="92"/>
      <c r="R2210" s="29"/>
      <c r="S2210" s="92"/>
      <c r="T2210" s="92"/>
      <c r="U2210" s="92"/>
      <c r="V2210" s="92"/>
      <c r="W2210" s="92"/>
      <c r="X2210" s="92"/>
      <c r="Y2210" s="92"/>
      <c r="Z2210" s="92"/>
      <c r="AA2210" s="92"/>
      <c r="AB2210" s="92"/>
      <c r="AC2210" s="92"/>
      <c r="AD2210" s="92"/>
      <c r="AE2210" s="92"/>
      <c r="AF2210" s="92"/>
      <c r="AG2210" s="32"/>
      <c r="AH2210" s="32"/>
      <c r="AI2210" s="32"/>
      <c r="AJ2210" s="32"/>
      <c r="AK2210" s="32"/>
      <c r="AL2210" s="32"/>
    </row>
    <row r="2211" customFormat="false" ht="16.85" hidden="false" customHeight="false" outlineLevel="0" collapsed="false">
      <c r="A2211" s="69"/>
      <c r="B2211" s="90" t="s">
        <v>67</v>
      </c>
      <c r="C2211" s="62" t="s">
        <v>87</v>
      </c>
      <c r="D2211" s="90" t="s">
        <v>1955</v>
      </c>
      <c r="E2211" s="43" t="n">
        <v>0.770833333333333</v>
      </c>
      <c r="F2211" s="54" t="n">
        <v>24.14</v>
      </c>
      <c r="G2211" s="45" t="n">
        <v>2.9</v>
      </c>
      <c r="H2211" s="96" t="s">
        <v>7</v>
      </c>
      <c r="I2211" s="47" t="n">
        <f aca="false">IF(H2211="W",F2211*G2211-F2211,(IF(H2211="L",-F2211)))</f>
        <v>-24.14</v>
      </c>
      <c r="J2211" s="91"/>
      <c r="K2211" s="23"/>
      <c r="L2211" s="48"/>
      <c r="M2211" s="48"/>
      <c r="N2211" s="49"/>
      <c r="O2211" s="91"/>
      <c r="P2211" s="92"/>
      <c r="Q2211" s="92"/>
      <c r="R2211" s="29"/>
      <c r="S2211" s="92"/>
      <c r="T2211" s="92"/>
      <c r="U2211" s="92"/>
      <c r="V2211" s="92"/>
      <c r="W2211" s="92"/>
      <c r="X2211" s="92"/>
      <c r="Y2211" s="92"/>
      <c r="Z2211" s="92"/>
      <c r="AA2211" s="92"/>
      <c r="AB2211" s="92"/>
      <c r="AC2211" s="92"/>
      <c r="AD2211" s="92"/>
      <c r="AE2211" s="92"/>
      <c r="AF2211" s="92"/>
      <c r="AG2211" s="32"/>
      <c r="AH2211" s="32"/>
      <c r="AI2211" s="32"/>
      <c r="AJ2211" s="32"/>
      <c r="AK2211" s="32"/>
      <c r="AL2211" s="32"/>
    </row>
    <row r="2212" customFormat="false" ht="16.85" hidden="false" customHeight="false" outlineLevel="0" collapsed="false">
      <c r="A2212" s="69"/>
      <c r="B2212" s="90" t="s">
        <v>67</v>
      </c>
      <c r="C2212" s="62" t="s">
        <v>68</v>
      </c>
      <c r="D2212" s="90" t="s">
        <v>2135</v>
      </c>
      <c r="E2212" s="43" t="n">
        <v>0.770833333333333</v>
      </c>
      <c r="F2212" s="54" t="n">
        <v>16</v>
      </c>
      <c r="G2212" s="45" t="n">
        <v>4.3</v>
      </c>
      <c r="H2212" s="96" t="s">
        <v>5</v>
      </c>
      <c r="I2212" s="47" t="n">
        <f aca="false">IF(H2212="W",F2212*G2212-F2212,(IF(H2212="L",-F2212)))</f>
        <v>52.8</v>
      </c>
      <c r="J2212" s="91"/>
      <c r="K2212" s="23"/>
      <c r="L2212" s="48"/>
      <c r="M2212" s="48"/>
      <c r="N2212" s="49"/>
      <c r="O2212" s="91"/>
      <c r="P2212" s="92"/>
      <c r="Q2212" s="92"/>
      <c r="R2212" s="29"/>
      <c r="S2212" s="92"/>
      <c r="T2212" s="92"/>
      <c r="U2212" s="92"/>
      <c r="V2212" s="92"/>
      <c r="W2212" s="92"/>
      <c r="X2212" s="92"/>
      <c r="Y2212" s="92"/>
      <c r="Z2212" s="92"/>
      <c r="AA2212" s="92"/>
      <c r="AB2212" s="92"/>
      <c r="AC2212" s="92"/>
      <c r="AD2212" s="92"/>
      <c r="AE2212" s="92"/>
      <c r="AF2212" s="92"/>
      <c r="AG2212" s="32"/>
      <c r="AH2212" s="32"/>
      <c r="AI2212" s="32"/>
      <c r="AJ2212" s="32"/>
      <c r="AK2212" s="32"/>
      <c r="AL2212" s="32"/>
    </row>
    <row r="2213" customFormat="false" ht="16.85" hidden="false" customHeight="false" outlineLevel="0" collapsed="false">
      <c r="A2213" s="69" t="n">
        <v>43773</v>
      </c>
      <c r="B2213" s="90" t="s">
        <v>439</v>
      </c>
      <c r="C2213" s="103" t="s">
        <v>2313</v>
      </c>
      <c r="D2213" s="90" t="s">
        <v>2314</v>
      </c>
      <c r="E2213" s="43" t="n">
        <v>0.618055555555556</v>
      </c>
      <c r="F2213" s="54" t="n">
        <v>50</v>
      </c>
      <c r="G2213" s="45" t="n">
        <v>2</v>
      </c>
      <c r="H2213" s="96" t="s">
        <v>6</v>
      </c>
      <c r="I2213" s="47" t="n">
        <f aca="false">IF(H2213="W",F2213*G2213-F2213,(IF(H2213="L",-F2213)))</f>
        <v>0</v>
      </c>
      <c r="J2213" s="91"/>
      <c r="K2213" s="103" t="s">
        <v>2315</v>
      </c>
      <c r="L2213" s="48" t="s">
        <v>2316</v>
      </c>
      <c r="M2213" s="48" t="s">
        <v>9</v>
      </c>
      <c r="N2213" s="49" t="n">
        <f aca="false">SUM(I2213:I2335)</f>
        <v>78.8028</v>
      </c>
      <c r="O2213" s="91"/>
      <c r="P2213" s="92"/>
      <c r="Q2213" s="92"/>
      <c r="R2213" s="29"/>
      <c r="S2213" s="92"/>
      <c r="T2213" s="92"/>
      <c r="U2213" s="92"/>
      <c r="V2213" s="92"/>
      <c r="W2213" s="92"/>
      <c r="X2213" s="92"/>
      <c r="Y2213" s="92"/>
      <c r="Z2213" s="92"/>
      <c r="AA2213" s="92"/>
      <c r="AB2213" s="92"/>
      <c r="AC2213" s="92"/>
      <c r="AD2213" s="92"/>
      <c r="AE2213" s="92"/>
      <c r="AF2213" s="92"/>
      <c r="AG2213" s="32"/>
      <c r="AH2213" s="32"/>
      <c r="AI2213" s="32"/>
      <c r="AJ2213" s="32"/>
      <c r="AK2213" s="32"/>
      <c r="AL2213" s="32"/>
    </row>
    <row r="2214" customFormat="false" ht="16.85" hidden="false" customHeight="false" outlineLevel="0" collapsed="false">
      <c r="A2214" s="69"/>
      <c r="B2214" s="90" t="s">
        <v>67</v>
      </c>
      <c r="C2214" s="62" t="s">
        <v>28</v>
      </c>
      <c r="D2214" s="90" t="s">
        <v>2317</v>
      </c>
      <c r="E2214" s="43" t="n">
        <v>0.90625</v>
      </c>
      <c r="F2214" s="54" t="n">
        <v>20</v>
      </c>
      <c r="G2214" s="45" t="n">
        <v>2.63</v>
      </c>
      <c r="H2214" s="96" t="s">
        <v>7</v>
      </c>
      <c r="I2214" s="47" t="n">
        <f aca="false">IF(H2214="W",F2214*G2214-F2214,(IF(H2214="L",-F2214)))</f>
        <v>-20</v>
      </c>
      <c r="J2214" s="91"/>
      <c r="K2214" s="23"/>
      <c r="L2214" s="48"/>
      <c r="M2214" s="48"/>
      <c r="N2214" s="49"/>
      <c r="O2214" s="91"/>
      <c r="P2214" s="92"/>
      <c r="Q2214" s="92"/>
      <c r="R2214" s="29"/>
      <c r="S2214" s="92"/>
      <c r="T2214" s="92"/>
      <c r="U2214" s="92"/>
      <c r="V2214" s="92"/>
      <c r="W2214" s="92"/>
      <c r="X2214" s="92"/>
      <c r="Y2214" s="92"/>
      <c r="Z2214" s="92"/>
      <c r="AA2214" s="92"/>
      <c r="AB2214" s="92"/>
      <c r="AC2214" s="92"/>
      <c r="AD2214" s="92"/>
      <c r="AE2214" s="92"/>
      <c r="AF2214" s="92"/>
      <c r="AG2214" s="32"/>
      <c r="AH2214" s="32"/>
      <c r="AI2214" s="32"/>
      <c r="AJ2214" s="32"/>
      <c r="AK2214" s="32"/>
      <c r="AL2214" s="32"/>
    </row>
    <row r="2215" customFormat="false" ht="16.85" hidden="false" customHeight="false" outlineLevel="0" collapsed="false">
      <c r="A2215" s="69"/>
      <c r="B2215" s="90" t="s">
        <v>67</v>
      </c>
      <c r="C2215" s="62" t="s">
        <v>170</v>
      </c>
      <c r="D2215" s="90" t="s">
        <v>2135</v>
      </c>
      <c r="E2215" s="43" t="n">
        <v>0.90625</v>
      </c>
      <c r="F2215" s="54" t="n">
        <v>10</v>
      </c>
      <c r="G2215" s="45" t="n">
        <v>3.25</v>
      </c>
      <c r="H2215" s="96" t="s">
        <v>6</v>
      </c>
      <c r="I2215" s="47" t="n">
        <f aca="false">IF(H2215="W",F2215*G2215-F2215,(IF(H2215="L",-F2215)))</f>
        <v>0</v>
      </c>
      <c r="J2215" s="91"/>
      <c r="K2215" s="23" t="s">
        <v>124</v>
      </c>
      <c r="L2215" s="48"/>
      <c r="M2215" s="48"/>
      <c r="N2215" s="49"/>
      <c r="O2215" s="91"/>
      <c r="P2215" s="92"/>
      <c r="Q2215" s="92"/>
      <c r="R2215" s="29"/>
      <c r="S2215" s="92"/>
      <c r="T2215" s="92"/>
      <c r="U2215" s="92"/>
      <c r="V2215" s="92"/>
      <c r="W2215" s="92"/>
      <c r="X2215" s="92"/>
      <c r="Y2215" s="92"/>
      <c r="Z2215" s="92"/>
      <c r="AA2215" s="92"/>
      <c r="AB2215" s="92"/>
      <c r="AC2215" s="92"/>
      <c r="AD2215" s="92"/>
      <c r="AE2215" s="92"/>
      <c r="AF2215" s="92"/>
      <c r="AG2215" s="32"/>
      <c r="AH2215" s="32"/>
      <c r="AI2215" s="32"/>
      <c r="AJ2215" s="32"/>
      <c r="AK2215" s="32"/>
      <c r="AL2215" s="32"/>
    </row>
    <row r="2216" customFormat="false" ht="16.85" hidden="false" customHeight="false" outlineLevel="0" collapsed="false">
      <c r="A2216" s="69"/>
      <c r="B2216" s="90" t="s">
        <v>67</v>
      </c>
      <c r="C2216" s="62" t="s">
        <v>2313</v>
      </c>
      <c r="D2216" s="90" t="s">
        <v>2318</v>
      </c>
      <c r="E2216" s="43" t="n">
        <v>0.90625</v>
      </c>
      <c r="F2216" s="54" t="n">
        <v>18.14</v>
      </c>
      <c r="G2216" s="45" t="n">
        <v>2.9</v>
      </c>
      <c r="H2216" s="96" t="s">
        <v>5</v>
      </c>
      <c r="I2216" s="47" t="n">
        <f aca="false">IF(H2216="W",F2216*G2216-F2216,(IF(H2216="L",-F2216)))</f>
        <v>34.466</v>
      </c>
      <c r="J2216" s="91"/>
      <c r="K2216" s="23"/>
      <c r="L2216" s="48"/>
      <c r="M2216" s="48"/>
      <c r="N2216" s="49"/>
      <c r="O2216" s="91"/>
      <c r="P2216" s="92"/>
      <c r="Q2216" s="92"/>
      <c r="R2216" s="29"/>
      <c r="S2216" s="92"/>
      <c r="T2216" s="92"/>
      <c r="U2216" s="92"/>
      <c r="V2216" s="92"/>
      <c r="W2216" s="92"/>
      <c r="X2216" s="92"/>
      <c r="Y2216" s="92"/>
      <c r="Z2216" s="92"/>
      <c r="AA2216" s="92"/>
      <c r="AB2216" s="92"/>
      <c r="AC2216" s="92"/>
      <c r="AD2216" s="92"/>
      <c r="AE2216" s="92"/>
      <c r="AF2216" s="92"/>
      <c r="AG2216" s="32"/>
      <c r="AH2216" s="32"/>
      <c r="AI2216" s="32"/>
      <c r="AJ2216" s="32"/>
      <c r="AK2216" s="32"/>
      <c r="AL2216" s="32"/>
    </row>
    <row r="2217" customFormat="false" ht="16.85" hidden="false" customHeight="false" outlineLevel="0" collapsed="false">
      <c r="A2217" s="69"/>
      <c r="B2217" s="90" t="s">
        <v>67</v>
      </c>
      <c r="C2217" s="62" t="s">
        <v>63</v>
      </c>
      <c r="D2217" s="90" t="s">
        <v>1849</v>
      </c>
      <c r="E2217" s="43" t="n">
        <v>0.90625</v>
      </c>
      <c r="F2217" s="54" t="n">
        <v>20</v>
      </c>
      <c r="G2217" s="45" t="n">
        <v>1.08</v>
      </c>
      <c r="H2217" s="96" t="s">
        <v>5</v>
      </c>
      <c r="I2217" s="47" t="n">
        <f aca="false">IF(H2217="W",F2217*G2217-F2217,(IF(H2217="L",-F2217)))</f>
        <v>1.6</v>
      </c>
      <c r="J2217" s="91"/>
      <c r="K2217" s="23"/>
      <c r="L2217" s="48"/>
      <c r="M2217" s="48"/>
      <c r="N2217" s="49"/>
      <c r="O2217" s="91"/>
      <c r="P2217" s="92"/>
      <c r="Q2217" s="92"/>
      <c r="R2217" s="29"/>
      <c r="S2217" s="92"/>
      <c r="T2217" s="92"/>
      <c r="U2217" s="92"/>
      <c r="V2217" s="92"/>
      <c r="W2217" s="92"/>
      <c r="X2217" s="92"/>
      <c r="Y2217" s="92"/>
      <c r="Z2217" s="92"/>
      <c r="AA2217" s="92"/>
      <c r="AB2217" s="92"/>
      <c r="AC2217" s="92"/>
      <c r="AD2217" s="92"/>
      <c r="AE2217" s="92"/>
      <c r="AF2217" s="92"/>
      <c r="AG2217" s="32"/>
      <c r="AH2217" s="32"/>
      <c r="AI2217" s="32"/>
      <c r="AJ2217" s="32"/>
      <c r="AK2217" s="32"/>
      <c r="AL2217" s="32"/>
    </row>
    <row r="2218" customFormat="false" ht="16.85" hidden="false" customHeight="false" outlineLevel="0" collapsed="false">
      <c r="A2218" s="69"/>
      <c r="B2218" s="90" t="s">
        <v>67</v>
      </c>
      <c r="C2218" s="62" t="s">
        <v>170</v>
      </c>
      <c r="D2218" s="90" t="s">
        <v>2135</v>
      </c>
      <c r="E2218" s="43" t="n">
        <v>0.90625</v>
      </c>
      <c r="F2218" s="54" t="n">
        <v>6.18</v>
      </c>
      <c r="G2218" s="45" t="n">
        <v>3.25</v>
      </c>
      <c r="H2218" s="96" t="s">
        <v>7</v>
      </c>
      <c r="I2218" s="47" t="n">
        <f aca="false">IF(H2218="W",F2218*G2218-F2218,(IF(H2218="L",-F2218)))</f>
        <v>-6.18</v>
      </c>
      <c r="J2218" s="91"/>
      <c r="K2218" s="23" t="s">
        <v>2319</v>
      </c>
      <c r="L2218" s="48"/>
      <c r="M2218" s="48"/>
      <c r="N2218" s="49"/>
      <c r="O2218" s="91"/>
      <c r="P2218" s="92"/>
      <c r="Q2218" s="92"/>
      <c r="R2218" s="29"/>
      <c r="S2218" s="92"/>
      <c r="T2218" s="92"/>
      <c r="U2218" s="92"/>
      <c r="V2218" s="92"/>
      <c r="W2218" s="92"/>
      <c r="X2218" s="92"/>
      <c r="Y2218" s="92"/>
      <c r="Z2218" s="92"/>
      <c r="AA2218" s="92"/>
      <c r="AB2218" s="92"/>
      <c r="AC2218" s="92"/>
      <c r="AD2218" s="92"/>
      <c r="AE2218" s="92"/>
      <c r="AF2218" s="92"/>
      <c r="AG2218" s="32"/>
      <c r="AH2218" s="32"/>
      <c r="AI2218" s="32"/>
      <c r="AJ2218" s="32"/>
      <c r="AK2218" s="32"/>
      <c r="AL2218" s="32"/>
    </row>
    <row r="2219" customFormat="false" ht="16.85" hidden="false" customHeight="false" outlineLevel="0" collapsed="false">
      <c r="A2219" s="69"/>
      <c r="B2219" s="90" t="s">
        <v>67</v>
      </c>
      <c r="C2219" s="62" t="s">
        <v>28</v>
      </c>
      <c r="D2219" s="90" t="s">
        <v>2320</v>
      </c>
      <c r="E2219" s="43" t="n">
        <v>0.895833333333333</v>
      </c>
      <c r="F2219" s="54" t="n">
        <v>5</v>
      </c>
      <c r="G2219" s="45" t="n">
        <v>2.63</v>
      </c>
      <c r="H2219" s="96" t="s">
        <v>5</v>
      </c>
      <c r="I2219" s="47" t="n">
        <f aca="false">IF(H2219="W",F2219*G2219-F2219,(IF(H2219="L",-F2219)))</f>
        <v>8.15</v>
      </c>
      <c r="J2219" s="91"/>
      <c r="K2219" s="89" t="s">
        <v>2321</v>
      </c>
      <c r="L2219" s="48"/>
      <c r="M2219" s="48"/>
      <c r="N2219" s="49"/>
      <c r="O2219" s="91"/>
      <c r="P2219" s="92"/>
      <c r="Q2219" s="92"/>
      <c r="R2219" s="29"/>
      <c r="S2219" s="92"/>
      <c r="T2219" s="92"/>
      <c r="U2219" s="92"/>
      <c r="V2219" s="92"/>
      <c r="W2219" s="92"/>
      <c r="X2219" s="92"/>
      <c r="Y2219" s="92"/>
      <c r="Z2219" s="92"/>
      <c r="AA2219" s="92"/>
      <c r="AB2219" s="92"/>
      <c r="AC2219" s="92"/>
      <c r="AD2219" s="92"/>
      <c r="AE2219" s="92"/>
      <c r="AF2219" s="92"/>
      <c r="AG2219" s="32"/>
      <c r="AH2219" s="32"/>
      <c r="AI2219" s="32"/>
      <c r="AJ2219" s="32"/>
      <c r="AK2219" s="32"/>
      <c r="AL2219" s="32"/>
    </row>
    <row r="2220" customFormat="false" ht="16.85" hidden="false" customHeight="false" outlineLevel="0" collapsed="false">
      <c r="A2220" s="69"/>
      <c r="B2220" s="90" t="s">
        <v>67</v>
      </c>
      <c r="C2220" s="62" t="s">
        <v>2313</v>
      </c>
      <c r="D2220" s="90" t="s">
        <v>2135</v>
      </c>
      <c r="E2220" s="43" t="n">
        <v>0.895833333333333</v>
      </c>
      <c r="F2220" s="54" t="n">
        <v>5</v>
      </c>
      <c r="G2220" s="45" t="n">
        <v>3.4</v>
      </c>
      <c r="H2220" s="96" t="s">
        <v>7</v>
      </c>
      <c r="I2220" s="47" t="n">
        <f aca="false">IF(H2220="W",F2220*G2220-F2220,(IF(H2220="L",-F2220)))</f>
        <v>-5</v>
      </c>
      <c r="J2220" s="91"/>
      <c r="K2220" s="23"/>
      <c r="L2220" s="48"/>
      <c r="M2220" s="48"/>
      <c r="N2220" s="49"/>
      <c r="O2220" s="91"/>
      <c r="P2220" s="92"/>
      <c r="Q2220" s="92"/>
      <c r="R2220" s="29"/>
      <c r="S2220" s="92"/>
      <c r="T2220" s="92"/>
      <c r="U2220" s="92"/>
      <c r="V2220" s="92"/>
      <c r="W2220" s="92"/>
      <c r="X2220" s="92"/>
      <c r="Y2220" s="92"/>
      <c r="Z2220" s="92"/>
      <c r="AA2220" s="92"/>
      <c r="AB2220" s="92"/>
      <c r="AC2220" s="92"/>
      <c r="AD2220" s="92"/>
      <c r="AE2220" s="92"/>
      <c r="AF2220" s="92"/>
      <c r="AG2220" s="32"/>
      <c r="AH2220" s="32"/>
      <c r="AI2220" s="32"/>
      <c r="AJ2220" s="32"/>
      <c r="AK2220" s="32"/>
      <c r="AL2220" s="32"/>
    </row>
    <row r="2221" customFormat="false" ht="16.85" hidden="false" customHeight="false" outlineLevel="0" collapsed="false">
      <c r="A2221" s="69"/>
      <c r="B2221" s="90" t="s">
        <v>67</v>
      </c>
      <c r="C2221" s="62" t="s">
        <v>216</v>
      </c>
      <c r="D2221" s="90" t="s">
        <v>2322</v>
      </c>
      <c r="E2221" s="43" t="n">
        <v>0.895833333333333</v>
      </c>
      <c r="F2221" s="54" t="n">
        <v>6.5</v>
      </c>
      <c r="G2221" s="45" t="n">
        <v>2.75</v>
      </c>
      <c r="H2221" s="96" t="s">
        <v>7</v>
      </c>
      <c r="I2221" s="47" t="n">
        <f aca="false">IF(H2221="W",F2221*G2221-F2221,(IF(H2221="L",-F2221)))</f>
        <v>-6.5</v>
      </c>
      <c r="J2221" s="91"/>
      <c r="K2221" s="23"/>
      <c r="L2221" s="48"/>
      <c r="M2221" s="48"/>
      <c r="N2221" s="49"/>
      <c r="O2221" s="91"/>
      <c r="P2221" s="92"/>
      <c r="Q2221" s="92"/>
      <c r="R2221" s="29"/>
      <c r="S2221" s="92"/>
      <c r="T2221" s="92"/>
      <c r="U2221" s="92"/>
      <c r="V2221" s="92"/>
      <c r="W2221" s="92"/>
      <c r="X2221" s="92"/>
      <c r="Y2221" s="92"/>
      <c r="Z2221" s="92"/>
      <c r="AA2221" s="92"/>
      <c r="AB2221" s="92"/>
      <c r="AC2221" s="92"/>
      <c r="AD2221" s="92"/>
      <c r="AE2221" s="92"/>
      <c r="AF2221" s="92"/>
      <c r="AG2221" s="32"/>
      <c r="AH2221" s="32"/>
      <c r="AI2221" s="32"/>
      <c r="AJ2221" s="32"/>
      <c r="AK2221" s="32"/>
      <c r="AL2221" s="32"/>
    </row>
    <row r="2222" customFormat="false" ht="16.85" hidden="false" customHeight="false" outlineLevel="0" collapsed="false">
      <c r="A2222" s="69"/>
      <c r="B2222" s="90" t="s">
        <v>67</v>
      </c>
      <c r="C2222" s="62" t="s">
        <v>2313</v>
      </c>
      <c r="D2222" s="90" t="s">
        <v>2323</v>
      </c>
      <c r="E2222" s="43" t="n">
        <v>0.645833333333333</v>
      </c>
      <c r="F2222" s="54" t="n">
        <v>16.89</v>
      </c>
      <c r="G2222" s="45" t="n">
        <v>2.25</v>
      </c>
      <c r="H2222" s="96" t="s">
        <v>7</v>
      </c>
      <c r="I2222" s="47" t="n">
        <f aca="false">IF(H2222="W",F2222*G2222-F2222,(IF(H2222="L",-F2222)))</f>
        <v>-16.89</v>
      </c>
      <c r="J2222" s="91"/>
      <c r="K2222" s="23" t="s">
        <v>2324</v>
      </c>
      <c r="L2222" s="48"/>
      <c r="M2222" s="48"/>
      <c r="N2222" s="49"/>
      <c r="O2222" s="91"/>
      <c r="P2222" s="92"/>
      <c r="Q2222" s="92"/>
      <c r="R2222" s="29"/>
      <c r="S2222" s="92"/>
      <c r="T2222" s="92"/>
      <c r="U2222" s="92"/>
      <c r="V2222" s="92"/>
      <c r="W2222" s="92"/>
      <c r="X2222" s="92"/>
      <c r="Y2222" s="92"/>
      <c r="Z2222" s="92"/>
      <c r="AA2222" s="92"/>
      <c r="AB2222" s="92"/>
      <c r="AC2222" s="92"/>
      <c r="AD2222" s="92"/>
      <c r="AE2222" s="92"/>
      <c r="AF2222" s="92"/>
      <c r="AG2222" s="32"/>
      <c r="AH2222" s="32"/>
      <c r="AI2222" s="32"/>
      <c r="AJ2222" s="32"/>
      <c r="AK2222" s="32"/>
      <c r="AL2222" s="32"/>
    </row>
    <row r="2223" customFormat="false" ht="16.85" hidden="false" customHeight="false" outlineLevel="0" collapsed="false">
      <c r="A2223" s="69"/>
      <c r="B2223" s="90" t="s">
        <v>67</v>
      </c>
      <c r="C2223" s="62" t="s">
        <v>151</v>
      </c>
      <c r="D2223" s="90" t="s">
        <v>2135</v>
      </c>
      <c r="E2223" s="43" t="n">
        <v>0.645833333333333</v>
      </c>
      <c r="F2223" s="54" t="n">
        <v>12</v>
      </c>
      <c r="G2223" s="45" t="n">
        <v>3.15</v>
      </c>
      <c r="H2223" s="96" t="s">
        <v>5</v>
      </c>
      <c r="I2223" s="47" t="n">
        <f aca="false">IF(H2223="W",F2223*G2223-F2223,(IF(H2223="L",-F2223)))</f>
        <v>25.8</v>
      </c>
      <c r="J2223" s="91"/>
      <c r="K2223" s="23"/>
      <c r="L2223" s="48"/>
      <c r="M2223" s="48"/>
      <c r="N2223" s="49"/>
      <c r="O2223" s="91"/>
      <c r="P2223" s="92"/>
      <c r="Q2223" s="92"/>
      <c r="R2223" s="29"/>
      <c r="S2223" s="92"/>
      <c r="T2223" s="92"/>
      <c r="U2223" s="92"/>
      <c r="V2223" s="92"/>
      <c r="W2223" s="92"/>
      <c r="X2223" s="92"/>
      <c r="Y2223" s="92"/>
      <c r="Z2223" s="92"/>
      <c r="AA2223" s="92"/>
      <c r="AB2223" s="92"/>
      <c r="AC2223" s="92"/>
      <c r="AD2223" s="92"/>
      <c r="AE2223" s="92"/>
      <c r="AF2223" s="92"/>
      <c r="AG2223" s="32"/>
      <c r="AH2223" s="32"/>
      <c r="AI2223" s="32"/>
      <c r="AJ2223" s="32"/>
      <c r="AK2223" s="32"/>
      <c r="AL2223" s="32"/>
    </row>
    <row r="2224" customFormat="false" ht="16.85" hidden="false" customHeight="false" outlineLevel="0" collapsed="false">
      <c r="A2224" s="69"/>
      <c r="B2224" s="90" t="s">
        <v>46</v>
      </c>
      <c r="C2224" s="62" t="s">
        <v>95</v>
      </c>
      <c r="D2224" s="90" t="s">
        <v>2325</v>
      </c>
      <c r="E2224" s="43" t="n">
        <v>0.166666666666667</v>
      </c>
      <c r="F2224" s="54" t="n">
        <v>20</v>
      </c>
      <c r="G2224" s="45" t="n">
        <v>2.3</v>
      </c>
      <c r="H2224" s="96" t="s">
        <v>7</v>
      </c>
      <c r="I2224" s="47" t="n">
        <f aca="false">IF(H2224="W",F2224*G2224-F2224,(IF(H2224="L",-F2224)))</f>
        <v>-20</v>
      </c>
      <c r="J2224" s="91"/>
      <c r="K2224" s="23" t="s">
        <v>2326</v>
      </c>
      <c r="L2224" s="48"/>
      <c r="M2224" s="48"/>
      <c r="N2224" s="49"/>
      <c r="O2224" s="91"/>
      <c r="P2224" s="92"/>
      <c r="Q2224" s="92"/>
      <c r="R2224" s="29"/>
      <c r="S2224" s="92"/>
      <c r="T2224" s="92"/>
      <c r="U2224" s="92"/>
      <c r="V2224" s="92"/>
      <c r="W2224" s="92"/>
      <c r="X2224" s="92"/>
      <c r="Y2224" s="92"/>
      <c r="Z2224" s="92"/>
      <c r="AA2224" s="92"/>
      <c r="AB2224" s="92"/>
      <c r="AC2224" s="92"/>
      <c r="AD2224" s="92"/>
      <c r="AE2224" s="92"/>
      <c r="AF2224" s="92"/>
      <c r="AG2224" s="32"/>
      <c r="AH2224" s="32"/>
      <c r="AI2224" s="32"/>
      <c r="AJ2224" s="32"/>
      <c r="AK2224" s="32"/>
      <c r="AL2224" s="32"/>
    </row>
    <row r="2225" customFormat="false" ht="16.85" hidden="false" customHeight="false" outlineLevel="0" collapsed="false">
      <c r="A2225" s="69"/>
      <c r="B2225" s="90" t="s">
        <v>46</v>
      </c>
      <c r="C2225" s="62" t="s">
        <v>87</v>
      </c>
      <c r="D2225" s="90" t="s">
        <v>2135</v>
      </c>
      <c r="E2225" s="43" t="n">
        <v>0.166666666666667</v>
      </c>
      <c r="F2225" s="54"/>
      <c r="G2225" s="45"/>
      <c r="H2225" s="96"/>
      <c r="I2225" s="47" t="n">
        <f aca="false">IF(H2225="W",F2225*G2225-F2225,(IF(H2225="L",-F2225)))</f>
        <v>0</v>
      </c>
      <c r="J2225" s="91"/>
      <c r="K2225" s="23"/>
      <c r="L2225" s="48"/>
      <c r="M2225" s="48"/>
      <c r="N2225" s="49"/>
      <c r="O2225" s="91"/>
      <c r="P2225" s="92"/>
      <c r="Q2225" s="92"/>
      <c r="R2225" s="29"/>
      <c r="S2225" s="92"/>
      <c r="T2225" s="92"/>
      <c r="U2225" s="92"/>
      <c r="V2225" s="92"/>
      <c r="W2225" s="92"/>
      <c r="X2225" s="92"/>
      <c r="Y2225" s="92"/>
      <c r="Z2225" s="92"/>
      <c r="AA2225" s="92"/>
      <c r="AB2225" s="92"/>
      <c r="AC2225" s="92"/>
      <c r="AD2225" s="92"/>
      <c r="AE2225" s="92"/>
      <c r="AF2225" s="92"/>
      <c r="AG2225" s="32"/>
      <c r="AH2225" s="32"/>
      <c r="AI2225" s="32"/>
      <c r="AJ2225" s="32"/>
      <c r="AK2225" s="32"/>
      <c r="AL2225" s="32"/>
    </row>
    <row r="2226" customFormat="false" ht="16.85" hidden="false" customHeight="false" outlineLevel="0" collapsed="false">
      <c r="A2226" s="69"/>
      <c r="B2226" s="90" t="s">
        <v>46</v>
      </c>
      <c r="C2226" s="62" t="s">
        <v>28</v>
      </c>
      <c r="D2226" s="90" t="s">
        <v>2327</v>
      </c>
      <c r="E2226" s="43" t="n">
        <v>0.166666666666667</v>
      </c>
      <c r="F2226" s="54" t="n">
        <v>10</v>
      </c>
      <c r="G2226" s="45" t="n">
        <v>3.6</v>
      </c>
      <c r="H2226" s="96" t="s">
        <v>6</v>
      </c>
      <c r="I2226" s="47" t="n">
        <f aca="false">IF(H2226="W",F2226*G2226-F2226,(IF(H2226="L",-F2226)))</f>
        <v>0</v>
      </c>
      <c r="J2226" s="91"/>
      <c r="K2226" s="23" t="s">
        <v>124</v>
      </c>
      <c r="L2226" s="48"/>
      <c r="M2226" s="48"/>
      <c r="N2226" s="49"/>
      <c r="O2226" s="91"/>
      <c r="P2226" s="92"/>
      <c r="Q2226" s="92"/>
      <c r="R2226" s="29"/>
      <c r="S2226" s="92"/>
      <c r="T2226" s="92"/>
      <c r="U2226" s="92"/>
      <c r="V2226" s="92"/>
      <c r="W2226" s="92"/>
      <c r="X2226" s="92"/>
      <c r="Y2226" s="92"/>
      <c r="Z2226" s="92"/>
      <c r="AA2226" s="92"/>
      <c r="AB2226" s="92"/>
      <c r="AC2226" s="92"/>
      <c r="AD2226" s="92"/>
      <c r="AE2226" s="92"/>
      <c r="AF2226" s="92"/>
      <c r="AG2226" s="32"/>
      <c r="AH2226" s="32"/>
      <c r="AI2226" s="32"/>
      <c r="AJ2226" s="32"/>
      <c r="AK2226" s="32"/>
      <c r="AL2226" s="32"/>
    </row>
    <row r="2227" customFormat="false" ht="16.85" hidden="false" customHeight="false" outlineLevel="0" collapsed="false">
      <c r="A2227" s="69"/>
      <c r="B2227" s="90" t="s">
        <v>46</v>
      </c>
      <c r="C2227" s="62" t="s">
        <v>28</v>
      </c>
      <c r="D2227" s="90" t="s">
        <v>2327</v>
      </c>
      <c r="E2227" s="43" t="n">
        <v>0.166666666666667</v>
      </c>
      <c r="F2227" s="54" t="n">
        <v>7.69</v>
      </c>
      <c r="G2227" s="45" t="n">
        <v>2.6</v>
      </c>
      <c r="H2227" s="96" t="s">
        <v>7</v>
      </c>
      <c r="I2227" s="47" t="n">
        <f aca="false">IF(H2227="W",F2227*G2227-F2227,(IF(H2227="L",-F2227)))</f>
        <v>-7.69</v>
      </c>
      <c r="J2227" s="91"/>
      <c r="K2227" s="23"/>
      <c r="L2227" s="48"/>
      <c r="M2227" s="48"/>
      <c r="N2227" s="49"/>
      <c r="O2227" s="91"/>
      <c r="P2227" s="92"/>
      <c r="Q2227" s="92"/>
      <c r="R2227" s="29"/>
      <c r="S2227" s="92"/>
      <c r="T2227" s="92"/>
      <c r="U2227" s="92"/>
      <c r="V2227" s="92"/>
      <c r="W2227" s="92"/>
      <c r="X2227" s="92"/>
      <c r="Y2227" s="92"/>
      <c r="Z2227" s="92"/>
      <c r="AA2227" s="92"/>
      <c r="AB2227" s="92"/>
      <c r="AC2227" s="92"/>
      <c r="AD2227" s="92"/>
      <c r="AE2227" s="92"/>
      <c r="AF2227" s="92"/>
      <c r="AG2227" s="32"/>
      <c r="AH2227" s="32"/>
      <c r="AI2227" s="32"/>
      <c r="AJ2227" s="32"/>
      <c r="AK2227" s="32"/>
      <c r="AL2227" s="32"/>
    </row>
    <row r="2228" customFormat="false" ht="16.85" hidden="false" customHeight="false" outlineLevel="0" collapsed="false">
      <c r="A2228" s="69" t="n">
        <v>43774</v>
      </c>
      <c r="B2228" s="90" t="s">
        <v>67</v>
      </c>
      <c r="C2228" s="62" t="s">
        <v>28</v>
      </c>
      <c r="D2228" s="90" t="s">
        <v>2328</v>
      </c>
      <c r="E2228" s="43" t="n">
        <v>0.829861111111111</v>
      </c>
      <c r="F2228" s="54" t="n">
        <v>20</v>
      </c>
      <c r="G2228" s="45" t="n">
        <v>3.13</v>
      </c>
      <c r="H2228" s="96" t="s">
        <v>7</v>
      </c>
      <c r="I2228" s="47" t="n">
        <f aca="false">IF(H2228="W",F2228*G2228-F2228,(IF(H2228="L",-F2228)))</f>
        <v>-20</v>
      </c>
      <c r="J2228" s="91"/>
      <c r="K2228" s="23"/>
      <c r="L2228" s="48"/>
      <c r="M2228" s="48"/>
      <c r="N2228" s="49"/>
      <c r="O2228" s="91"/>
      <c r="P2228" s="92"/>
      <c r="Q2228" s="92"/>
      <c r="R2228" s="29"/>
      <c r="S2228" s="92"/>
      <c r="T2228" s="92"/>
      <c r="U2228" s="92"/>
      <c r="V2228" s="92"/>
      <c r="W2228" s="92"/>
      <c r="X2228" s="92"/>
      <c r="Y2228" s="92"/>
      <c r="Z2228" s="92"/>
      <c r="AA2228" s="92"/>
      <c r="AB2228" s="92"/>
      <c r="AC2228" s="92"/>
      <c r="AD2228" s="92"/>
      <c r="AE2228" s="92"/>
      <c r="AF2228" s="92"/>
      <c r="AG2228" s="32"/>
      <c r="AH2228" s="32"/>
      <c r="AI2228" s="32"/>
      <c r="AJ2228" s="32"/>
      <c r="AK2228" s="32"/>
      <c r="AL2228" s="32"/>
    </row>
    <row r="2229" customFormat="false" ht="16.85" hidden="false" customHeight="false" outlineLevel="0" collapsed="false">
      <c r="A2229" s="69"/>
      <c r="B2229" s="90" t="s">
        <v>67</v>
      </c>
      <c r="C2229" s="62" t="s">
        <v>170</v>
      </c>
      <c r="D2229" s="90" t="s">
        <v>2135</v>
      </c>
      <c r="E2229" s="43" t="n">
        <v>0.829861111111111</v>
      </c>
      <c r="F2229" s="54" t="n">
        <v>17.15</v>
      </c>
      <c r="G2229" s="45" t="n">
        <v>3.65</v>
      </c>
      <c r="H2229" s="96" t="s">
        <v>7</v>
      </c>
      <c r="I2229" s="47" t="n">
        <f aca="false">IF(H2229="W",F2229*G2229-F2229,(IF(H2229="L",-F2229)))</f>
        <v>-17.15</v>
      </c>
      <c r="J2229" s="91"/>
      <c r="K2229" s="23" t="s">
        <v>2329</v>
      </c>
      <c r="L2229" s="48"/>
      <c r="M2229" s="48"/>
      <c r="N2229" s="49"/>
      <c r="O2229" s="91"/>
      <c r="P2229" s="92"/>
      <c r="Q2229" s="92"/>
      <c r="R2229" s="29"/>
      <c r="S2229" s="92"/>
      <c r="T2229" s="92"/>
      <c r="U2229" s="92"/>
      <c r="V2229" s="92"/>
      <c r="W2229" s="92"/>
      <c r="X2229" s="92"/>
      <c r="Y2229" s="92"/>
      <c r="Z2229" s="92"/>
      <c r="AA2229" s="92"/>
      <c r="AB2229" s="92"/>
      <c r="AC2229" s="92"/>
      <c r="AD2229" s="92"/>
      <c r="AE2229" s="92"/>
      <c r="AF2229" s="92"/>
      <c r="AG2229" s="32"/>
      <c r="AH2229" s="32"/>
      <c r="AI2229" s="32"/>
      <c r="AJ2229" s="32"/>
      <c r="AK2229" s="32"/>
      <c r="AL2229" s="32"/>
    </row>
    <row r="2230" customFormat="false" ht="16.85" hidden="false" customHeight="false" outlineLevel="0" collapsed="false">
      <c r="A2230" s="69"/>
      <c r="B2230" s="90" t="s">
        <v>67</v>
      </c>
      <c r="C2230" s="62" t="s">
        <v>2313</v>
      </c>
      <c r="D2230" s="90" t="s">
        <v>2330</v>
      </c>
      <c r="E2230" s="43" t="n">
        <v>0.829861111111111</v>
      </c>
      <c r="F2230" s="54" t="n">
        <v>26.64</v>
      </c>
      <c r="G2230" s="45" t="n">
        <v>2.35</v>
      </c>
      <c r="H2230" s="96" t="s">
        <v>5</v>
      </c>
      <c r="I2230" s="47" t="n">
        <f aca="false">IF(H2230="W",F2230*G2230-F2230,(IF(H2230="L",-F2230)))</f>
        <v>35.964</v>
      </c>
      <c r="J2230" s="91"/>
      <c r="K2230" s="23" t="s">
        <v>2331</v>
      </c>
      <c r="L2230" s="48"/>
      <c r="M2230" s="48"/>
      <c r="N2230" s="49"/>
      <c r="O2230" s="91"/>
      <c r="P2230" s="92"/>
      <c r="Q2230" s="92"/>
      <c r="R2230" s="29"/>
      <c r="S2230" s="92"/>
      <c r="T2230" s="92"/>
      <c r="U2230" s="92"/>
      <c r="V2230" s="92"/>
      <c r="W2230" s="92"/>
      <c r="X2230" s="92"/>
      <c r="Y2230" s="92"/>
      <c r="Z2230" s="92"/>
      <c r="AA2230" s="92"/>
      <c r="AB2230" s="92"/>
      <c r="AC2230" s="92"/>
      <c r="AD2230" s="92"/>
      <c r="AE2230" s="92"/>
      <c r="AF2230" s="92"/>
      <c r="AG2230" s="32"/>
      <c r="AH2230" s="32"/>
      <c r="AI2230" s="32"/>
      <c r="AJ2230" s="32"/>
      <c r="AK2230" s="32"/>
      <c r="AL2230" s="32"/>
    </row>
    <row r="2231" customFormat="false" ht="16.85" hidden="false" customHeight="false" outlineLevel="0" collapsed="false">
      <c r="A2231" s="69"/>
      <c r="B2231" s="90" t="s">
        <v>67</v>
      </c>
      <c r="C2231" s="62" t="s">
        <v>63</v>
      </c>
      <c r="D2231" s="90" t="s">
        <v>1849</v>
      </c>
      <c r="E2231" s="43" t="n">
        <v>0.829861111111111</v>
      </c>
      <c r="F2231" s="54" t="n">
        <v>20</v>
      </c>
      <c r="G2231" s="45" t="n">
        <v>1.03</v>
      </c>
      <c r="H2231" s="96" t="s">
        <v>5</v>
      </c>
      <c r="I2231" s="47" t="n">
        <f aca="false">IF(H2231="W",F2231*G2231-F2231,(IF(H2231="L",-F2231)))</f>
        <v>0.600000000000002</v>
      </c>
      <c r="J2231" s="91"/>
      <c r="K2231" s="23"/>
      <c r="L2231" s="48"/>
      <c r="M2231" s="48"/>
      <c r="N2231" s="49"/>
      <c r="O2231" s="91"/>
      <c r="P2231" s="92"/>
      <c r="Q2231" s="92"/>
      <c r="R2231" s="29"/>
      <c r="S2231" s="92"/>
      <c r="T2231" s="92"/>
      <c r="U2231" s="92"/>
      <c r="V2231" s="92"/>
      <c r="W2231" s="92"/>
      <c r="X2231" s="92"/>
      <c r="Y2231" s="92"/>
      <c r="Z2231" s="92"/>
      <c r="AA2231" s="92"/>
      <c r="AB2231" s="92"/>
      <c r="AC2231" s="92"/>
      <c r="AD2231" s="92"/>
      <c r="AE2231" s="92"/>
      <c r="AF2231" s="92"/>
      <c r="AG2231" s="32"/>
      <c r="AH2231" s="32"/>
      <c r="AI2231" s="32"/>
      <c r="AJ2231" s="32"/>
      <c r="AK2231" s="32"/>
      <c r="AL2231" s="32"/>
    </row>
    <row r="2232" customFormat="false" ht="16.85" hidden="false" customHeight="false" outlineLevel="0" collapsed="false">
      <c r="A2232" s="104" t="s">
        <v>2332</v>
      </c>
      <c r="B2232" s="90" t="s">
        <v>67</v>
      </c>
      <c r="C2232" s="62" t="s">
        <v>28</v>
      </c>
      <c r="D2232" s="90" t="s">
        <v>2165</v>
      </c>
      <c r="E2232" s="43" t="n">
        <v>0.916666666666667</v>
      </c>
      <c r="F2232" s="54" t="n">
        <v>13.15</v>
      </c>
      <c r="G2232" s="45" t="n">
        <v>2.23</v>
      </c>
      <c r="H2232" s="96" t="s">
        <v>5</v>
      </c>
      <c r="I2232" s="47" t="n">
        <f aca="false">IF(H2232="W",F2232*G2232-F2232,(IF(H2232="L",-F2232)))</f>
        <v>16.1745</v>
      </c>
      <c r="J2232" s="91"/>
      <c r="K2232" s="23"/>
      <c r="L2232" s="48"/>
      <c r="M2232" s="48"/>
      <c r="N2232" s="49"/>
      <c r="O2232" s="91"/>
      <c r="P2232" s="92"/>
      <c r="Q2232" s="92"/>
      <c r="R2232" s="29"/>
      <c r="S2232" s="92"/>
      <c r="T2232" s="92"/>
      <c r="U2232" s="92"/>
      <c r="V2232" s="92"/>
      <c r="W2232" s="92"/>
      <c r="X2232" s="92"/>
      <c r="Y2232" s="92"/>
      <c r="Z2232" s="92"/>
      <c r="AA2232" s="92"/>
      <c r="AB2232" s="92"/>
      <c r="AC2232" s="92"/>
      <c r="AD2232" s="92"/>
      <c r="AE2232" s="92"/>
      <c r="AF2232" s="92"/>
      <c r="AG2232" s="32"/>
      <c r="AH2232" s="32"/>
      <c r="AI2232" s="32"/>
      <c r="AJ2232" s="32"/>
      <c r="AK2232" s="32"/>
      <c r="AL2232" s="32"/>
    </row>
    <row r="2233" customFormat="false" ht="16.85" hidden="false" customHeight="false" outlineLevel="0" collapsed="false">
      <c r="A2233" s="69"/>
      <c r="B2233" s="90" t="s">
        <v>67</v>
      </c>
      <c r="C2233" s="62" t="s">
        <v>170</v>
      </c>
      <c r="D2233" s="90" t="s">
        <v>2135</v>
      </c>
      <c r="E2233" s="43" t="n">
        <v>0.916666666666667</v>
      </c>
      <c r="F2233" s="54" t="n">
        <v>10</v>
      </c>
      <c r="G2233" s="45" t="n">
        <v>3.55</v>
      </c>
      <c r="H2233" s="96" t="s">
        <v>6</v>
      </c>
      <c r="I2233" s="47" t="n">
        <f aca="false">IF(H2233="W",F2233*G2233-F2233,(IF(H2233="L",-F2233)))</f>
        <v>0</v>
      </c>
      <c r="J2233" s="91"/>
      <c r="K2233" s="23" t="s">
        <v>565</v>
      </c>
      <c r="L2233" s="48"/>
      <c r="M2233" s="48"/>
      <c r="N2233" s="49"/>
      <c r="O2233" s="91"/>
      <c r="P2233" s="92"/>
      <c r="Q2233" s="92"/>
      <c r="R2233" s="29"/>
      <c r="S2233" s="92"/>
      <c r="T2233" s="92"/>
      <c r="U2233" s="92"/>
      <c r="V2233" s="92"/>
      <c r="W2233" s="92"/>
      <c r="X2233" s="92"/>
      <c r="Y2233" s="92"/>
      <c r="Z2233" s="92"/>
      <c r="AA2233" s="92"/>
      <c r="AB2233" s="92"/>
      <c r="AC2233" s="92"/>
      <c r="AD2233" s="92"/>
      <c r="AE2233" s="92"/>
      <c r="AF2233" s="92"/>
      <c r="AG2233" s="32"/>
      <c r="AH2233" s="32"/>
      <c r="AI2233" s="32"/>
      <c r="AJ2233" s="32"/>
      <c r="AK2233" s="32"/>
      <c r="AL2233" s="32"/>
    </row>
    <row r="2234" customFormat="false" ht="16.85" hidden="false" customHeight="false" outlineLevel="0" collapsed="false">
      <c r="A2234" s="69"/>
      <c r="B2234" s="90" t="s">
        <v>67</v>
      </c>
      <c r="C2234" s="62" t="s">
        <v>2313</v>
      </c>
      <c r="D2234" s="90" t="s">
        <v>2022</v>
      </c>
      <c r="E2234" s="43" t="n">
        <v>0.916666666666667</v>
      </c>
      <c r="F2234" s="54" t="n">
        <v>10</v>
      </c>
      <c r="G2234" s="45" t="n">
        <v>3.4</v>
      </c>
      <c r="H2234" s="96" t="s">
        <v>7</v>
      </c>
      <c r="I2234" s="47" t="n">
        <f aca="false">IF(H2234="W",F2234*G2234-F2234,(IF(H2234="L",-F2234)))</f>
        <v>-10</v>
      </c>
      <c r="J2234" s="91"/>
      <c r="K2234" s="23" t="s">
        <v>2333</v>
      </c>
      <c r="L2234" s="48"/>
      <c r="M2234" s="48"/>
      <c r="N2234" s="49"/>
      <c r="O2234" s="91"/>
      <c r="P2234" s="92"/>
      <c r="Q2234" s="92"/>
      <c r="R2234" s="29"/>
      <c r="S2234" s="92"/>
      <c r="T2234" s="92"/>
      <c r="U2234" s="92"/>
      <c r="V2234" s="92"/>
      <c r="W2234" s="92"/>
      <c r="X2234" s="92"/>
      <c r="Y2234" s="92"/>
      <c r="Z2234" s="92"/>
      <c r="AA2234" s="92"/>
      <c r="AB2234" s="92"/>
      <c r="AC2234" s="92"/>
      <c r="AD2234" s="92"/>
      <c r="AE2234" s="92"/>
      <c r="AF2234" s="92"/>
      <c r="AG2234" s="32"/>
      <c r="AH2234" s="32"/>
      <c r="AI2234" s="32"/>
      <c r="AJ2234" s="32"/>
      <c r="AK2234" s="32"/>
      <c r="AL2234" s="32"/>
    </row>
    <row r="2235" customFormat="false" ht="16.85" hidden="false" customHeight="false" outlineLevel="0" collapsed="false">
      <c r="A2235" s="69"/>
      <c r="B2235" s="90" t="s">
        <v>67</v>
      </c>
      <c r="C2235" s="62" t="s">
        <v>170</v>
      </c>
      <c r="D2235" s="90" t="s">
        <v>2135</v>
      </c>
      <c r="E2235" s="43" t="n">
        <v>0.916666666666667</v>
      </c>
      <c r="F2235" s="54" t="n">
        <v>1</v>
      </c>
      <c r="G2235" s="45" t="n">
        <v>3.55</v>
      </c>
      <c r="H2235" s="96" t="s">
        <v>7</v>
      </c>
      <c r="I2235" s="47" t="n">
        <f aca="false">IF(H2235="W",F2235*G2235-F2235,(IF(H2235="L",-F2235)))</f>
        <v>-1</v>
      </c>
      <c r="J2235" s="91"/>
      <c r="K2235" s="23" t="s">
        <v>2334</v>
      </c>
      <c r="L2235" s="48"/>
      <c r="M2235" s="48"/>
      <c r="N2235" s="49"/>
      <c r="O2235" s="91"/>
      <c r="P2235" s="92"/>
      <c r="Q2235" s="92"/>
      <c r="R2235" s="29"/>
      <c r="S2235" s="92"/>
      <c r="T2235" s="92"/>
      <c r="U2235" s="92"/>
      <c r="V2235" s="92"/>
      <c r="W2235" s="92"/>
      <c r="X2235" s="92"/>
      <c r="Y2235" s="92"/>
      <c r="Z2235" s="92"/>
      <c r="AA2235" s="92"/>
      <c r="AB2235" s="92"/>
      <c r="AC2235" s="92"/>
      <c r="AD2235" s="92"/>
      <c r="AE2235" s="92"/>
      <c r="AF2235" s="92"/>
      <c r="AG2235" s="32"/>
      <c r="AH2235" s="32"/>
      <c r="AI2235" s="32"/>
      <c r="AJ2235" s="32"/>
      <c r="AK2235" s="32"/>
      <c r="AL2235" s="32"/>
    </row>
    <row r="2236" customFormat="false" ht="16.85" hidden="false" customHeight="false" outlineLevel="0" collapsed="false">
      <c r="A2236" s="69"/>
      <c r="B2236" s="90" t="s">
        <v>46</v>
      </c>
      <c r="C2236" s="62" t="s">
        <v>95</v>
      </c>
      <c r="D2236" s="90" t="s">
        <v>2143</v>
      </c>
      <c r="E2236" s="43" t="n">
        <v>0.0833333333333333</v>
      </c>
      <c r="F2236" s="54" t="n">
        <v>20</v>
      </c>
      <c r="G2236" s="45" t="n">
        <v>2.05</v>
      </c>
      <c r="H2236" s="96" t="s">
        <v>5</v>
      </c>
      <c r="I2236" s="47" t="n">
        <f aca="false">IF(H2236="W",F2236*G2236-F2236,(IF(H2236="L",-F2236)))</f>
        <v>21</v>
      </c>
      <c r="J2236" s="91"/>
      <c r="K2236" s="23" t="s">
        <v>2335</v>
      </c>
      <c r="L2236" s="48"/>
      <c r="M2236" s="48"/>
      <c r="N2236" s="49"/>
      <c r="O2236" s="91"/>
      <c r="P2236" s="92"/>
      <c r="Q2236" s="92"/>
      <c r="R2236" s="29"/>
      <c r="S2236" s="92"/>
      <c r="T2236" s="92"/>
      <c r="U2236" s="92"/>
      <c r="V2236" s="92"/>
      <c r="W2236" s="92"/>
      <c r="X2236" s="92"/>
      <c r="Y2236" s="92"/>
      <c r="Z2236" s="92"/>
      <c r="AA2236" s="92"/>
      <c r="AB2236" s="92"/>
      <c r="AC2236" s="92"/>
      <c r="AD2236" s="92"/>
      <c r="AE2236" s="92"/>
      <c r="AF2236" s="92"/>
      <c r="AG2236" s="32"/>
      <c r="AH2236" s="32"/>
      <c r="AI2236" s="32"/>
      <c r="AJ2236" s="32"/>
      <c r="AK2236" s="32"/>
      <c r="AL2236" s="32"/>
    </row>
    <row r="2237" customFormat="false" ht="16.85" hidden="false" customHeight="false" outlineLevel="0" collapsed="false">
      <c r="A2237" s="69"/>
      <c r="B2237" s="90" t="s">
        <v>46</v>
      </c>
      <c r="C2237" s="62" t="s">
        <v>95</v>
      </c>
      <c r="D2237" s="90" t="s">
        <v>2143</v>
      </c>
      <c r="E2237" s="43" t="n">
        <v>0.0833333333333333</v>
      </c>
      <c r="F2237" s="54" t="n">
        <v>10</v>
      </c>
      <c r="G2237" s="45" t="n">
        <v>2.05</v>
      </c>
      <c r="H2237" s="96" t="s">
        <v>5</v>
      </c>
      <c r="I2237" s="47" t="n">
        <f aca="false">IF(H2237="W",F2237*G2237-F2237,(IF(H2237="L",-F2237)))</f>
        <v>10.5</v>
      </c>
      <c r="J2237" s="91"/>
      <c r="K2237" s="23"/>
      <c r="L2237" s="48"/>
      <c r="M2237" s="48"/>
      <c r="N2237" s="49"/>
      <c r="O2237" s="91"/>
      <c r="P2237" s="92"/>
      <c r="Q2237" s="92"/>
      <c r="R2237" s="29"/>
      <c r="S2237" s="92"/>
      <c r="T2237" s="92"/>
      <c r="U2237" s="92"/>
      <c r="V2237" s="92"/>
      <c r="W2237" s="92"/>
      <c r="X2237" s="92"/>
      <c r="Y2237" s="92"/>
      <c r="Z2237" s="92"/>
      <c r="AA2237" s="92"/>
      <c r="AB2237" s="92"/>
      <c r="AC2237" s="92"/>
      <c r="AD2237" s="92"/>
      <c r="AE2237" s="92"/>
      <c r="AF2237" s="92"/>
      <c r="AG2237" s="32"/>
      <c r="AH2237" s="32"/>
      <c r="AI2237" s="32"/>
      <c r="AJ2237" s="32"/>
      <c r="AK2237" s="32"/>
      <c r="AL2237" s="32"/>
    </row>
    <row r="2238" customFormat="false" ht="16.85" hidden="false" customHeight="false" outlineLevel="0" collapsed="false">
      <c r="A2238" s="69" t="s">
        <v>124</v>
      </c>
      <c r="B2238" s="90" t="s">
        <v>46</v>
      </c>
      <c r="C2238" s="62" t="s">
        <v>87</v>
      </c>
      <c r="D2238" s="90" t="s">
        <v>2336</v>
      </c>
      <c r="E2238" s="43" t="n">
        <v>0.0833333333333333</v>
      </c>
      <c r="F2238" s="54" t="n">
        <v>9.65</v>
      </c>
      <c r="G2238" s="45" t="n">
        <v>4.25</v>
      </c>
      <c r="H2238" s="96" t="s">
        <v>7</v>
      </c>
      <c r="I2238" s="47" t="n">
        <f aca="false">IF(H2238="W",F2238*G2238-F2238,(IF(H2238="L",-F2238)))</f>
        <v>-9.65</v>
      </c>
      <c r="J2238" s="91"/>
      <c r="K2238" s="23" t="s">
        <v>2337</v>
      </c>
      <c r="L2238" s="48"/>
      <c r="M2238" s="48"/>
      <c r="N2238" s="49"/>
      <c r="O2238" s="91"/>
      <c r="P2238" s="92"/>
      <c r="Q2238" s="92"/>
      <c r="R2238" s="29"/>
      <c r="S2238" s="92"/>
      <c r="T2238" s="92"/>
      <c r="U2238" s="92"/>
      <c r="V2238" s="92"/>
      <c r="W2238" s="92"/>
      <c r="X2238" s="92"/>
      <c r="Y2238" s="92"/>
      <c r="Z2238" s="92"/>
      <c r="AA2238" s="92"/>
      <c r="AB2238" s="92"/>
      <c r="AC2238" s="92"/>
      <c r="AD2238" s="92"/>
      <c r="AE2238" s="92"/>
      <c r="AF2238" s="92"/>
      <c r="AG2238" s="32"/>
      <c r="AH2238" s="32"/>
      <c r="AI2238" s="32"/>
      <c r="AJ2238" s="32"/>
      <c r="AK2238" s="32"/>
      <c r="AL2238" s="32"/>
    </row>
    <row r="2239" customFormat="false" ht="16.85" hidden="false" customHeight="false" outlineLevel="0" collapsed="false">
      <c r="A2239" s="69"/>
      <c r="B2239" s="90" t="s">
        <v>46</v>
      </c>
      <c r="C2239" s="62" t="s">
        <v>28</v>
      </c>
      <c r="D2239" s="90" t="s">
        <v>2338</v>
      </c>
      <c r="E2239" s="43" t="n">
        <v>0.0833333333333333</v>
      </c>
      <c r="F2239" s="54" t="n">
        <v>10</v>
      </c>
      <c r="G2239" s="45" t="n">
        <v>4.5</v>
      </c>
      <c r="H2239" s="96" t="s">
        <v>6</v>
      </c>
      <c r="I2239" s="47" t="n">
        <f aca="false">IF(H2239="W",F2239*G2239-F2239,(IF(H2239="L",-F2239)))</f>
        <v>0</v>
      </c>
      <c r="J2239" s="91"/>
      <c r="K2239" s="23" t="s">
        <v>234</v>
      </c>
      <c r="L2239" s="48"/>
      <c r="M2239" s="48"/>
      <c r="N2239" s="49"/>
      <c r="O2239" s="91"/>
      <c r="P2239" s="92"/>
      <c r="Q2239" s="92"/>
      <c r="R2239" s="29"/>
      <c r="S2239" s="92"/>
      <c r="T2239" s="92"/>
      <c r="U2239" s="92"/>
      <c r="V2239" s="92"/>
      <c r="W2239" s="92"/>
      <c r="X2239" s="92"/>
      <c r="Y2239" s="92"/>
      <c r="Z2239" s="92"/>
      <c r="AA2239" s="92"/>
      <c r="AB2239" s="92"/>
      <c r="AC2239" s="92"/>
      <c r="AD2239" s="92"/>
      <c r="AE2239" s="92"/>
      <c r="AF2239" s="92"/>
      <c r="AG2239" s="32"/>
      <c r="AH2239" s="32"/>
      <c r="AI2239" s="32"/>
      <c r="AJ2239" s="32"/>
      <c r="AK2239" s="32"/>
      <c r="AL2239" s="32"/>
    </row>
    <row r="2240" customFormat="false" ht="16.85" hidden="false" customHeight="false" outlineLevel="0" collapsed="false">
      <c r="A2240" s="69" t="n">
        <v>43775</v>
      </c>
      <c r="B2240" s="90" t="s">
        <v>67</v>
      </c>
      <c r="C2240" s="62" t="s">
        <v>28</v>
      </c>
      <c r="D2240" s="90" t="s">
        <v>1955</v>
      </c>
      <c r="E2240" s="43" t="n">
        <v>0.916666666666667</v>
      </c>
      <c r="F2240" s="54" t="n">
        <v>30</v>
      </c>
      <c r="G2240" s="45" t="n">
        <v>1.67</v>
      </c>
      <c r="H2240" s="96" t="s">
        <v>5</v>
      </c>
      <c r="I2240" s="47" t="n">
        <f aca="false">IF(H2240="W",F2240*G2240-F2240,(IF(H2240="L",-F2240)))</f>
        <v>20.1</v>
      </c>
      <c r="J2240" s="91"/>
      <c r="K2240" s="23"/>
      <c r="L2240" s="48"/>
      <c r="M2240" s="48"/>
      <c r="N2240" s="49"/>
      <c r="O2240" s="91"/>
      <c r="P2240" s="92"/>
      <c r="Q2240" s="92"/>
      <c r="R2240" s="29"/>
      <c r="S2240" s="92"/>
      <c r="T2240" s="92"/>
      <c r="U2240" s="92"/>
      <c r="V2240" s="92"/>
      <c r="W2240" s="92"/>
      <c r="X2240" s="92"/>
      <c r="Y2240" s="92"/>
      <c r="Z2240" s="92"/>
      <c r="AA2240" s="92"/>
      <c r="AB2240" s="92"/>
      <c r="AC2240" s="92"/>
      <c r="AD2240" s="92"/>
      <c r="AE2240" s="92"/>
      <c r="AF2240" s="92"/>
      <c r="AG2240" s="32"/>
      <c r="AH2240" s="32"/>
      <c r="AI2240" s="32"/>
      <c r="AJ2240" s="32"/>
      <c r="AK2240" s="32"/>
      <c r="AL2240" s="32"/>
    </row>
    <row r="2241" customFormat="false" ht="16.85" hidden="false" customHeight="false" outlineLevel="0" collapsed="false">
      <c r="A2241" s="69"/>
      <c r="B2241" s="90" t="s">
        <v>67</v>
      </c>
      <c r="C2241" s="62" t="s">
        <v>170</v>
      </c>
      <c r="D2241" s="90" t="s">
        <v>2135</v>
      </c>
      <c r="E2241" s="43" t="n">
        <v>0.916666666666667</v>
      </c>
      <c r="F2241" s="54" t="n">
        <v>9.5</v>
      </c>
      <c r="G2241" s="45" t="n">
        <v>4.1</v>
      </c>
      <c r="H2241" s="96" t="s">
        <v>7</v>
      </c>
      <c r="I2241" s="47" t="n">
        <f aca="false">IF(H2241="W",F2241*G2241-F2241,(IF(H2241="L",-F2241)))</f>
        <v>-9.5</v>
      </c>
      <c r="J2241" s="91"/>
      <c r="K2241" s="23" t="s">
        <v>2339</v>
      </c>
      <c r="L2241" s="48"/>
      <c r="M2241" s="48"/>
      <c r="N2241" s="49"/>
      <c r="O2241" s="91"/>
      <c r="P2241" s="92"/>
      <c r="Q2241" s="92"/>
      <c r="R2241" s="29"/>
      <c r="S2241" s="92"/>
      <c r="T2241" s="92"/>
      <c r="U2241" s="92"/>
      <c r="V2241" s="92"/>
      <c r="W2241" s="92"/>
      <c r="X2241" s="92"/>
      <c r="Y2241" s="92"/>
      <c r="Z2241" s="92"/>
      <c r="AA2241" s="92"/>
      <c r="AB2241" s="92"/>
      <c r="AC2241" s="92"/>
      <c r="AD2241" s="92"/>
      <c r="AE2241" s="92"/>
      <c r="AF2241" s="92"/>
      <c r="AG2241" s="32"/>
      <c r="AH2241" s="32"/>
      <c r="AI2241" s="32"/>
      <c r="AJ2241" s="32"/>
      <c r="AK2241" s="32"/>
      <c r="AL2241" s="32"/>
    </row>
    <row r="2242" customFormat="false" ht="16.85" hidden="false" customHeight="false" outlineLevel="0" collapsed="false">
      <c r="A2242" s="69"/>
      <c r="B2242" s="90" t="s">
        <v>67</v>
      </c>
      <c r="C2242" s="62" t="s">
        <v>2313</v>
      </c>
      <c r="D2242" s="90" t="s">
        <v>2340</v>
      </c>
      <c r="E2242" s="43" t="n">
        <v>0.916666666666667</v>
      </c>
      <c r="F2242" s="54" t="n">
        <v>6.66</v>
      </c>
      <c r="G2242" s="45" t="n">
        <v>4.9</v>
      </c>
      <c r="H2242" s="96" t="s">
        <v>6</v>
      </c>
      <c r="I2242" s="47" t="n">
        <f aca="false">IF(H2242="W",F2242*G2242-F2242,(IF(H2242="L",-F2242)))</f>
        <v>0</v>
      </c>
      <c r="J2242" s="91"/>
      <c r="K2242" s="23" t="s">
        <v>124</v>
      </c>
      <c r="L2242" s="48"/>
      <c r="M2242" s="48"/>
      <c r="N2242" s="49"/>
      <c r="O2242" s="91"/>
      <c r="P2242" s="92"/>
      <c r="Q2242" s="92"/>
      <c r="R2242" s="29"/>
      <c r="S2242" s="92"/>
      <c r="T2242" s="92"/>
      <c r="U2242" s="92"/>
      <c r="V2242" s="92"/>
      <c r="W2242" s="92"/>
      <c r="X2242" s="92"/>
      <c r="Y2242" s="92"/>
      <c r="Z2242" s="92"/>
      <c r="AA2242" s="92"/>
      <c r="AB2242" s="92"/>
      <c r="AC2242" s="92"/>
      <c r="AD2242" s="92"/>
      <c r="AE2242" s="92"/>
      <c r="AF2242" s="92"/>
      <c r="AG2242" s="32"/>
      <c r="AH2242" s="32"/>
      <c r="AI2242" s="32"/>
      <c r="AJ2242" s="32"/>
      <c r="AK2242" s="32"/>
      <c r="AL2242" s="32"/>
    </row>
    <row r="2243" customFormat="false" ht="16.85" hidden="false" customHeight="false" outlineLevel="0" collapsed="false">
      <c r="A2243" s="104" t="s">
        <v>2341</v>
      </c>
      <c r="B2243" s="90" t="s">
        <v>67</v>
      </c>
      <c r="C2243" s="62" t="s">
        <v>28</v>
      </c>
      <c r="D2243" s="90" t="s">
        <v>2342</v>
      </c>
      <c r="E2243" s="43" t="n">
        <v>0.916666666666667</v>
      </c>
      <c r="F2243" s="54" t="n">
        <v>29.32</v>
      </c>
      <c r="G2243" s="45" t="n">
        <v>2.82</v>
      </c>
      <c r="H2243" s="96" t="s">
        <v>5</v>
      </c>
      <c r="I2243" s="47" t="n">
        <f aca="false">IF(H2243="W",F2243*G2243-F2243,(IF(H2243="L",-F2243)))</f>
        <v>53.3624</v>
      </c>
      <c r="J2243" s="91"/>
      <c r="K2243" s="23"/>
      <c r="L2243" s="48"/>
      <c r="M2243" s="48"/>
      <c r="N2243" s="49"/>
      <c r="O2243" s="91"/>
      <c r="P2243" s="92"/>
      <c r="Q2243" s="92"/>
      <c r="R2243" s="29"/>
      <c r="S2243" s="92"/>
      <c r="T2243" s="92"/>
      <c r="U2243" s="92"/>
      <c r="V2243" s="92"/>
      <c r="W2243" s="92"/>
      <c r="X2243" s="92"/>
      <c r="Y2243" s="92"/>
      <c r="Z2243" s="92"/>
      <c r="AA2243" s="92"/>
      <c r="AB2243" s="92"/>
      <c r="AC2243" s="92"/>
      <c r="AD2243" s="92"/>
      <c r="AE2243" s="92"/>
      <c r="AF2243" s="92"/>
      <c r="AG2243" s="32"/>
      <c r="AH2243" s="32"/>
      <c r="AI2243" s="32"/>
      <c r="AJ2243" s="32"/>
      <c r="AK2243" s="32"/>
      <c r="AL2243" s="32"/>
    </row>
    <row r="2244" customFormat="false" ht="16.85" hidden="false" customHeight="false" outlineLevel="0" collapsed="false">
      <c r="A2244" s="69" t="s">
        <v>2343</v>
      </c>
      <c r="B2244" s="90" t="s">
        <v>67</v>
      </c>
      <c r="C2244" s="62" t="s">
        <v>2313</v>
      </c>
      <c r="D2244" s="90" t="s">
        <v>2135</v>
      </c>
      <c r="E2244" s="43" t="n">
        <v>0.916666666666667</v>
      </c>
      <c r="F2244" s="54" t="n">
        <v>37.5</v>
      </c>
      <c r="G2244" s="45" t="n">
        <v>3.1</v>
      </c>
      <c r="H2244" s="96" t="s">
        <v>7</v>
      </c>
      <c r="I2244" s="47" t="n">
        <f aca="false">IF(H2244="W",F2244*G2244-F2244,(IF(H2244="L",-F2244)))</f>
        <v>-37.5</v>
      </c>
      <c r="J2244" s="91"/>
      <c r="K2244" s="23" t="s">
        <v>2344</v>
      </c>
      <c r="L2244" s="48"/>
      <c r="M2244" s="48"/>
      <c r="N2244" s="49"/>
      <c r="O2244" s="91"/>
      <c r="P2244" s="92"/>
      <c r="Q2244" s="92"/>
      <c r="R2244" s="29"/>
      <c r="S2244" s="92"/>
      <c r="T2244" s="92"/>
      <c r="U2244" s="92"/>
      <c r="V2244" s="92"/>
      <c r="W2244" s="92"/>
      <c r="X2244" s="92"/>
      <c r="Y2244" s="92"/>
      <c r="Z2244" s="92"/>
      <c r="AA2244" s="92"/>
      <c r="AB2244" s="92"/>
      <c r="AC2244" s="92"/>
      <c r="AD2244" s="92"/>
      <c r="AE2244" s="92"/>
      <c r="AF2244" s="92"/>
      <c r="AG2244" s="32"/>
      <c r="AH2244" s="32"/>
      <c r="AI2244" s="32"/>
      <c r="AJ2244" s="32"/>
      <c r="AK2244" s="32"/>
      <c r="AL2244" s="32"/>
    </row>
    <row r="2245" customFormat="false" ht="16.85" hidden="false" customHeight="false" outlineLevel="0" collapsed="false">
      <c r="A2245" s="69" t="s">
        <v>2345</v>
      </c>
      <c r="B2245" s="90" t="s">
        <v>67</v>
      </c>
      <c r="C2245" s="62" t="s">
        <v>170</v>
      </c>
      <c r="D2245" s="90" t="s">
        <v>1928</v>
      </c>
      <c r="E2245" s="43" t="n">
        <v>0.916666666666667</v>
      </c>
      <c r="F2245" s="54" t="n">
        <v>40</v>
      </c>
      <c r="G2245" s="45" t="n">
        <v>2.9</v>
      </c>
      <c r="H2245" s="96" t="s">
        <v>7</v>
      </c>
      <c r="I2245" s="47" t="n">
        <f aca="false">IF(H2245="W",F2245*G2245-F2245,(IF(H2245="L",-F2245)))</f>
        <v>-40</v>
      </c>
      <c r="J2245" s="91"/>
      <c r="K2245" s="23" t="s">
        <v>2346</v>
      </c>
      <c r="L2245" s="48"/>
      <c r="M2245" s="48"/>
      <c r="N2245" s="49"/>
      <c r="O2245" s="91"/>
      <c r="P2245" s="92"/>
      <c r="Q2245" s="92"/>
      <c r="R2245" s="29"/>
      <c r="S2245" s="92"/>
      <c r="T2245" s="92"/>
      <c r="U2245" s="92"/>
      <c r="V2245" s="92"/>
      <c r="W2245" s="92"/>
      <c r="X2245" s="92"/>
      <c r="Y2245" s="92"/>
      <c r="Z2245" s="92"/>
      <c r="AA2245" s="92"/>
      <c r="AB2245" s="92"/>
      <c r="AC2245" s="92"/>
      <c r="AD2245" s="92"/>
      <c r="AE2245" s="92"/>
      <c r="AF2245" s="92"/>
      <c r="AG2245" s="32"/>
      <c r="AH2245" s="32"/>
      <c r="AI2245" s="32"/>
      <c r="AJ2245" s="32"/>
      <c r="AK2245" s="32"/>
      <c r="AL2245" s="32"/>
    </row>
    <row r="2246" customFormat="false" ht="16.85" hidden="false" customHeight="false" outlineLevel="0" collapsed="false">
      <c r="A2246" s="69"/>
      <c r="B2246" s="90" t="s">
        <v>67</v>
      </c>
      <c r="C2246" s="62" t="s">
        <v>1141</v>
      </c>
      <c r="D2246" s="90" t="s">
        <v>2347</v>
      </c>
      <c r="E2246" s="43" t="n">
        <v>0.916666666666667</v>
      </c>
      <c r="F2246" s="54" t="n">
        <v>20</v>
      </c>
      <c r="G2246" s="45" t="n">
        <v>5.05</v>
      </c>
      <c r="H2246" s="96" t="s">
        <v>7</v>
      </c>
      <c r="I2246" s="47" t="n">
        <f aca="false">IF(H2246="W",F2246*G2246-F2246,(IF(H2246="L",-F2246)))</f>
        <v>-20</v>
      </c>
      <c r="J2246" s="91"/>
      <c r="K2246" s="23" t="s">
        <v>2348</v>
      </c>
      <c r="L2246" s="48"/>
      <c r="M2246" s="48"/>
      <c r="N2246" s="49"/>
      <c r="O2246" s="91"/>
      <c r="P2246" s="92"/>
      <c r="Q2246" s="92"/>
      <c r="R2246" s="29"/>
      <c r="S2246" s="92"/>
      <c r="T2246" s="92"/>
      <c r="U2246" s="92"/>
      <c r="V2246" s="92"/>
      <c r="W2246" s="92"/>
      <c r="X2246" s="92"/>
      <c r="Y2246" s="92"/>
      <c r="Z2246" s="92"/>
      <c r="AA2246" s="92"/>
      <c r="AB2246" s="92"/>
      <c r="AC2246" s="92"/>
      <c r="AD2246" s="92"/>
      <c r="AE2246" s="92"/>
      <c r="AF2246" s="92"/>
      <c r="AG2246" s="32"/>
      <c r="AH2246" s="32"/>
      <c r="AI2246" s="32"/>
      <c r="AJ2246" s="32"/>
      <c r="AK2246" s="32"/>
      <c r="AL2246" s="32"/>
    </row>
    <row r="2247" customFormat="false" ht="16.85" hidden="false" customHeight="false" outlineLevel="0" collapsed="false">
      <c r="A2247" s="69"/>
      <c r="B2247" s="90" t="s">
        <v>67</v>
      </c>
      <c r="C2247" s="62" t="s">
        <v>170</v>
      </c>
      <c r="D2247" s="90" t="s">
        <v>2135</v>
      </c>
      <c r="E2247" s="43" t="n">
        <v>0.916666666666667</v>
      </c>
      <c r="F2247" s="54" t="n">
        <v>12</v>
      </c>
      <c r="G2247" s="45" t="n">
        <v>7.8</v>
      </c>
      <c r="H2247" s="96" t="s">
        <v>7</v>
      </c>
      <c r="I2247" s="47" t="n">
        <f aca="false">IF(H2247="W",F2247*G2247-F2247,(IF(H2247="L",-F2247)))</f>
        <v>-12</v>
      </c>
      <c r="J2247" s="91"/>
      <c r="K2247" s="23" t="s">
        <v>2349</v>
      </c>
      <c r="L2247" s="48"/>
      <c r="M2247" s="48"/>
      <c r="N2247" s="49"/>
      <c r="O2247" s="91"/>
      <c r="P2247" s="92"/>
      <c r="Q2247" s="92"/>
      <c r="R2247" s="29"/>
      <c r="S2247" s="92"/>
      <c r="T2247" s="92"/>
      <c r="U2247" s="92"/>
      <c r="V2247" s="92"/>
      <c r="W2247" s="92"/>
      <c r="X2247" s="92"/>
      <c r="Y2247" s="92"/>
      <c r="Z2247" s="92"/>
      <c r="AA2247" s="92"/>
      <c r="AB2247" s="92"/>
      <c r="AC2247" s="92"/>
      <c r="AD2247" s="92"/>
      <c r="AE2247" s="92"/>
      <c r="AF2247" s="92"/>
      <c r="AG2247" s="32"/>
      <c r="AH2247" s="32"/>
      <c r="AI2247" s="32"/>
      <c r="AJ2247" s="32"/>
      <c r="AK2247" s="32"/>
      <c r="AL2247" s="32"/>
    </row>
    <row r="2248" customFormat="false" ht="16.85" hidden="false" customHeight="false" outlineLevel="0" collapsed="false">
      <c r="A2248" s="69"/>
      <c r="B2248" s="90" t="s">
        <v>67</v>
      </c>
      <c r="C2248" s="62" t="s">
        <v>28</v>
      </c>
      <c r="D2248" s="90" t="s">
        <v>1955</v>
      </c>
      <c r="E2248" s="43" t="n">
        <v>0.916666666666667</v>
      </c>
      <c r="F2248" s="54" t="n">
        <v>58.72</v>
      </c>
      <c r="G2248" s="45" t="n">
        <v>1.72</v>
      </c>
      <c r="H2248" s="96" t="s">
        <v>5</v>
      </c>
      <c r="I2248" s="47" t="n">
        <f aca="false">IF(H2248="W",F2248*G2248-F2248,(IF(H2248="L",-F2248)))</f>
        <v>42.2784</v>
      </c>
      <c r="J2248" s="91"/>
      <c r="K2248" s="23"/>
      <c r="L2248" s="48"/>
      <c r="M2248" s="48"/>
      <c r="N2248" s="49"/>
      <c r="O2248" s="91"/>
      <c r="P2248" s="92"/>
      <c r="Q2248" s="92"/>
      <c r="R2248" s="29"/>
      <c r="S2248" s="92"/>
      <c r="T2248" s="92"/>
      <c r="U2248" s="92"/>
      <c r="V2248" s="92"/>
      <c r="W2248" s="92"/>
      <c r="X2248" s="92"/>
      <c r="Y2248" s="92"/>
      <c r="Z2248" s="92"/>
      <c r="AA2248" s="92"/>
      <c r="AB2248" s="92"/>
      <c r="AC2248" s="92"/>
      <c r="AD2248" s="92"/>
      <c r="AE2248" s="92"/>
      <c r="AF2248" s="92"/>
      <c r="AG2248" s="32"/>
      <c r="AH2248" s="32"/>
      <c r="AI2248" s="32"/>
      <c r="AJ2248" s="32"/>
      <c r="AK2248" s="32"/>
      <c r="AL2248" s="32"/>
    </row>
    <row r="2249" customFormat="false" ht="16.85" hidden="false" customHeight="false" outlineLevel="0" collapsed="false">
      <c r="A2249" s="69"/>
      <c r="B2249" s="90" t="s">
        <v>673</v>
      </c>
      <c r="C2249" s="62" t="s">
        <v>28</v>
      </c>
      <c r="D2249" s="90" t="s">
        <v>2350</v>
      </c>
      <c r="E2249" s="43" t="n">
        <v>0.998611111111111</v>
      </c>
      <c r="F2249" s="54" t="n">
        <v>5</v>
      </c>
      <c r="G2249" s="45" t="n">
        <v>2</v>
      </c>
      <c r="H2249" s="96" t="s">
        <v>5</v>
      </c>
      <c r="I2249" s="47" t="n">
        <f aca="false">IF(H2249="W",F2249*G2249-F2249,(IF(H2249="L",-F2249)))</f>
        <v>5</v>
      </c>
      <c r="J2249" s="91"/>
      <c r="K2249" s="23"/>
      <c r="L2249" s="48"/>
      <c r="M2249" s="48"/>
      <c r="N2249" s="49"/>
      <c r="O2249" s="91"/>
      <c r="P2249" s="92"/>
      <c r="Q2249" s="92"/>
      <c r="R2249" s="29"/>
      <c r="S2249" s="92"/>
      <c r="T2249" s="92"/>
      <c r="U2249" s="92"/>
      <c r="V2249" s="92"/>
      <c r="W2249" s="92"/>
      <c r="X2249" s="92"/>
      <c r="Y2249" s="92"/>
      <c r="Z2249" s="92"/>
      <c r="AA2249" s="92"/>
      <c r="AB2249" s="92"/>
      <c r="AC2249" s="92"/>
      <c r="AD2249" s="92"/>
      <c r="AE2249" s="92"/>
      <c r="AF2249" s="92"/>
      <c r="AG2249" s="32"/>
      <c r="AH2249" s="32"/>
      <c r="AI2249" s="32"/>
      <c r="AJ2249" s="32"/>
      <c r="AK2249" s="32"/>
      <c r="AL2249" s="32"/>
    </row>
    <row r="2250" customFormat="false" ht="16.85" hidden="false" customHeight="false" outlineLevel="0" collapsed="false">
      <c r="A2250" s="69"/>
      <c r="B2250" s="90" t="s">
        <v>67</v>
      </c>
      <c r="C2250" s="62" t="s">
        <v>28</v>
      </c>
      <c r="D2250" s="90" t="s">
        <v>2351</v>
      </c>
      <c r="E2250" s="43" t="n">
        <v>0.916666666666667</v>
      </c>
      <c r="F2250" s="54" t="n">
        <v>10</v>
      </c>
      <c r="G2250" s="45" t="n">
        <v>2.39</v>
      </c>
      <c r="H2250" s="96" t="s">
        <v>6</v>
      </c>
      <c r="I2250" s="47" t="n">
        <f aca="false">IF(H2250="W",F2250*G2250-F2250,(IF(H2250="L",-F2250)))</f>
        <v>0</v>
      </c>
      <c r="J2250" s="91"/>
      <c r="K2250" s="23"/>
      <c r="L2250" s="48"/>
      <c r="M2250" s="48"/>
      <c r="N2250" s="49"/>
      <c r="O2250" s="91"/>
      <c r="P2250" s="92"/>
      <c r="Q2250" s="92"/>
      <c r="R2250" s="29"/>
      <c r="S2250" s="92"/>
      <c r="T2250" s="92"/>
      <c r="U2250" s="92"/>
      <c r="V2250" s="92"/>
      <c r="W2250" s="92"/>
      <c r="X2250" s="92"/>
      <c r="Y2250" s="92"/>
      <c r="Z2250" s="92"/>
      <c r="AA2250" s="92"/>
      <c r="AB2250" s="92"/>
      <c r="AC2250" s="92"/>
      <c r="AD2250" s="92"/>
      <c r="AE2250" s="92"/>
      <c r="AF2250" s="92"/>
      <c r="AG2250" s="32"/>
      <c r="AH2250" s="32"/>
      <c r="AI2250" s="32"/>
      <c r="AJ2250" s="32"/>
      <c r="AK2250" s="32"/>
      <c r="AL2250" s="32"/>
    </row>
    <row r="2251" customFormat="false" ht="16.85" hidden="false" customHeight="false" outlineLevel="0" collapsed="false">
      <c r="A2251" s="69"/>
      <c r="B2251" s="90" t="s">
        <v>67</v>
      </c>
      <c r="C2251" s="62" t="s">
        <v>170</v>
      </c>
      <c r="D2251" s="90" t="s">
        <v>2352</v>
      </c>
      <c r="E2251" s="43" t="n">
        <v>0.916666666666667</v>
      </c>
      <c r="F2251" s="54" t="n">
        <v>14.17</v>
      </c>
      <c r="G2251" s="45" t="n">
        <v>1.65</v>
      </c>
      <c r="H2251" s="96" t="s">
        <v>5</v>
      </c>
      <c r="I2251" s="47" t="n">
        <f aca="false">IF(H2251="W",F2251*G2251-F2251,(IF(H2251="L",-F2251)))</f>
        <v>9.2105</v>
      </c>
      <c r="J2251" s="91"/>
      <c r="K2251" s="23" t="s">
        <v>2353</v>
      </c>
      <c r="L2251" s="48"/>
      <c r="M2251" s="48"/>
      <c r="N2251" s="49"/>
      <c r="O2251" s="91"/>
      <c r="P2251" s="92"/>
      <c r="Q2251" s="92"/>
      <c r="R2251" s="29"/>
      <c r="S2251" s="92"/>
      <c r="T2251" s="92"/>
      <c r="U2251" s="92"/>
      <c r="V2251" s="92"/>
      <c r="W2251" s="92"/>
      <c r="X2251" s="92"/>
      <c r="Y2251" s="92"/>
      <c r="Z2251" s="92"/>
      <c r="AA2251" s="92"/>
      <c r="AB2251" s="92"/>
      <c r="AC2251" s="92"/>
      <c r="AD2251" s="92"/>
      <c r="AE2251" s="92"/>
      <c r="AF2251" s="92"/>
      <c r="AG2251" s="32"/>
      <c r="AH2251" s="32"/>
      <c r="AI2251" s="32"/>
      <c r="AJ2251" s="32"/>
      <c r="AK2251" s="32"/>
      <c r="AL2251" s="32"/>
    </row>
    <row r="2252" customFormat="false" ht="16.85" hidden="false" customHeight="false" outlineLevel="0" collapsed="false">
      <c r="A2252" s="69"/>
      <c r="B2252" s="90" t="s">
        <v>67</v>
      </c>
      <c r="C2252" s="62" t="s">
        <v>63</v>
      </c>
      <c r="D2252" s="90" t="s">
        <v>2354</v>
      </c>
      <c r="E2252" s="43" t="n">
        <v>0.916666666666667</v>
      </c>
      <c r="F2252" s="54" t="n">
        <v>20</v>
      </c>
      <c r="G2252" s="45" t="n">
        <v>1.09</v>
      </c>
      <c r="H2252" s="96" t="s">
        <v>5</v>
      </c>
      <c r="I2252" s="47" t="n">
        <f aca="false">IF(H2252="W",F2252*G2252-F2252,(IF(H2252="L",-F2252)))</f>
        <v>1.8</v>
      </c>
      <c r="J2252" s="91"/>
      <c r="K2252" s="23"/>
      <c r="L2252" s="48"/>
      <c r="M2252" s="48"/>
      <c r="N2252" s="49"/>
      <c r="O2252" s="91"/>
      <c r="P2252" s="92"/>
      <c r="Q2252" s="92"/>
      <c r="R2252" s="29"/>
      <c r="S2252" s="92"/>
      <c r="T2252" s="92"/>
      <c r="U2252" s="92"/>
      <c r="V2252" s="92"/>
      <c r="W2252" s="92"/>
      <c r="X2252" s="92"/>
      <c r="Y2252" s="92"/>
      <c r="Z2252" s="92"/>
      <c r="AA2252" s="92"/>
      <c r="AB2252" s="92"/>
      <c r="AC2252" s="92"/>
      <c r="AD2252" s="92"/>
      <c r="AE2252" s="92"/>
      <c r="AF2252" s="92"/>
      <c r="AG2252" s="32"/>
      <c r="AH2252" s="32"/>
      <c r="AI2252" s="32"/>
      <c r="AJ2252" s="32"/>
      <c r="AK2252" s="32"/>
      <c r="AL2252" s="32"/>
    </row>
    <row r="2253" customFormat="false" ht="16.85" hidden="false" customHeight="false" outlineLevel="0" collapsed="false">
      <c r="A2253" s="69"/>
      <c r="B2253" s="90" t="s">
        <v>46</v>
      </c>
      <c r="C2253" s="62" t="s">
        <v>95</v>
      </c>
      <c r="D2253" s="90" t="s">
        <v>2355</v>
      </c>
      <c r="E2253" s="43" t="n">
        <v>0.125</v>
      </c>
      <c r="F2253" s="54" t="n">
        <v>20</v>
      </c>
      <c r="G2253" s="45" t="n">
        <v>2</v>
      </c>
      <c r="H2253" s="96" t="s">
        <v>6</v>
      </c>
      <c r="I2253" s="47" t="n">
        <f aca="false">IF(H2253="W",F2253*G2253-F2253,(IF(H2253="L",-F2253)))</f>
        <v>0</v>
      </c>
      <c r="J2253" s="91"/>
      <c r="K2253" s="23"/>
      <c r="L2253" s="48"/>
      <c r="M2253" s="48"/>
      <c r="N2253" s="49"/>
      <c r="O2253" s="91"/>
      <c r="P2253" s="92"/>
      <c r="Q2253" s="92"/>
      <c r="R2253" s="29"/>
      <c r="S2253" s="92"/>
      <c r="T2253" s="92"/>
      <c r="U2253" s="92"/>
      <c r="V2253" s="92"/>
      <c r="W2253" s="92"/>
      <c r="X2253" s="92"/>
      <c r="Y2253" s="92"/>
      <c r="Z2253" s="92"/>
      <c r="AA2253" s="92"/>
      <c r="AB2253" s="92"/>
      <c r="AC2253" s="92"/>
      <c r="AD2253" s="92"/>
      <c r="AE2253" s="92"/>
      <c r="AF2253" s="92"/>
      <c r="AG2253" s="32"/>
      <c r="AH2253" s="32"/>
      <c r="AI2253" s="32"/>
      <c r="AJ2253" s="32"/>
      <c r="AK2253" s="32"/>
      <c r="AL2253" s="32"/>
    </row>
    <row r="2254" customFormat="false" ht="16.85" hidden="false" customHeight="false" outlineLevel="0" collapsed="false">
      <c r="A2254" s="69"/>
      <c r="B2254" s="90" t="s">
        <v>46</v>
      </c>
      <c r="C2254" s="62" t="s">
        <v>170</v>
      </c>
      <c r="D2254" s="90" t="s">
        <v>2135</v>
      </c>
      <c r="E2254" s="43" t="n">
        <v>0.125</v>
      </c>
      <c r="F2254" s="54" t="n">
        <v>7</v>
      </c>
      <c r="G2254" s="45" t="n">
        <v>5.71</v>
      </c>
      <c r="H2254" s="96" t="s">
        <v>7</v>
      </c>
      <c r="I2254" s="47" t="n">
        <f aca="false">IF(H2254="W",F2254*G2254-F2254,(IF(H2254="L",-F2254)))</f>
        <v>-7</v>
      </c>
      <c r="J2254" s="91"/>
      <c r="K2254" s="23"/>
      <c r="L2254" s="48"/>
      <c r="M2254" s="48"/>
      <c r="N2254" s="49"/>
      <c r="O2254" s="91"/>
      <c r="P2254" s="92"/>
      <c r="Q2254" s="92"/>
      <c r="R2254" s="29"/>
      <c r="S2254" s="92"/>
      <c r="T2254" s="92"/>
      <c r="U2254" s="92"/>
      <c r="V2254" s="92"/>
      <c r="W2254" s="92"/>
      <c r="X2254" s="92"/>
      <c r="Y2254" s="92"/>
      <c r="Z2254" s="92"/>
      <c r="AA2254" s="92"/>
      <c r="AB2254" s="92"/>
      <c r="AC2254" s="92"/>
      <c r="AD2254" s="92"/>
      <c r="AE2254" s="92"/>
      <c r="AF2254" s="92"/>
      <c r="AG2254" s="32"/>
      <c r="AH2254" s="32"/>
      <c r="AI2254" s="32"/>
      <c r="AJ2254" s="32"/>
      <c r="AK2254" s="32"/>
      <c r="AL2254" s="32"/>
    </row>
    <row r="2255" customFormat="false" ht="16.85" hidden="false" customHeight="false" outlineLevel="0" collapsed="false">
      <c r="A2255" s="69"/>
      <c r="B2255" s="90" t="s">
        <v>46</v>
      </c>
      <c r="C2255" s="62" t="s">
        <v>87</v>
      </c>
      <c r="D2255" s="90" t="s">
        <v>2356</v>
      </c>
      <c r="E2255" s="43" t="n">
        <v>0.125</v>
      </c>
      <c r="F2255" s="54" t="n">
        <v>13.56</v>
      </c>
      <c r="G2255" s="45" t="n">
        <v>2.95</v>
      </c>
      <c r="H2255" s="96" t="s">
        <v>7</v>
      </c>
      <c r="I2255" s="47" t="n">
        <f aca="false">IF(H2255="W",F2255*G2255-F2255,(IF(H2255="L",-F2255)))</f>
        <v>-13.56</v>
      </c>
      <c r="J2255" s="91"/>
      <c r="K2255" s="23" t="s">
        <v>2357</v>
      </c>
      <c r="L2255" s="48"/>
      <c r="M2255" s="48"/>
      <c r="N2255" s="49"/>
      <c r="O2255" s="91"/>
      <c r="P2255" s="92"/>
      <c r="Q2255" s="92"/>
      <c r="R2255" s="29"/>
      <c r="S2255" s="92"/>
      <c r="T2255" s="92"/>
      <c r="U2255" s="92"/>
      <c r="V2255" s="92"/>
      <c r="W2255" s="92"/>
      <c r="X2255" s="92"/>
      <c r="Y2255" s="92"/>
      <c r="Z2255" s="92"/>
      <c r="AA2255" s="92"/>
      <c r="AB2255" s="92"/>
      <c r="AC2255" s="92"/>
      <c r="AD2255" s="92"/>
      <c r="AE2255" s="92"/>
      <c r="AF2255" s="92"/>
      <c r="AG2255" s="32"/>
      <c r="AH2255" s="32"/>
      <c r="AI2255" s="32"/>
      <c r="AJ2255" s="32"/>
      <c r="AK2255" s="32"/>
      <c r="AL2255" s="32"/>
    </row>
    <row r="2256" customFormat="false" ht="16.85" hidden="false" customHeight="false" outlineLevel="0" collapsed="false">
      <c r="A2256" s="69"/>
      <c r="B2256" s="90" t="s">
        <v>46</v>
      </c>
      <c r="C2256" s="62" t="s">
        <v>28</v>
      </c>
      <c r="D2256" s="90" t="s">
        <v>2355</v>
      </c>
      <c r="E2256" s="43" t="n">
        <v>0.125</v>
      </c>
      <c r="F2256" s="54" t="n">
        <v>33</v>
      </c>
      <c r="G2256" s="45" t="n">
        <v>1.22</v>
      </c>
      <c r="H2256" s="96" t="s">
        <v>5</v>
      </c>
      <c r="I2256" s="47" t="n">
        <f aca="false">IF(H2256="W",F2256*G2256-F2256,(IF(H2256="L",-F2256)))</f>
        <v>7.26</v>
      </c>
      <c r="J2256" s="91"/>
      <c r="K2256" s="23"/>
      <c r="L2256" s="48"/>
      <c r="M2256" s="48"/>
      <c r="N2256" s="49"/>
      <c r="O2256" s="91"/>
      <c r="P2256" s="92"/>
      <c r="Q2256" s="92"/>
      <c r="R2256" s="29"/>
      <c r="S2256" s="92"/>
      <c r="T2256" s="92"/>
      <c r="U2256" s="92"/>
      <c r="V2256" s="92"/>
      <c r="W2256" s="92"/>
      <c r="X2256" s="92"/>
      <c r="Y2256" s="92"/>
      <c r="Z2256" s="92"/>
      <c r="AA2256" s="92"/>
      <c r="AB2256" s="92"/>
      <c r="AC2256" s="92"/>
      <c r="AD2256" s="92"/>
      <c r="AE2256" s="92"/>
      <c r="AF2256" s="92"/>
      <c r="AG2256" s="32"/>
      <c r="AH2256" s="32"/>
      <c r="AI2256" s="32"/>
      <c r="AJ2256" s="32"/>
      <c r="AK2256" s="32"/>
      <c r="AL2256" s="32"/>
    </row>
    <row r="2257" customFormat="false" ht="16.85" hidden="false" customHeight="false" outlineLevel="0" collapsed="false">
      <c r="A2257" s="69" t="n">
        <v>43776</v>
      </c>
      <c r="B2257" s="90" t="s">
        <v>67</v>
      </c>
      <c r="C2257" s="62" t="s">
        <v>28</v>
      </c>
      <c r="D2257" s="90" t="s">
        <v>1925</v>
      </c>
      <c r="E2257" s="43" t="n">
        <v>0.829861111111111</v>
      </c>
      <c r="F2257" s="54" t="n">
        <v>82.68</v>
      </c>
      <c r="G2257" s="45" t="n">
        <v>2.05</v>
      </c>
      <c r="H2257" s="96" t="s">
        <v>7</v>
      </c>
      <c r="I2257" s="47" t="n">
        <f aca="false">IF(H2257="W",F2257*G2257-F2257,(IF(H2257="L",-F2257)))</f>
        <v>-82.68</v>
      </c>
      <c r="J2257" s="91"/>
      <c r="K2257" s="97" t="s">
        <v>2358</v>
      </c>
      <c r="L2257" s="48"/>
      <c r="M2257" s="48"/>
      <c r="N2257" s="49"/>
      <c r="O2257" s="91"/>
      <c r="P2257" s="92"/>
      <c r="Q2257" s="92"/>
      <c r="R2257" s="29"/>
      <c r="S2257" s="92"/>
      <c r="T2257" s="92"/>
      <c r="U2257" s="92"/>
      <c r="V2257" s="92"/>
      <c r="W2257" s="92"/>
      <c r="X2257" s="92"/>
      <c r="Y2257" s="92"/>
      <c r="Z2257" s="92"/>
      <c r="AA2257" s="92"/>
      <c r="AB2257" s="92"/>
      <c r="AC2257" s="92"/>
      <c r="AD2257" s="92"/>
      <c r="AE2257" s="92"/>
      <c r="AF2257" s="92"/>
      <c r="AG2257" s="32"/>
      <c r="AH2257" s="32"/>
      <c r="AI2257" s="32"/>
      <c r="AJ2257" s="32"/>
      <c r="AK2257" s="32"/>
      <c r="AL2257" s="32"/>
    </row>
    <row r="2258" customFormat="false" ht="16.85" hidden="false" customHeight="false" outlineLevel="0" collapsed="false">
      <c r="A2258" s="69"/>
      <c r="B2258" s="90" t="s">
        <v>67</v>
      </c>
      <c r="C2258" s="62" t="s">
        <v>170</v>
      </c>
      <c r="D2258" s="90" t="s">
        <v>2135</v>
      </c>
      <c r="E2258" s="43" t="n">
        <v>0.829861111111111</v>
      </c>
      <c r="F2258" s="54" t="n">
        <v>55</v>
      </c>
      <c r="G2258" s="45" t="n">
        <v>3.85</v>
      </c>
      <c r="H2258" s="96" t="s">
        <v>7</v>
      </c>
      <c r="I2258" s="47" t="n">
        <f aca="false">IF(H2258="W",F2258*G2258-F2258,(IF(H2258="L",-F2258)))</f>
        <v>-55</v>
      </c>
      <c r="J2258" s="91"/>
      <c r="K2258" s="23" t="s">
        <v>2359</v>
      </c>
      <c r="L2258" s="48"/>
      <c r="M2258" s="48"/>
      <c r="N2258" s="49"/>
      <c r="O2258" s="91"/>
      <c r="P2258" s="92"/>
      <c r="Q2258" s="92"/>
      <c r="R2258" s="29"/>
      <c r="S2258" s="92"/>
      <c r="T2258" s="92"/>
      <c r="U2258" s="92"/>
      <c r="V2258" s="92"/>
      <c r="W2258" s="92"/>
      <c r="X2258" s="92"/>
      <c r="Y2258" s="92"/>
      <c r="Z2258" s="92"/>
      <c r="AA2258" s="92"/>
      <c r="AB2258" s="92"/>
      <c r="AC2258" s="92"/>
      <c r="AD2258" s="92"/>
      <c r="AE2258" s="92"/>
      <c r="AF2258" s="92"/>
      <c r="AG2258" s="32"/>
      <c r="AH2258" s="32"/>
      <c r="AI2258" s="32"/>
      <c r="AJ2258" s="32"/>
      <c r="AK2258" s="32"/>
      <c r="AL2258" s="32"/>
    </row>
    <row r="2259" customFormat="false" ht="16.85" hidden="false" customHeight="false" outlineLevel="0" collapsed="false">
      <c r="A2259" s="69"/>
      <c r="B2259" s="90" t="s">
        <v>67</v>
      </c>
      <c r="C2259" s="62" t="s">
        <v>170</v>
      </c>
      <c r="D2259" s="90" t="s">
        <v>2135</v>
      </c>
      <c r="E2259" s="43" t="n">
        <v>0.829861111111111</v>
      </c>
      <c r="F2259" s="54" t="n">
        <v>10</v>
      </c>
      <c r="G2259" s="45" t="n">
        <v>2.6</v>
      </c>
      <c r="H2259" s="96" t="s">
        <v>6</v>
      </c>
      <c r="I2259" s="47" t="n">
        <f aca="false">IF(H2259="W",F2259*G2259-F2259,(IF(H2259="L",-F2259)))</f>
        <v>0</v>
      </c>
      <c r="J2259" s="91"/>
      <c r="K2259" s="23" t="s">
        <v>2360</v>
      </c>
      <c r="L2259" s="48"/>
      <c r="M2259" s="48"/>
      <c r="N2259" s="49"/>
      <c r="O2259" s="91"/>
      <c r="P2259" s="92"/>
      <c r="Q2259" s="92"/>
      <c r="R2259" s="29"/>
      <c r="S2259" s="92"/>
      <c r="T2259" s="92"/>
      <c r="U2259" s="92"/>
      <c r="V2259" s="92"/>
      <c r="W2259" s="92"/>
      <c r="X2259" s="92"/>
      <c r="Y2259" s="92"/>
      <c r="Z2259" s="92"/>
      <c r="AA2259" s="92"/>
      <c r="AB2259" s="92"/>
      <c r="AC2259" s="92"/>
      <c r="AD2259" s="92"/>
      <c r="AE2259" s="92"/>
      <c r="AF2259" s="92"/>
      <c r="AG2259" s="32"/>
      <c r="AH2259" s="32"/>
      <c r="AI2259" s="32"/>
      <c r="AJ2259" s="32"/>
      <c r="AK2259" s="32"/>
      <c r="AL2259" s="32"/>
    </row>
    <row r="2260" customFormat="false" ht="16.85" hidden="false" customHeight="false" outlineLevel="0" collapsed="false">
      <c r="A2260" s="69"/>
      <c r="B2260" s="90" t="s">
        <v>67</v>
      </c>
      <c r="C2260" s="62" t="s">
        <v>1141</v>
      </c>
      <c r="D2260" s="90" t="s">
        <v>2361</v>
      </c>
      <c r="E2260" s="43" t="n">
        <v>0.829861111111111</v>
      </c>
      <c r="F2260" s="54" t="n">
        <v>20</v>
      </c>
      <c r="G2260" s="45" t="n">
        <v>3.4</v>
      </c>
      <c r="H2260" s="96" t="s">
        <v>5</v>
      </c>
      <c r="I2260" s="47" t="n">
        <f aca="false">IF(H2260="W",F2260*G2260-F2260,(IF(H2260="L",-F2260)))</f>
        <v>48</v>
      </c>
      <c r="J2260" s="91"/>
      <c r="K2260" s="23" t="s">
        <v>234</v>
      </c>
      <c r="L2260" s="48"/>
      <c r="M2260" s="48"/>
      <c r="N2260" s="49"/>
      <c r="O2260" s="91"/>
      <c r="P2260" s="92"/>
      <c r="Q2260" s="92"/>
      <c r="R2260" s="29"/>
      <c r="S2260" s="92"/>
      <c r="T2260" s="92"/>
      <c r="U2260" s="92"/>
      <c r="V2260" s="92"/>
      <c r="W2260" s="92"/>
      <c r="X2260" s="92"/>
      <c r="Y2260" s="92"/>
      <c r="Z2260" s="92"/>
      <c r="AA2260" s="92"/>
      <c r="AB2260" s="92"/>
      <c r="AC2260" s="92"/>
      <c r="AD2260" s="92"/>
      <c r="AE2260" s="92"/>
      <c r="AF2260" s="92"/>
      <c r="AG2260" s="32"/>
      <c r="AH2260" s="32"/>
      <c r="AI2260" s="32"/>
      <c r="AJ2260" s="32"/>
      <c r="AK2260" s="32"/>
      <c r="AL2260" s="32"/>
    </row>
    <row r="2261" customFormat="false" ht="16.85" hidden="false" customHeight="false" outlineLevel="0" collapsed="false">
      <c r="A2261" s="69"/>
      <c r="B2261" s="90" t="s">
        <v>67</v>
      </c>
      <c r="C2261" s="62" t="s">
        <v>2313</v>
      </c>
      <c r="D2261" s="90" t="s">
        <v>2361</v>
      </c>
      <c r="E2261" s="43" t="n">
        <v>0.829861111111111</v>
      </c>
      <c r="F2261" s="54" t="n">
        <v>4.44</v>
      </c>
      <c r="G2261" s="45" t="n">
        <v>3.45</v>
      </c>
      <c r="H2261" s="96" t="s">
        <v>5</v>
      </c>
      <c r="I2261" s="47" t="n">
        <f aca="false">IF(H2261="W",F2261*G2261-F2261,(IF(H2261="L",-F2261)))</f>
        <v>10.878</v>
      </c>
      <c r="J2261" s="91"/>
      <c r="K2261" s="23" t="s">
        <v>124</v>
      </c>
      <c r="L2261" s="48"/>
      <c r="M2261" s="48"/>
      <c r="N2261" s="49"/>
      <c r="O2261" s="91"/>
      <c r="P2261" s="92"/>
      <c r="Q2261" s="92"/>
      <c r="R2261" s="29"/>
      <c r="S2261" s="92"/>
      <c r="T2261" s="92"/>
      <c r="U2261" s="92"/>
      <c r="V2261" s="92"/>
      <c r="W2261" s="92"/>
      <c r="X2261" s="92"/>
      <c r="Y2261" s="92"/>
      <c r="Z2261" s="92"/>
      <c r="AA2261" s="92"/>
      <c r="AB2261" s="92"/>
      <c r="AC2261" s="92"/>
      <c r="AD2261" s="92"/>
      <c r="AE2261" s="92"/>
      <c r="AF2261" s="92"/>
      <c r="AG2261" s="32"/>
      <c r="AH2261" s="32"/>
      <c r="AI2261" s="32"/>
      <c r="AJ2261" s="32"/>
      <c r="AK2261" s="32"/>
      <c r="AL2261" s="32"/>
    </row>
    <row r="2262" customFormat="false" ht="16.85" hidden="false" customHeight="false" outlineLevel="0" collapsed="false">
      <c r="A2262" s="69"/>
      <c r="B2262" s="90" t="s">
        <v>67</v>
      </c>
      <c r="C2262" s="91" t="s">
        <v>2313</v>
      </c>
      <c r="D2262" s="90" t="s">
        <v>2361</v>
      </c>
      <c r="E2262" s="43" t="n">
        <v>0.829861111111111</v>
      </c>
      <c r="F2262" s="54" t="n">
        <v>32.85</v>
      </c>
      <c r="G2262" s="45" t="n">
        <v>3.45</v>
      </c>
      <c r="H2262" s="96" t="s">
        <v>5</v>
      </c>
      <c r="I2262" s="47" t="n">
        <f aca="false">IF(H2262="W",F2262*G2262-F2262,(IF(H2262="L",-F2262)))</f>
        <v>80.4825</v>
      </c>
      <c r="J2262" s="91"/>
      <c r="K2262" s="23" t="s">
        <v>2362</v>
      </c>
      <c r="L2262" s="48"/>
      <c r="M2262" s="48"/>
      <c r="N2262" s="49"/>
      <c r="O2262" s="91"/>
      <c r="P2262" s="92"/>
      <c r="Q2262" s="92"/>
      <c r="R2262" s="29"/>
      <c r="S2262" s="92"/>
      <c r="T2262" s="92"/>
      <c r="U2262" s="92"/>
      <c r="V2262" s="92"/>
      <c r="W2262" s="92"/>
      <c r="X2262" s="92"/>
      <c r="Y2262" s="92"/>
      <c r="Z2262" s="92"/>
      <c r="AA2262" s="92"/>
      <c r="AB2262" s="92"/>
      <c r="AC2262" s="92"/>
      <c r="AD2262" s="92"/>
      <c r="AE2262" s="92"/>
      <c r="AF2262" s="92"/>
      <c r="AG2262" s="32"/>
      <c r="AH2262" s="32"/>
      <c r="AI2262" s="32"/>
      <c r="AJ2262" s="32"/>
      <c r="AK2262" s="32"/>
      <c r="AL2262" s="32"/>
    </row>
    <row r="2263" customFormat="false" ht="16.85" hidden="false" customHeight="false" outlineLevel="0" collapsed="false">
      <c r="A2263" s="69"/>
      <c r="B2263" s="90" t="s">
        <v>67</v>
      </c>
      <c r="C2263" s="62" t="s">
        <v>2313</v>
      </c>
      <c r="D2263" s="90" t="s">
        <v>2361</v>
      </c>
      <c r="E2263" s="43" t="n">
        <v>0.829861111111111</v>
      </c>
      <c r="F2263" s="54" t="n">
        <v>10</v>
      </c>
      <c r="G2263" s="45" t="n">
        <v>3.45</v>
      </c>
      <c r="H2263" s="96" t="s">
        <v>5</v>
      </c>
      <c r="I2263" s="47" t="n">
        <f aca="false">IF(H2263="W",F2263*G2263-F2263,(IF(H2263="L",-F2263)))</f>
        <v>24.5</v>
      </c>
      <c r="J2263" s="91"/>
      <c r="K2263" s="23" t="s">
        <v>2363</v>
      </c>
      <c r="L2263" s="48"/>
      <c r="M2263" s="48"/>
      <c r="N2263" s="49"/>
      <c r="O2263" s="91"/>
      <c r="P2263" s="92"/>
      <c r="Q2263" s="92"/>
      <c r="R2263" s="29"/>
      <c r="S2263" s="92"/>
      <c r="T2263" s="92"/>
      <c r="U2263" s="92"/>
      <c r="V2263" s="92"/>
      <c r="W2263" s="92"/>
      <c r="X2263" s="92"/>
      <c r="Y2263" s="92"/>
      <c r="Z2263" s="92"/>
      <c r="AA2263" s="92"/>
      <c r="AB2263" s="92"/>
      <c r="AC2263" s="92"/>
      <c r="AD2263" s="92"/>
      <c r="AE2263" s="92"/>
      <c r="AF2263" s="92"/>
      <c r="AG2263" s="32"/>
      <c r="AH2263" s="32"/>
      <c r="AI2263" s="32"/>
      <c r="AJ2263" s="32"/>
      <c r="AK2263" s="32"/>
      <c r="AL2263" s="32"/>
    </row>
    <row r="2264" customFormat="false" ht="16.85" hidden="false" customHeight="false" outlineLevel="0" collapsed="false">
      <c r="A2264" s="69"/>
      <c r="B2264" s="90" t="s">
        <v>67</v>
      </c>
      <c r="C2264" s="62" t="s">
        <v>87</v>
      </c>
      <c r="D2264" s="90" t="s">
        <v>2361</v>
      </c>
      <c r="E2264" s="43" t="n">
        <v>0.829861111111111</v>
      </c>
      <c r="F2264" s="54" t="n">
        <v>2.55</v>
      </c>
      <c r="G2264" s="45" t="n">
        <v>3.9</v>
      </c>
      <c r="H2264" s="96" t="s">
        <v>5</v>
      </c>
      <c r="I2264" s="47" t="n">
        <f aca="false">IF(H2264="W",F2264*G2264-F2264,(IF(H2264="L",-F2264)))</f>
        <v>7.395</v>
      </c>
      <c r="J2264" s="91"/>
      <c r="K2264" s="23"/>
      <c r="L2264" s="48"/>
      <c r="M2264" s="48"/>
      <c r="N2264" s="49"/>
      <c r="O2264" s="91"/>
      <c r="P2264" s="92"/>
      <c r="Q2264" s="92"/>
      <c r="R2264" s="29"/>
      <c r="S2264" s="92"/>
      <c r="T2264" s="92"/>
      <c r="U2264" s="92"/>
      <c r="V2264" s="92"/>
      <c r="W2264" s="92"/>
      <c r="X2264" s="92"/>
      <c r="Y2264" s="92"/>
      <c r="Z2264" s="92"/>
      <c r="AA2264" s="92"/>
      <c r="AB2264" s="92"/>
      <c r="AC2264" s="92"/>
      <c r="AD2264" s="92"/>
      <c r="AE2264" s="92"/>
      <c r="AF2264" s="92"/>
      <c r="AG2264" s="32"/>
      <c r="AH2264" s="32"/>
      <c r="AI2264" s="32"/>
      <c r="AJ2264" s="32"/>
      <c r="AK2264" s="32"/>
      <c r="AL2264" s="32"/>
    </row>
    <row r="2265" customFormat="false" ht="16.85" hidden="false" customHeight="false" outlineLevel="0" collapsed="false">
      <c r="A2265" s="69"/>
      <c r="B2265" s="90" t="s">
        <v>67</v>
      </c>
      <c r="C2265" s="62" t="s">
        <v>28</v>
      </c>
      <c r="D2265" s="90" t="s">
        <v>2364</v>
      </c>
      <c r="E2265" s="43" t="n">
        <v>0.916666666666667</v>
      </c>
      <c r="F2265" s="54" t="n">
        <v>20</v>
      </c>
      <c r="G2265" s="45" t="n">
        <v>3.03</v>
      </c>
      <c r="H2265" s="96" t="s">
        <v>7</v>
      </c>
      <c r="I2265" s="47" t="n">
        <f aca="false">IF(H2265="W",F2265*G2265-F2265,(IF(H2265="L",-F2265)))</f>
        <v>-20</v>
      </c>
      <c r="J2265" s="91"/>
      <c r="K2265" s="23"/>
      <c r="L2265" s="48"/>
      <c r="M2265" s="48"/>
      <c r="N2265" s="49"/>
      <c r="O2265" s="91"/>
      <c r="P2265" s="92"/>
      <c r="Q2265" s="92"/>
      <c r="R2265" s="29"/>
      <c r="S2265" s="92"/>
      <c r="T2265" s="92"/>
      <c r="U2265" s="92"/>
      <c r="V2265" s="92"/>
      <c r="W2265" s="92"/>
      <c r="X2265" s="92"/>
      <c r="Y2265" s="92"/>
      <c r="Z2265" s="92"/>
      <c r="AA2265" s="92"/>
      <c r="AB2265" s="92"/>
      <c r="AC2265" s="92"/>
      <c r="AD2265" s="92"/>
      <c r="AE2265" s="92"/>
      <c r="AF2265" s="92"/>
      <c r="AG2265" s="32"/>
      <c r="AH2265" s="32"/>
      <c r="AI2265" s="32"/>
      <c r="AJ2265" s="32"/>
      <c r="AK2265" s="32"/>
      <c r="AL2265" s="32"/>
    </row>
    <row r="2266" customFormat="false" ht="16.85" hidden="false" customHeight="false" outlineLevel="0" collapsed="false">
      <c r="A2266" s="69"/>
      <c r="B2266" s="90" t="s">
        <v>67</v>
      </c>
      <c r="C2266" s="62" t="s">
        <v>170</v>
      </c>
      <c r="D2266" s="90" t="s">
        <v>2135</v>
      </c>
      <c r="E2266" s="43" t="n">
        <v>0.916666666666667</v>
      </c>
      <c r="F2266" s="54" t="n">
        <v>12.4</v>
      </c>
      <c r="G2266" s="45" t="n">
        <v>3.4</v>
      </c>
      <c r="H2266" s="96" t="s">
        <v>7</v>
      </c>
      <c r="I2266" s="47" t="n">
        <f aca="false">IF(H2266="W",F2266*G2266-F2266,(IF(H2266="L",-F2266)))</f>
        <v>-12.4</v>
      </c>
      <c r="J2266" s="91"/>
      <c r="K2266" s="23" t="s">
        <v>2365</v>
      </c>
      <c r="L2266" s="48"/>
      <c r="M2266" s="48"/>
      <c r="N2266" s="49"/>
      <c r="O2266" s="91"/>
      <c r="P2266" s="92"/>
      <c r="Q2266" s="92"/>
      <c r="R2266" s="29"/>
      <c r="S2266" s="92"/>
      <c r="T2266" s="92"/>
      <c r="U2266" s="92"/>
      <c r="V2266" s="92"/>
      <c r="W2266" s="92"/>
      <c r="X2266" s="92"/>
      <c r="Y2266" s="92"/>
      <c r="Z2266" s="92"/>
      <c r="AA2266" s="92"/>
      <c r="AB2266" s="92"/>
      <c r="AC2266" s="92"/>
      <c r="AD2266" s="92"/>
      <c r="AE2266" s="92"/>
      <c r="AF2266" s="92"/>
      <c r="AG2266" s="32"/>
      <c r="AH2266" s="32"/>
      <c r="AI2266" s="32"/>
      <c r="AJ2266" s="32"/>
      <c r="AK2266" s="32"/>
      <c r="AL2266" s="32"/>
    </row>
    <row r="2267" customFormat="false" ht="16.85" hidden="false" customHeight="false" outlineLevel="0" collapsed="false">
      <c r="A2267" s="69"/>
      <c r="B2267" s="90" t="s">
        <v>67</v>
      </c>
      <c r="C2267" s="62" t="s">
        <v>87</v>
      </c>
      <c r="D2267" s="90" t="s">
        <v>2135</v>
      </c>
      <c r="E2267" s="43" t="n">
        <v>0.916666666666667</v>
      </c>
      <c r="F2267" s="54" t="n">
        <v>5</v>
      </c>
      <c r="G2267" s="45" t="n">
        <v>3.45</v>
      </c>
      <c r="H2267" s="96" t="s">
        <v>6</v>
      </c>
      <c r="I2267" s="47" t="n">
        <f aca="false">IF(H2267="W",F2267*G2267-F2267,(IF(H2267="L",-F2267)))</f>
        <v>0</v>
      </c>
      <c r="J2267" s="91"/>
      <c r="K2267" s="23" t="s">
        <v>565</v>
      </c>
      <c r="L2267" s="48"/>
      <c r="M2267" s="48"/>
      <c r="N2267" s="49"/>
      <c r="O2267" s="91"/>
      <c r="P2267" s="92"/>
      <c r="Q2267" s="92"/>
      <c r="R2267" s="29"/>
      <c r="S2267" s="92"/>
      <c r="T2267" s="92"/>
      <c r="U2267" s="92"/>
      <c r="V2267" s="92"/>
      <c r="W2267" s="92"/>
      <c r="X2267" s="92"/>
      <c r="Y2267" s="92"/>
      <c r="Z2267" s="92"/>
      <c r="AA2267" s="92"/>
      <c r="AB2267" s="92"/>
      <c r="AC2267" s="92"/>
      <c r="AD2267" s="92"/>
      <c r="AE2267" s="92"/>
      <c r="AF2267" s="92"/>
      <c r="AG2267" s="32"/>
      <c r="AH2267" s="32"/>
      <c r="AI2267" s="32"/>
      <c r="AJ2267" s="32"/>
      <c r="AK2267" s="32"/>
      <c r="AL2267" s="32"/>
    </row>
    <row r="2268" customFormat="false" ht="16.85" hidden="false" customHeight="false" outlineLevel="0" collapsed="false">
      <c r="A2268" s="69"/>
      <c r="B2268" s="90" t="s">
        <v>67</v>
      </c>
      <c r="C2268" s="91" t="s">
        <v>2313</v>
      </c>
      <c r="D2268" s="90" t="s">
        <v>2366</v>
      </c>
      <c r="E2268" s="43" t="n">
        <v>0.916666666666667</v>
      </c>
      <c r="F2268" s="54" t="n">
        <v>24.24</v>
      </c>
      <c r="G2268" s="45" t="n">
        <v>2.5</v>
      </c>
      <c r="H2268" s="96" t="s">
        <v>5</v>
      </c>
      <c r="I2268" s="47" t="n">
        <f aca="false">IF(H2268="W",F2268*G2268-F2268,(IF(H2268="L",-F2268)))</f>
        <v>36.36</v>
      </c>
      <c r="J2268" s="91"/>
      <c r="K2268" s="23" t="s">
        <v>2367</v>
      </c>
      <c r="L2268" s="48"/>
      <c r="M2268" s="48"/>
      <c r="N2268" s="49"/>
      <c r="O2268" s="91"/>
      <c r="P2268" s="92"/>
      <c r="Q2268" s="92"/>
      <c r="R2268" s="29"/>
      <c r="S2268" s="92"/>
      <c r="T2268" s="92"/>
      <c r="U2268" s="92"/>
      <c r="V2268" s="92"/>
      <c r="W2268" s="92"/>
      <c r="X2268" s="92"/>
      <c r="Y2268" s="92"/>
      <c r="Z2268" s="92"/>
      <c r="AA2268" s="92"/>
      <c r="AB2268" s="92"/>
      <c r="AC2268" s="92"/>
      <c r="AD2268" s="92"/>
      <c r="AE2268" s="92"/>
      <c r="AF2268" s="92"/>
      <c r="AG2268" s="32"/>
      <c r="AH2268" s="32"/>
      <c r="AI2268" s="32"/>
      <c r="AJ2268" s="32"/>
      <c r="AK2268" s="32"/>
      <c r="AL2268" s="32"/>
    </row>
    <row r="2269" customFormat="false" ht="16.85" hidden="false" customHeight="false" outlineLevel="0" collapsed="false">
      <c r="A2269" s="69"/>
      <c r="B2269" s="90" t="s">
        <v>67</v>
      </c>
      <c r="C2269" s="62" t="s">
        <v>63</v>
      </c>
      <c r="D2269" s="90" t="s">
        <v>2368</v>
      </c>
      <c r="E2269" s="43" t="n">
        <v>0.916666666666667</v>
      </c>
      <c r="F2269" s="54" t="n">
        <v>20</v>
      </c>
      <c r="G2269" s="45" t="n">
        <v>1.06</v>
      </c>
      <c r="H2269" s="96" t="s">
        <v>5</v>
      </c>
      <c r="I2269" s="47" t="n">
        <f aca="false">IF(H2269="W",F2269*G2269-F2269,(IF(H2269="L",-F2269)))</f>
        <v>1.2</v>
      </c>
      <c r="J2269" s="91"/>
      <c r="K2269" s="23"/>
      <c r="L2269" s="48"/>
      <c r="M2269" s="48"/>
      <c r="N2269" s="49"/>
      <c r="O2269" s="91"/>
      <c r="P2269" s="92"/>
      <c r="Q2269" s="92"/>
      <c r="R2269" s="29"/>
      <c r="S2269" s="92"/>
      <c r="T2269" s="92"/>
      <c r="U2269" s="92"/>
      <c r="V2269" s="92"/>
      <c r="W2269" s="92"/>
      <c r="X2269" s="92"/>
      <c r="Y2269" s="92"/>
      <c r="Z2269" s="92"/>
      <c r="AA2269" s="92"/>
      <c r="AB2269" s="92"/>
      <c r="AC2269" s="92"/>
      <c r="AD2269" s="92"/>
      <c r="AE2269" s="92"/>
      <c r="AF2269" s="92"/>
      <c r="AG2269" s="32"/>
      <c r="AH2269" s="32"/>
      <c r="AI2269" s="32"/>
      <c r="AJ2269" s="32"/>
      <c r="AK2269" s="32"/>
      <c r="AL2269" s="32"/>
    </row>
    <row r="2270" customFormat="false" ht="16.85" hidden="false" customHeight="false" outlineLevel="0" collapsed="false">
      <c r="A2270" s="69"/>
      <c r="B2270" s="90" t="s">
        <v>46</v>
      </c>
      <c r="C2270" s="62" t="s">
        <v>95</v>
      </c>
      <c r="D2270" s="90" t="s">
        <v>2239</v>
      </c>
      <c r="E2270" s="43" t="n">
        <v>0.145833333333333</v>
      </c>
      <c r="F2270" s="54" t="n">
        <v>20</v>
      </c>
      <c r="G2270" s="45" t="n">
        <v>2.05</v>
      </c>
      <c r="H2270" s="96" t="s">
        <v>7</v>
      </c>
      <c r="I2270" s="47" t="n">
        <f aca="false">IF(H2270="W",F2270*G2270-F2270,(IF(H2270="L",-F2270)))</f>
        <v>-20</v>
      </c>
      <c r="J2270" s="91"/>
      <c r="K2270" s="23"/>
      <c r="L2270" s="48"/>
      <c r="M2270" s="48"/>
      <c r="N2270" s="49"/>
      <c r="O2270" s="91"/>
      <c r="P2270" s="92"/>
      <c r="Q2270" s="92"/>
      <c r="R2270" s="29"/>
      <c r="S2270" s="92"/>
      <c r="T2270" s="92"/>
      <c r="U2270" s="92"/>
      <c r="V2270" s="92"/>
      <c r="W2270" s="92"/>
      <c r="X2270" s="92"/>
      <c r="Y2270" s="92"/>
      <c r="Z2270" s="92"/>
      <c r="AA2270" s="92"/>
      <c r="AB2270" s="92"/>
      <c r="AC2270" s="92"/>
      <c r="AD2270" s="92"/>
      <c r="AE2270" s="92"/>
      <c r="AF2270" s="92"/>
      <c r="AG2270" s="32"/>
      <c r="AH2270" s="32"/>
      <c r="AI2270" s="32"/>
      <c r="AJ2270" s="32"/>
      <c r="AK2270" s="32"/>
      <c r="AL2270" s="32"/>
    </row>
    <row r="2271" customFormat="false" ht="16.85" hidden="false" customHeight="false" outlineLevel="0" collapsed="false">
      <c r="A2271" s="69"/>
      <c r="B2271" s="90" t="s">
        <v>46</v>
      </c>
      <c r="C2271" s="91" t="s">
        <v>83</v>
      </c>
      <c r="D2271" s="90" t="s">
        <v>2135</v>
      </c>
      <c r="E2271" s="43" t="s">
        <v>6</v>
      </c>
      <c r="F2271" s="54" t="s">
        <v>6</v>
      </c>
      <c r="G2271" s="45" t="s">
        <v>6</v>
      </c>
      <c r="H2271" s="96" t="s">
        <v>6</v>
      </c>
      <c r="I2271" s="47" t="n">
        <f aca="false">IF(H2271="W",F2271*G2271-F2271,(IF(H2271="L",-F2271)))</f>
        <v>0</v>
      </c>
      <c r="J2271" s="91"/>
      <c r="K2271" s="23"/>
      <c r="L2271" s="48"/>
      <c r="M2271" s="48"/>
      <c r="N2271" s="49"/>
      <c r="O2271" s="91"/>
      <c r="P2271" s="92"/>
      <c r="Q2271" s="92"/>
      <c r="R2271" s="29"/>
      <c r="S2271" s="92"/>
      <c r="T2271" s="92"/>
      <c r="U2271" s="92"/>
      <c r="V2271" s="92"/>
      <c r="W2271" s="92"/>
      <c r="X2271" s="92"/>
      <c r="Y2271" s="92"/>
      <c r="Z2271" s="92"/>
      <c r="AA2271" s="92"/>
      <c r="AB2271" s="92"/>
      <c r="AC2271" s="92"/>
      <c r="AD2271" s="92"/>
      <c r="AE2271" s="92"/>
      <c r="AF2271" s="92"/>
      <c r="AG2271" s="32"/>
      <c r="AH2271" s="32"/>
      <c r="AI2271" s="32"/>
      <c r="AJ2271" s="32"/>
      <c r="AK2271" s="32"/>
      <c r="AL2271" s="32"/>
    </row>
    <row r="2272" customFormat="false" ht="16.85" hidden="false" customHeight="false" outlineLevel="0" collapsed="false">
      <c r="A2272" s="69"/>
      <c r="B2272" s="90" t="s">
        <v>46</v>
      </c>
      <c r="C2272" s="62" t="s">
        <v>87</v>
      </c>
      <c r="D2272" s="90" t="s">
        <v>2115</v>
      </c>
      <c r="E2272" s="43" t="n">
        <v>0.145833333333333</v>
      </c>
      <c r="F2272" s="54" t="n">
        <v>14.64</v>
      </c>
      <c r="G2272" s="45" t="n">
        <v>2.8</v>
      </c>
      <c r="H2272" s="96" t="s">
        <v>5</v>
      </c>
      <c r="I2272" s="47" t="n">
        <f aca="false">IF(H2272="W",F2272*G2272-F2272,(IF(H2272="L",-F2272)))</f>
        <v>26.352</v>
      </c>
      <c r="J2272" s="91"/>
      <c r="K2272" s="23" t="s">
        <v>2369</v>
      </c>
      <c r="L2272" s="48"/>
      <c r="M2272" s="48"/>
      <c r="N2272" s="49"/>
      <c r="O2272" s="91"/>
      <c r="P2272" s="92"/>
      <c r="Q2272" s="92"/>
      <c r="R2272" s="29"/>
      <c r="S2272" s="92"/>
      <c r="T2272" s="92"/>
      <c r="U2272" s="92"/>
      <c r="V2272" s="92"/>
      <c r="W2272" s="92"/>
      <c r="X2272" s="92"/>
      <c r="Y2272" s="92"/>
      <c r="Z2272" s="92"/>
      <c r="AA2272" s="92"/>
      <c r="AB2272" s="92"/>
      <c r="AC2272" s="92"/>
      <c r="AD2272" s="92"/>
      <c r="AE2272" s="92"/>
      <c r="AF2272" s="92"/>
      <c r="AG2272" s="32"/>
      <c r="AH2272" s="32"/>
      <c r="AI2272" s="32"/>
      <c r="AJ2272" s="32"/>
      <c r="AK2272" s="32"/>
      <c r="AL2272" s="32"/>
    </row>
    <row r="2273" customFormat="false" ht="16.85" hidden="false" customHeight="false" outlineLevel="0" collapsed="false">
      <c r="A2273" s="69"/>
      <c r="B2273" s="90" t="s">
        <v>46</v>
      </c>
      <c r="C2273" s="62" t="s">
        <v>28</v>
      </c>
      <c r="D2273" s="90" t="s">
        <v>2370</v>
      </c>
      <c r="E2273" s="43" t="n">
        <v>0.104166666666667</v>
      </c>
      <c r="F2273" s="54" t="n">
        <v>10</v>
      </c>
      <c r="G2273" s="45" t="n">
        <v>8.597</v>
      </c>
      <c r="H2273" s="96" t="s">
        <v>7</v>
      </c>
      <c r="I2273" s="47" t="n">
        <f aca="false">IF(H2273="W",F2273*G2273-F2273,(IF(H2273="L",-F2273)))</f>
        <v>-10</v>
      </c>
      <c r="J2273" s="91"/>
      <c r="K2273" s="23"/>
      <c r="L2273" s="48"/>
      <c r="M2273" s="48"/>
      <c r="N2273" s="49"/>
      <c r="O2273" s="91"/>
      <c r="P2273" s="92"/>
      <c r="Q2273" s="92"/>
      <c r="R2273" s="29"/>
      <c r="S2273" s="92"/>
      <c r="T2273" s="92"/>
      <c r="U2273" s="92"/>
      <c r="V2273" s="92"/>
      <c r="W2273" s="92"/>
      <c r="X2273" s="92"/>
      <c r="Y2273" s="92"/>
      <c r="Z2273" s="92"/>
      <c r="AA2273" s="92"/>
      <c r="AB2273" s="92"/>
      <c r="AC2273" s="92"/>
      <c r="AD2273" s="92"/>
      <c r="AE2273" s="92"/>
      <c r="AF2273" s="92"/>
      <c r="AG2273" s="32"/>
      <c r="AH2273" s="32"/>
      <c r="AI2273" s="32"/>
      <c r="AJ2273" s="32"/>
      <c r="AK2273" s="32"/>
      <c r="AL2273" s="32"/>
    </row>
    <row r="2274" customFormat="false" ht="16.85" hidden="false" customHeight="false" outlineLevel="0" collapsed="false">
      <c r="A2274" s="69"/>
      <c r="B2274" s="90" t="s">
        <v>46</v>
      </c>
      <c r="C2274" s="62" t="s">
        <v>87</v>
      </c>
      <c r="D2274" s="90" t="s">
        <v>2371</v>
      </c>
      <c r="E2274" s="43" t="n">
        <v>0.0833333333333333</v>
      </c>
      <c r="F2274" s="54" t="n">
        <v>5</v>
      </c>
      <c r="G2274" s="45" t="n">
        <v>2.85</v>
      </c>
      <c r="H2274" s="96" t="s">
        <v>7</v>
      </c>
      <c r="I2274" s="47" t="n">
        <f aca="false">IF(H2274="W",F2274*G2274-F2274,(IF(H2274="L",-F2274)))</f>
        <v>-5</v>
      </c>
      <c r="J2274" s="91"/>
      <c r="K2274" s="23"/>
      <c r="L2274" s="48"/>
      <c r="M2274" s="48"/>
      <c r="N2274" s="49"/>
      <c r="O2274" s="91"/>
      <c r="P2274" s="92"/>
      <c r="Q2274" s="92"/>
      <c r="R2274" s="29"/>
      <c r="S2274" s="92"/>
      <c r="T2274" s="92"/>
      <c r="U2274" s="92"/>
      <c r="V2274" s="92"/>
      <c r="W2274" s="92"/>
      <c r="X2274" s="92"/>
      <c r="Y2274" s="92"/>
      <c r="Z2274" s="92"/>
      <c r="AA2274" s="92"/>
      <c r="AB2274" s="92"/>
      <c r="AC2274" s="92"/>
      <c r="AD2274" s="92"/>
      <c r="AE2274" s="92"/>
      <c r="AF2274" s="92"/>
      <c r="AG2274" s="32"/>
      <c r="AH2274" s="32"/>
      <c r="AI2274" s="32"/>
      <c r="AJ2274" s="32"/>
      <c r="AK2274" s="32"/>
      <c r="AL2274" s="32"/>
    </row>
    <row r="2275" customFormat="false" ht="16.85" hidden="false" customHeight="false" outlineLevel="0" collapsed="false">
      <c r="A2275" s="69"/>
      <c r="B2275" s="90" t="s">
        <v>46</v>
      </c>
      <c r="C2275" s="62" t="s">
        <v>87</v>
      </c>
      <c r="D2275" s="90" t="s">
        <v>2371</v>
      </c>
      <c r="E2275" s="43" t="n">
        <v>0.0833333333333333</v>
      </c>
      <c r="F2275" s="54" t="n">
        <v>5</v>
      </c>
      <c r="G2275" s="45" t="n">
        <v>2.95</v>
      </c>
      <c r="H2275" s="96" t="s">
        <v>7</v>
      </c>
      <c r="I2275" s="47" t="n">
        <f aca="false">IF(H2275="W",F2275*G2275-F2275,(IF(H2275="L",-F2275)))</f>
        <v>-5</v>
      </c>
      <c r="J2275" s="91"/>
      <c r="K2275" s="23" t="s">
        <v>2372</v>
      </c>
      <c r="L2275" s="48"/>
      <c r="M2275" s="48"/>
      <c r="N2275" s="49"/>
      <c r="O2275" s="91"/>
      <c r="P2275" s="92"/>
      <c r="Q2275" s="92"/>
      <c r="R2275" s="29"/>
      <c r="S2275" s="92"/>
      <c r="T2275" s="92"/>
      <c r="U2275" s="92"/>
      <c r="V2275" s="92"/>
      <c r="W2275" s="92"/>
      <c r="X2275" s="92"/>
      <c r="Y2275" s="92"/>
      <c r="Z2275" s="92"/>
      <c r="AA2275" s="92"/>
      <c r="AB2275" s="92"/>
      <c r="AC2275" s="92"/>
      <c r="AD2275" s="92"/>
      <c r="AE2275" s="92"/>
      <c r="AF2275" s="92"/>
      <c r="AG2275" s="32"/>
      <c r="AH2275" s="32"/>
      <c r="AI2275" s="32"/>
      <c r="AJ2275" s="32"/>
      <c r="AK2275" s="32"/>
      <c r="AL2275" s="32"/>
    </row>
    <row r="2276" customFormat="false" ht="16.85" hidden="false" customHeight="false" outlineLevel="0" collapsed="false">
      <c r="A2276" s="69"/>
      <c r="B2276" s="90" t="s">
        <v>46</v>
      </c>
      <c r="C2276" s="62" t="s">
        <v>28</v>
      </c>
      <c r="D2276" s="90" t="s">
        <v>1271</v>
      </c>
      <c r="E2276" s="43" t="n">
        <v>0.0833333333333333</v>
      </c>
      <c r="F2276" s="54" t="n">
        <v>10</v>
      </c>
      <c r="G2276" s="45" t="n">
        <v>3.75</v>
      </c>
      <c r="H2276" s="96" t="s">
        <v>6</v>
      </c>
      <c r="I2276" s="47" t="n">
        <f aca="false">IF(H2276="W",F2276*G2276-F2276,(IF(H2276="L",-F2276)))</f>
        <v>0</v>
      </c>
      <c r="J2276" s="91"/>
      <c r="K2276" s="23" t="s">
        <v>124</v>
      </c>
      <c r="L2276" s="48"/>
      <c r="M2276" s="48"/>
      <c r="N2276" s="49"/>
      <c r="O2276" s="91"/>
      <c r="P2276" s="92"/>
      <c r="Q2276" s="92"/>
      <c r="R2276" s="29"/>
      <c r="S2276" s="92"/>
      <c r="T2276" s="92"/>
      <c r="U2276" s="92"/>
      <c r="V2276" s="92"/>
      <c r="W2276" s="92"/>
      <c r="X2276" s="92"/>
      <c r="Y2276" s="92"/>
      <c r="Z2276" s="92"/>
      <c r="AA2276" s="92"/>
      <c r="AB2276" s="92"/>
      <c r="AC2276" s="92"/>
      <c r="AD2276" s="92"/>
      <c r="AE2276" s="92"/>
      <c r="AF2276" s="92"/>
      <c r="AG2276" s="32"/>
      <c r="AH2276" s="32"/>
      <c r="AI2276" s="32"/>
      <c r="AJ2276" s="32"/>
      <c r="AK2276" s="32"/>
      <c r="AL2276" s="32"/>
    </row>
    <row r="2277" customFormat="false" ht="16.85" hidden="false" customHeight="false" outlineLevel="0" collapsed="false">
      <c r="A2277" s="69"/>
      <c r="B2277" s="90" t="s">
        <v>46</v>
      </c>
      <c r="C2277" s="62" t="s">
        <v>87</v>
      </c>
      <c r="D2277" s="90" t="s">
        <v>2373</v>
      </c>
      <c r="E2277" s="43" t="n">
        <v>0.104166666666667</v>
      </c>
      <c r="F2277" s="54" t="n">
        <v>10</v>
      </c>
      <c r="G2277" s="45" t="n">
        <v>3.2</v>
      </c>
      <c r="H2277" s="96" t="s">
        <v>5</v>
      </c>
      <c r="I2277" s="47" t="n">
        <f aca="false">IF(H2277="W",F2277*G2277-F2277,(IF(H2277="L",-F2277)))</f>
        <v>22</v>
      </c>
      <c r="J2277" s="91"/>
      <c r="K2277" s="23" t="s">
        <v>2374</v>
      </c>
      <c r="L2277" s="48"/>
      <c r="M2277" s="48"/>
      <c r="N2277" s="49"/>
      <c r="O2277" s="91"/>
      <c r="P2277" s="92"/>
      <c r="Q2277" s="92"/>
      <c r="R2277" s="29"/>
      <c r="S2277" s="92"/>
      <c r="T2277" s="92"/>
      <c r="U2277" s="92"/>
      <c r="V2277" s="92"/>
      <c r="W2277" s="92"/>
      <c r="X2277" s="92"/>
      <c r="Y2277" s="92"/>
      <c r="Z2277" s="92"/>
      <c r="AA2277" s="92"/>
      <c r="AB2277" s="92"/>
      <c r="AC2277" s="92"/>
      <c r="AD2277" s="92"/>
      <c r="AE2277" s="92"/>
      <c r="AF2277" s="92"/>
      <c r="AG2277" s="32"/>
      <c r="AH2277" s="32"/>
      <c r="AI2277" s="32"/>
      <c r="AJ2277" s="32"/>
      <c r="AK2277" s="32"/>
      <c r="AL2277" s="32"/>
    </row>
    <row r="2278" customFormat="false" ht="16.85" hidden="false" customHeight="false" outlineLevel="0" collapsed="false">
      <c r="A2278" s="69"/>
      <c r="B2278" s="90" t="s">
        <v>46</v>
      </c>
      <c r="C2278" s="62" t="s">
        <v>170</v>
      </c>
      <c r="D2278" s="90" t="s">
        <v>2375</v>
      </c>
      <c r="E2278" s="43" t="n">
        <v>0.0833333333333333</v>
      </c>
      <c r="F2278" s="54" t="n">
        <v>30</v>
      </c>
      <c r="G2278" s="45" t="n">
        <v>1.68</v>
      </c>
      <c r="H2278" s="96" t="s">
        <v>5</v>
      </c>
      <c r="I2278" s="47" t="n">
        <f aca="false">IF(H2278="W",F2278*G2278-F2278,(IF(H2278="L",-F2278)))</f>
        <v>20.4</v>
      </c>
      <c r="J2278" s="91"/>
      <c r="K2278" s="23" t="s">
        <v>2376</v>
      </c>
      <c r="L2278" s="48"/>
      <c r="M2278" s="48"/>
      <c r="N2278" s="49"/>
      <c r="O2278" s="91"/>
      <c r="P2278" s="92"/>
      <c r="Q2278" s="92"/>
      <c r="R2278" s="29"/>
      <c r="S2278" s="92"/>
      <c r="T2278" s="92"/>
      <c r="U2278" s="92"/>
      <c r="V2278" s="92"/>
      <c r="W2278" s="92"/>
      <c r="X2278" s="92"/>
      <c r="Y2278" s="92"/>
      <c r="Z2278" s="92"/>
      <c r="AA2278" s="92"/>
      <c r="AB2278" s="92"/>
      <c r="AC2278" s="92"/>
      <c r="AD2278" s="92"/>
      <c r="AE2278" s="92"/>
      <c r="AF2278" s="92"/>
      <c r="AG2278" s="32"/>
      <c r="AH2278" s="32"/>
      <c r="AI2278" s="32"/>
      <c r="AJ2278" s="32"/>
      <c r="AK2278" s="32"/>
      <c r="AL2278" s="32"/>
    </row>
    <row r="2279" customFormat="false" ht="16.85" hidden="false" customHeight="false" outlineLevel="0" collapsed="false">
      <c r="A2279" s="69"/>
      <c r="B2279" s="90" t="s">
        <v>46</v>
      </c>
      <c r="C2279" s="91" t="s">
        <v>2313</v>
      </c>
      <c r="D2279" s="90" t="s">
        <v>2377</v>
      </c>
      <c r="E2279" s="43" t="n">
        <v>0.104166666666667</v>
      </c>
      <c r="F2279" s="54" t="n">
        <v>9.32</v>
      </c>
      <c r="G2279" s="45" t="n">
        <v>2.95</v>
      </c>
      <c r="H2279" s="96" t="s">
        <v>7</v>
      </c>
      <c r="I2279" s="47" t="n">
        <f aca="false">IF(H2279="W",F2279*G2279-F2279,(IF(H2279="L",-F2279)))</f>
        <v>-9.32</v>
      </c>
      <c r="J2279" s="91"/>
      <c r="K2279" s="23"/>
      <c r="L2279" s="48"/>
      <c r="M2279" s="48"/>
      <c r="N2279" s="49"/>
      <c r="O2279" s="91"/>
      <c r="P2279" s="92"/>
      <c r="Q2279" s="92"/>
      <c r="R2279" s="29"/>
      <c r="S2279" s="92"/>
      <c r="T2279" s="92"/>
      <c r="U2279" s="92"/>
      <c r="V2279" s="92"/>
      <c r="W2279" s="92"/>
      <c r="X2279" s="92"/>
      <c r="Y2279" s="92"/>
      <c r="Z2279" s="92"/>
      <c r="AA2279" s="92"/>
      <c r="AB2279" s="92"/>
      <c r="AC2279" s="92"/>
      <c r="AD2279" s="92"/>
      <c r="AE2279" s="92"/>
      <c r="AF2279" s="92"/>
      <c r="AG2279" s="32"/>
      <c r="AH2279" s="32"/>
      <c r="AI2279" s="32"/>
      <c r="AJ2279" s="32"/>
      <c r="AK2279" s="32"/>
      <c r="AL2279" s="32"/>
    </row>
    <row r="2280" customFormat="false" ht="16.85" hidden="false" customHeight="false" outlineLevel="0" collapsed="false">
      <c r="A2280" s="69"/>
      <c r="B2280" s="90" t="s">
        <v>46</v>
      </c>
      <c r="C2280" s="91" t="s">
        <v>2313</v>
      </c>
      <c r="D2280" s="90" t="s">
        <v>2378</v>
      </c>
      <c r="E2280" s="43" t="n">
        <v>0.104166666666667</v>
      </c>
      <c r="F2280" s="54" t="n">
        <v>17.58</v>
      </c>
      <c r="G2280" s="45" t="n">
        <v>1.82</v>
      </c>
      <c r="H2280" s="96" t="s">
        <v>7</v>
      </c>
      <c r="I2280" s="47" t="n">
        <f aca="false">IF(H2280="W",F2280*G2280-F2280,(IF(H2280="L",-F2280)))</f>
        <v>-17.58</v>
      </c>
      <c r="J2280" s="91"/>
      <c r="K2280" s="23"/>
      <c r="L2280" s="48"/>
      <c r="M2280" s="48"/>
      <c r="N2280" s="49"/>
      <c r="O2280" s="91"/>
      <c r="P2280" s="92"/>
      <c r="Q2280" s="92"/>
      <c r="R2280" s="29"/>
      <c r="S2280" s="92"/>
      <c r="T2280" s="92"/>
      <c r="U2280" s="92"/>
      <c r="V2280" s="92"/>
      <c r="W2280" s="92"/>
      <c r="X2280" s="92"/>
      <c r="Y2280" s="92"/>
      <c r="Z2280" s="92"/>
      <c r="AA2280" s="92"/>
      <c r="AB2280" s="92"/>
      <c r="AC2280" s="92"/>
      <c r="AD2280" s="92"/>
      <c r="AE2280" s="92"/>
      <c r="AF2280" s="92"/>
      <c r="AG2280" s="32"/>
      <c r="AH2280" s="32"/>
      <c r="AI2280" s="32"/>
      <c r="AJ2280" s="32"/>
      <c r="AK2280" s="32"/>
      <c r="AL2280" s="32"/>
    </row>
    <row r="2281" customFormat="false" ht="16.85" hidden="false" customHeight="false" outlineLevel="0" collapsed="false">
      <c r="A2281" s="69"/>
      <c r="B2281" s="90" t="s">
        <v>46</v>
      </c>
      <c r="C2281" s="91" t="s">
        <v>216</v>
      </c>
      <c r="D2281" s="90" t="s">
        <v>2379</v>
      </c>
      <c r="E2281" s="43" t="n">
        <v>0.104166666666667</v>
      </c>
      <c r="F2281" s="54" t="n">
        <v>7.33</v>
      </c>
      <c r="G2281" s="45" t="n">
        <v>3.75</v>
      </c>
      <c r="H2281" s="96" t="s">
        <v>5</v>
      </c>
      <c r="I2281" s="47" t="n">
        <f aca="false">IF(H2281="W",F2281*G2281-F2281,(IF(H2281="L",-F2281)))</f>
        <v>20.1575</v>
      </c>
      <c r="J2281" s="91"/>
      <c r="K2281" s="23"/>
      <c r="L2281" s="48"/>
      <c r="M2281" s="48"/>
      <c r="N2281" s="49"/>
      <c r="O2281" s="91"/>
      <c r="P2281" s="92"/>
      <c r="Q2281" s="92"/>
      <c r="R2281" s="29"/>
      <c r="S2281" s="92"/>
      <c r="T2281" s="92"/>
      <c r="U2281" s="92"/>
      <c r="V2281" s="92"/>
      <c r="W2281" s="92"/>
      <c r="X2281" s="92"/>
      <c r="Y2281" s="92"/>
      <c r="Z2281" s="92"/>
      <c r="AA2281" s="92"/>
      <c r="AB2281" s="92"/>
      <c r="AC2281" s="92"/>
      <c r="AD2281" s="92"/>
      <c r="AE2281" s="92"/>
      <c r="AF2281" s="92"/>
      <c r="AG2281" s="32"/>
      <c r="AH2281" s="32"/>
      <c r="AI2281" s="32"/>
      <c r="AJ2281" s="32"/>
      <c r="AK2281" s="32"/>
      <c r="AL2281" s="32"/>
    </row>
    <row r="2282" customFormat="false" ht="16.85" hidden="false" customHeight="false" outlineLevel="0" collapsed="false">
      <c r="A2282" s="69" t="n">
        <v>43777</v>
      </c>
      <c r="B2282" s="90" t="s">
        <v>67</v>
      </c>
      <c r="C2282" s="62" t="s">
        <v>170</v>
      </c>
      <c r="D2282" s="90" t="s">
        <v>2380</v>
      </c>
      <c r="E2282" s="43" t="n">
        <v>0.520833333333333</v>
      </c>
      <c r="F2282" s="54" t="n">
        <v>40</v>
      </c>
      <c r="G2282" s="45" t="n">
        <v>1.65</v>
      </c>
      <c r="H2282" s="96" t="s">
        <v>5</v>
      </c>
      <c r="I2282" s="47" t="n">
        <f aca="false">IF(H2282="W",F2282*G2282-F2282,(IF(H2282="L",-F2282)))</f>
        <v>26</v>
      </c>
      <c r="J2282" s="91"/>
      <c r="K2282" s="23" t="s">
        <v>2381</v>
      </c>
      <c r="L2282" s="48"/>
      <c r="M2282" s="48"/>
      <c r="N2282" s="49"/>
      <c r="O2282" s="91"/>
      <c r="P2282" s="92"/>
      <c r="Q2282" s="92"/>
      <c r="R2282" s="29"/>
      <c r="S2282" s="92"/>
      <c r="T2282" s="92"/>
      <c r="U2282" s="92"/>
      <c r="V2282" s="92"/>
      <c r="W2282" s="92"/>
      <c r="X2282" s="92"/>
      <c r="Y2282" s="92"/>
      <c r="Z2282" s="92"/>
      <c r="AA2282" s="92"/>
      <c r="AB2282" s="92"/>
      <c r="AC2282" s="92"/>
      <c r="AD2282" s="92"/>
      <c r="AE2282" s="92"/>
      <c r="AF2282" s="92"/>
      <c r="AG2282" s="32"/>
      <c r="AH2282" s="32"/>
      <c r="AI2282" s="32"/>
      <c r="AJ2282" s="32"/>
      <c r="AK2282" s="32"/>
      <c r="AL2282" s="32"/>
    </row>
    <row r="2283" customFormat="false" ht="16.85" hidden="false" customHeight="false" outlineLevel="0" collapsed="false">
      <c r="A2283" s="69"/>
      <c r="B2283" s="90" t="s">
        <v>67</v>
      </c>
      <c r="C2283" s="62" t="s">
        <v>331</v>
      </c>
      <c r="D2283" s="90" t="s">
        <v>2382</v>
      </c>
      <c r="E2283" s="43" t="n">
        <v>0.520833333333333</v>
      </c>
      <c r="F2283" s="54" t="n">
        <v>20</v>
      </c>
      <c r="G2283" s="45" t="n">
        <v>2.65</v>
      </c>
      <c r="H2283" s="96" t="s">
        <v>7</v>
      </c>
      <c r="I2283" s="47" t="n">
        <f aca="false">IF(H2283="W",F2283*G2283-F2283,(IF(H2283="L",-F2283)))</f>
        <v>-20</v>
      </c>
      <c r="J2283" s="91"/>
      <c r="K2283" s="23" t="s">
        <v>2383</v>
      </c>
      <c r="L2283" s="48"/>
      <c r="M2283" s="48"/>
      <c r="N2283" s="49"/>
      <c r="O2283" s="91"/>
      <c r="P2283" s="92"/>
      <c r="Q2283" s="92"/>
      <c r="R2283" s="29"/>
      <c r="S2283" s="92"/>
      <c r="T2283" s="92"/>
      <c r="U2283" s="92"/>
      <c r="V2283" s="92"/>
      <c r="W2283" s="92"/>
      <c r="X2283" s="92"/>
      <c r="Y2283" s="92"/>
      <c r="Z2283" s="92"/>
      <c r="AA2283" s="92"/>
      <c r="AB2283" s="92"/>
      <c r="AC2283" s="92"/>
      <c r="AD2283" s="92"/>
      <c r="AE2283" s="92"/>
      <c r="AF2283" s="92"/>
      <c r="AG2283" s="32"/>
      <c r="AH2283" s="32"/>
      <c r="AI2283" s="32"/>
      <c r="AJ2283" s="32"/>
      <c r="AK2283" s="32"/>
      <c r="AL2283" s="32"/>
    </row>
    <row r="2284" customFormat="false" ht="16.85" hidden="false" customHeight="false" outlineLevel="0" collapsed="false">
      <c r="A2284" s="69"/>
      <c r="B2284" s="90" t="s">
        <v>67</v>
      </c>
      <c r="C2284" s="91" t="s">
        <v>28</v>
      </c>
      <c r="D2284" s="90" t="s">
        <v>2382</v>
      </c>
      <c r="E2284" s="43" t="n">
        <v>0.520833333333333</v>
      </c>
      <c r="F2284" s="54" t="n">
        <v>5</v>
      </c>
      <c r="G2284" s="45" t="n">
        <v>3.25</v>
      </c>
      <c r="H2284" s="96" t="s">
        <v>7</v>
      </c>
      <c r="I2284" s="47" t="n">
        <f aca="false">IF(H2284="W",F2284*G2284-F2284,(IF(H2284="L",-F2284)))</f>
        <v>-5</v>
      </c>
      <c r="J2284" s="91"/>
      <c r="K2284" s="23"/>
      <c r="L2284" s="48"/>
      <c r="M2284" s="48"/>
      <c r="N2284" s="49"/>
      <c r="O2284" s="91"/>
      <c r="P2284" s="92"/>
      <c r="Q2284" s="92"/>
      <c r="R2284" s="29"/>
      <c r="S2284" s="92"/>
      <c r="T2284" s="92"/>
      <c r="U2284" s="92"/>
      <c r="V2284" s="92"/>
      <c r="W2284" s="92"/>
      <c r="X2284" s="92"/>
      <c r="Y2284" s="92"/>
      <c r="Z2284" s="92"/>
      <c r="AA2284" s="92"/>
      <c r="AB2284" s="92"/>
      <c r="AC2284" s="92"/>
      <c r="AD2284" s="92"/>
      <c r="AE2284" s="92"/>
      <c r="AF2284" s="92"/>
      <c r="AG2284" s="32"/>
      <c r="AH2284" s="32"/>
      <c r="AI2284" s="32"/>
      <c r="AJ2284" s="32"/>
      <c r="AK2284" s="32"/>
      <c r="AL2284" s="32"/>
    </row>
    <row r="2285" customFormat="false" ht="16.85" hidden="false" customHeight="false" outlineLevel="0" collapsed="false">
      <c r="A2285" s="69"/>
      <c r="B2285" s="90" t="s">
        <v>67</v>
      </c>
      <c r="C2285" s="91" t="s">
        <v>28</v>
      </c>
      <c r="D2285" s="90" t="s">
        <v>2384</v>
      </c>
      <c r="E2285" s="43" t="n">
        <v>0.625</v>
      </c>
      <c r="F2285" s="54" t="n">
        <v>18.18</v>
      </c>
      <c r="G2285" s="45" t="n">
        <v>2.2</v>
      </c>
      <c r="H2285" s="96" t="s">
        <v>5</v>
      </c>
      <c r="I2285" s="47" t="n">
        <f aca="false">IF(H2285="W",F2285*G2285-F2285,(IF(H2285="L",-F2285)))</f>
        <v>21.816</v>
      </c>
      <c r="J2285" s="91"/>
      <c r="K2285" s="23"/>
      <c r="L2285" s="48"/>
      <c r="M2285" s="48"/>
      <c r="N2285" s="49"/>
      <c r="O2285" s="91"/>
      <c r="P2285" s="92"/>
      <c r="Q2285" s="92"/>
      <c r="R2285" s="29"/>
      <c r="S2285" s="92"/>
      <c r="T2285" s="92"/>
      <c r="U2285" s="92"/>
      <c r="V2285" s="92"/>
      <c r="W2285" s="92"/>
      <c r="X2285" s="92"/>
      <c r="Y2285" s="92"/>
      <c r="Z2285" s="92"/>
      <c r="AA2285" s="92"/>
      <c r="AB2285" s="92"/>
      <c r="AC2285" s="92"/>
      <c r="AD2285" s="92"/>
      <c r="AE2285" s="92"/>
      <c r="AF2285" s="92"/>
      <c r="AG2285" s="32"/>
      <c r="AH2285" s="32"/>
      <c r="AI2285" s="32"/>
      <c r="AJ2285" s="32"/>
      <c r="AK2285" s="32"/>
      <c r="AL2285" s="32"/>
    </row>
    <row r="2286" customFormat="false" ht="16.85" hidden="false" customHeight="false" outlineLevel="0" collapsed="false">
      <c r="A2286" s="69"/>
      <c r="B2286" s="90" t="s">
        <v>67</v>
      </c>
      <c r="C2286" s="62" t="s">
        <v>331</v>
      </c>
      <c r="D2286" s="90" t="s">
        <v>2385</v>
      </c>
      <c r="E2286" s="43" t="n">
        <v>0.625</v>
      </c>
      <c r="F2286" s="54" t="n">
        <v>20</v>
      </c>
      <c r="G2286" s="45" t="n">
        <v>2.1</v>
      </c>
      <c r="H2286" s="96" t="s">
        <v>7</v>
      </c>
      <c r="I2286" s="47" t="n">
        <f aca="false">IF(H2286="W",F2286*G2286-F2286,(IF(H2286="L",-F2286)))</f>
        <v>-20</v>
      </c>
      <c r="J2286" s="91"/>
      <c r="K2286" s="23" t="s">
        <v>2386</v>
      </c>
      <c r="L2286" s="48"/>
      <c r="M2286" s="48"/>
      <c r="N2286" s="49"/>
      <c r="O2286" s="91"/>
      <c r="P2286" s="92"/>
      <c r="Q2286" s="92"/>
      <c r="R2286" s="29"/>
      <c r="S2286" s="92"/>
      <c r="T2286" s="92"/>
      <c r="U2286" s="92"/>
      <c r="V2286" s="92"/>
      <c r="W2286" s="92"/>
      <c r="X2286" s="92"/>
      <c r="Y2286" s="92"/>
      <c r="Z2286" s="92"/>
      <c r="AA2286" s="92"/>
      <c r="AB2286" s="92"/>
      <c r="AC2286" s="92"/>
      <c r="AD2286" s="92"/>
      <c r="AE2286" s="92"/>
      <c r="AF2286" s="92"/>
      <c r="AG2286" s="32"/>
      <c r="AH2286" s="32"/>
      <c r="AI2286" s="32"/>
      <c r="AJ2286" s="32"/>
      <c r="AK2286" s="32"/>
      <c r="AL2286" s="32"/>
    </row>
    <row r="2287" customFormat="false" ht="16.85" hidden="false" customHeight="false" outlineLevel="0" collapsed="false">
      <c r="A2287" s="69"/>
      <c r="B2287" s="90" t="s">
        <v>67</v>
      </c>
      <c r="C2287" s="91" t="s">
        <v>170</v>
      </c>
      <c r="D2287" s="90" t="s">
        <v>2384</v>
      </c>
      <c r="E2287" s="43" t="n">
        <v>0.625</v>
      </c>
      <c r="F2287" s="54" t="n">
        <v>10</v>
      </c>
      <c r="G2287" s="45" t="n">
        <v>2.2</v>
      </c>
      <c r="H2287" s="96" t="s">
        <v>5</v>
      </c>
      <c r="I2287" s="47" t="n">
        <f aca="false">IF(H2287="W",F2287*G2287-F2287,(IF(H2287="L",-F2287)))</f>
        <v>12</v>
      </c>
      <c r="J2287" s="91"/>
      <c r="K2287" s="23" t="s">
        <v>2387</v>
      </c>
      <c r="L2287" s="48"/>
      <c r="M2287" s="48"/>
      <c r="N2287" s="49"/>
      <c r="O2287" s="91"/>
      <c r="P2287" s="92"/>
      <c r="Q2287" s="92"/>
      <c r="R2287" s="29"/>
      <c r="S2287" s="92"/>
      <c r="T2287" s="92"/>
      <c r="U2287" s="92"/>
      <c r="V2287" s="92"/>
      <c r="W2287" s="92"/>
      <c r="X2287" s="92"/>
      <c r="Y2287" s="92"/>
      <c r="Z2287" s="92"/>
      <c r="AA2287" s="92"/>
      <c r="AB2287" s="92"/>
      <c r="AC2287" s="92"/>
      <c r="AD2287" s="92"/>
      <c r="AE2287" s="92"/>
      <c r="AF2287" s="92"/>
      <c r="AG2287" s="32"/>
      <c r="AH2287" s="32"/>
      <c r="AI2287" s="32"/>
      <c r="AJ2287" s="32"/>
      <c r="AK2287" s="32"/>
      <c r="AL2287" s="32"/>
    </row>
    <row r="2288" customFormat="false" ht="16.85" hidden="false" customHeight="false" outlineLevel="0" collapsed="false">
      <c r="A2288" s="69"/>
      <c r="B2288" s="90" t="s">
        <v>67</v>
      </c>
      <c r="C2288" s="91" t="s">
        <v>170</v>
      </c>
      <c r="D2288" s="90" t="s">
        <v>2384</v>
      </c>
      <c r="E2288" s="43" t="n">
        <v>0.625</v>
      </c>
      <c r="F2288" s="54" t="n">
        <v>10</v>
      </c>
      <c r="G2288" s="45" t="n">
        <v>2</v>
      </c>
      <c r="H2288" s="96" t="s">
        <v>5</v>
      </c>
      <c r="I2288" s="47" t="n">
        <f aca="false">IF(H2288="W",F2288*G2288-F2288,(IF(H2288="L",-F2288)))</f>
        <v>10</v>
      </c>
      <c r="J2288" s="91"/>
      <c r="K2288" s="23" t="s">
        <v>2388</v>
      </c>
      <c r="L2288" s="48"/>
      <c r="M2288" s="48"/>
      <c r="N2288" s="49"/>
      <c r="O2288" s="91"/>
      <c r="P2288" s="92"/>
      <c r="Q2288" s="92"/>
      <c r="R2288" s="29"/>
      <c r="S2288" s="92"/>
      <c r="T2288" s="92"/>
      <c r="U2288" s="92"/>
      <c r="V2288" s="92"/>
      <c r="W2288" s="92"/>
      <c r="X2288" s="92"/>
      <c r="Y2288" s="92"/>
      <c r="Z2288" s="92"/>
      <c r="AA2288" s="92"/>
      <c r="AB2288" s="92"/>
      <c r="AC2288" s="92"/>
      <c r="AD2288" s="92"/>
      <c r="AE2288" s="92"/>
      <c r="AF2288" s="92"/>
      <c r="AG2288" s="32"/>
      <c r="AH2288" s="32"/>
      <c r="AI2288" s="32"/>
      <c r="AJ2288" s="32"/>
      <c r="AK2288" s="32"/>
      <c r="AL2288" s="32"/>
    </row>
    <row r="2289" customFormat="false" ht="16.85" hidden="false" customHeight="false" outlineLevel="0" collapsed="false">
      <c r="A2289" s="69"/>
      <c r="B2289" s="90" t="s">
        <v>67</v>
      </c>
      <c r="C2289" s="91" t="s">
        <v>331</v>
      </c>
      <c r="D2289" s="90" t="s">
        <v>2385</v>
      </c>
      <c r="E2289" s="43" t="n">
        <v>0.625</v>
      </c>
      <c r="F2289" s="54" t="n">
        <v>20</v>
      </c>
      <c r="G2289" s="45" t="n">
        <v>2.15</v>
      </c>
      <c r="H2289" s="96" t="s">
        <v>7</v>
      </c>
      <c r="I2289" s="47" t="n">
        <f aca="false">IF(H2289="W",F2289*G2289-F2289,(IF(H2289="L",-F2289)))</f>
        <v>-20</v>
      </c>
      <c r="J2289" s="91"/>
      <c r="K2289" s="23" t="s">
        <v>2389</v>
      </c>
      <c r="L2289" s="48"/>
      <c r="M2289" s="48"/>
      <c r="N2289" s="49"/>
      <c r="O2289" s="91"/>
      <c r="P2289" s="92"/>
      <c r="Q2289" s="92"/>
      <c r="R2289" s="29"/>
      <c r="S2289" s="92"/>
      <c r="T2289" s="92"/>
      <c r="U2289" s="92"/>
      <c r="V2289" s="92"/>
      <c r="W2289" s="92"/>
      <c r="X2289" s="92"/>
      <c r="Y2289" s="92"/>
      <c r="Z2289" s="92"/>
      <c r="AA2289" s="92"/>
      <c r="AB2289" s="92"/>
      <c r="AC2289" s="92"/>
      <c r="AD2289" s="92"/>
      <c r="AE2289" s="92"/>
      <c r="AF2289" s="92"/>
      <c r="AG2289" s="32"/>
      <c r="AH2289" s="32"/>
      <c r="AI2289" s="32"/>
      <c r="AJ2289" s="32"/>
      <c r="AK2289" s="32"/>
      <c r="AL2289" s="32"/>
    </row>
    <row r="2290" customFormat="false" ht="16.85" hidden="false" customHeight="false" outlineLevel="0" collapsed="false">
      <c r="A2290" s="69"/>
      <c r="B2290" s="90" t="s">
        <v>67</v>
      </c>
      <c r="C2290" s="91" t="s">
        <v>331</v>
      </c>
      <c r="D2290" s="90" t="s">
        <v>2390</v>
      </c>
      <c r="E2290" s="43" t="n">
        <v>0.739583333333333</v>
      </c>
      <c r="F2290" s="54" t="n">
        <v>20</v>
      </c>
      <c r="G2290" s="45" t="n">
        <v>2.65</v>
      </c>
      <c r="H2290" s="96" t="s">
        <v>5</v>
      </c>
      <c r="I2290" s="47" t="n">
        <f aca="false">IF(H2290="W",F2290*G2290-F2290,(IF(H2290="L",-F2290)))</f>
        <v>33</v>
      </c>
      <c r="J2290" s="91"/>
      <c r="K2290" s="23" t="s">
        <v>2391</v>
      </c>
      <c r="L2290" s="48"/>
      <c r="M2290" s="48"/>
      <c r="N2290" s="49"/>
      <c r="O2290" s="91"/>
      <c r="P2290" s="92"/>
      <c r="Q2290" s="92"/>
      <c r="R2290" s="29"/>
      <c r="S2290" s="92"/>
      <c r="T2290" s="92"/>
      <c r="U2290" s="92"/>
      <c r="V2290" s="92"/>
      <c r="W2290" s="92"/>
      <c r="X2290" s="92"/>
      <c r="Y2290" s="92"/>
      <c r="Z2290" s="92"/>
      <c r="AA2290" s="92"/>
      <c r="AB2290" s="92"/>
      <c r="AC2290" s="92"/>
      <c r="AD2290" s="92"/>
      <c r="AE2290" s="92"/>
      <c r="AF2290" s="92"/>
      <c r="AG2290" s="32"/>
      <c r="AH2290" s="32"/>
      <c r="AI2290" s="32"/>
      <c r="AJ2290" s="32"/>
      <c r="AK2290" s="32"/>
      <c r="AL2290" s="32"/>
    </row>
    <row r="2291" customFormat="false" ht="16.85" hidden="false" customHeight="false" outlineLevel="0" collapsed="false">
      <c r="A2291" s="69"/>
      <c r="B2291" s="90" t="s">
        <v>67</v>
      </c>
      <c r="C2291" s="91" t="s">
        <v>331</v>
      </c>
      <c r="D2291" s="90" t="s">
        <v>2390</v>
      </c>
      <c r="E2291" s="43" t="n">
        <v>0.739583333333333</v>
      </c>
      <c r="F2291" s="54" t="n">
        <v>20</v>
      </c>
      <c r="G2291" s="45" t="n">
        <v>2.65</v>
      </c>
      <c r="H2291" s="96" t="s">
        <v>5</v>
      </c>
      <c r="I2291" s="47" t="n">
        <f aca="false">IF(H2291="W",F2291*G2291-F2291,(IF(H2291="L",-F2291)))</f>
        <v>33</v>
      </c>
      <c r="J2291" s="91"/>
      <c r="K2291" s="23" t="s">
        <v>2392</v>
      </c>
      <c r="L2291" s="48"/>
      <c r="M2291" s="48"/>
      <c r="N2291" s="49"/>
      <c r="O2291" s="91"/>
      <c r="P2291" s="92"/>
      <c r="Q2291" s="92"/>
      <c r="R2291" s="29"/>
      <c r="S2291" s="92"/>
      <c r="T2291" s="92"/>
      <c r="U2291" s="92"/>
      <c r="V2291" s="92"/>
      <c r="W2291" s="92"/>
      <c r="X2291" s="92"/>
      <c r="Y2291" s="92"/>
      <c r="Z2291" s="92"/>
      <c r="AA2291" s="92"/>
      <c r="AB2291" s="92"/>
      <c r="AC2291" s="92"/>
      <c r="AD2291" s="92"/>
      <c r="AE2291" s="92"/>
      <c r="AF2291" s="92"/>
      <c r="AG2291" s="32"/>
      <c r="AH2291" s="32"/>
      <c r="AI2291" s="32"/>
      <c r="AJ2291" s="32"/>
      <c r="AK2291" s="32"/>
      <c r="AL2291" s="32"/>
    </row>
    <row r="2292" customFormat="false" ht="16.85" hidden="false" customHeight="false" outlineLevel="0" collapsed="false">
      <c r="A2292" s="69"/>
      <c r="B2292" s="90" t="s">
        <v>67</v>
      </c>
      <c r="C2292" s="91" t="s">
        <v>28</v>
      </c>
      <c r="D2292" s="90" t="s">
        <v>2393</v>
      </c>
      <c r="E2292" s="43" t="n">
        <v>0.739583333333333</v>
      </c>
      <c r="F2292" s="54" t="n">
        <v>65.43</v>
      </c>
      <c r="G2292" s="45" t="n">
        <v>1.62</v>
      </c>
      <c r="H2292" s="96" t="s">
        <v>7</v>
      </c>
      <c r="I2292" s="47" t="n">
        <f aca="false">IF(H2292="W",F2292*G2292-F2292,(IF(H2292="L",-F2292)))</f>
        <v>-65.43</v>
      </c>
      <c r="J2292" s="91"/>
      <c r="K2292" s="23"/>
      <c r="L2292" s="48"/>
      <c r="M2292" s="48"/>
      <c r="N2292" s="49"/>
      <c r="O2292" s="91"/>
      <c r="P2292" s="92"/>
      <c r="Q2292" s="92"/>
      <c r="R2292" s="29"/>
      <c r="S2292" s="92"/>
      <c r="T2292" s="92"/>
      <c r="U2292" s="92"/>
      <c r="V2292" s="92"/>
      <c r="W2292" s="92"/>
      <c r="X2292" s="92"/>
      <c r="Y2292" s="92"/>
      <c r="Z2292" s="92"/>
      <c r="AA2292" s="92"/>
      <c r="AB2292" s="92"/>
      <c r="AC2292" s="92"/>
      <c r="AD2292" s="92"/>
      <c r="AE2292" s="92"/>
      <c r="AF2292" s="92"/>
      <c r="AG2292" s="32"/>
      <c r="AH2292" s="32"/>
      <c r="AI2292" s="32"/>
      <c r="AJ2292" s="32"/>
      <c r="AK2292" s="32"/>
      <c r="AL2292" s="32"/>
    </row>
    <row r="2293" customFormat="false" ht="16.85" hidden="false" customHeight="false" outlineLevel="0" collapsed="false">
      <c r="A2293" s="69"/>
      <c r="B2293" s="90" t="s">
        <v>67</v>
      </c>
      <c r="C2293" s="91" t="s">
        <v>28</v>
      </c>
      <c r="D2293" s="90" t="s">
        <v>2394</v>
      </c>
      <c r="E2293" s="43" t="n">
        <v>0.895833333333333</v>
      </c>
      <c r="F2293" s="54" t="n">
        <v>20</v>
      </c>
      <c r="G2293" s="45" t="n">
        <v>2.48</v>
      </c>
      <c r="H2293" s="96" t="s">
        <v>7</v>
      </c>
      <c r="I2293" s="47" t="n">
        <f aca="false">IF(H2293="W",F2293*G2293-F2293,(IF(H2293="L",-F2293)))</f>
        <v>-20</v>
      </c>
      <c r="J2293" s="91"/>
      <c r="K2293" s="23"/>
      <c r="L2293" s="48"/>
      <c r="M2293" s="48"/>
      <c r="N2293" s="49"/>
      <c r="O2293" s="91"/>
      <c r="P2293" s="92"/>
      <c r="Q2293" s="92"/>
      <c r="R2293" s="29"/>
      <c r="S2293" s="92"/>
      <c r="T2293" s="92"/>
      <c r="U2293" s="92"/>
      <c r="V2293" s="92"/>
      <c r="W2293" s="92"/>
      <c r="X2293" s="92"/>
      <c r="Y2293" s="92"/>
      <c r="Z2293" s="92"/>
      <c r="AA2293" s="92"/>
      <c r="AB2293" s="92"/>
      <c r="AC2293" s="92"/>
      <c r="AD2293" s="92"/>
      <c r="AE2293" s="92"/>
      <c r="AF2293" s="92"/>
      <c r="AG2293" s="32"/>
      <c r="AH2293" s="32"/>
      <c r="AI2293" s="32"/>
      <c r="AJ2293" s="32"/>
      <c r="AK2293" s="32"/>
      <c r="AL2293" s="32"/>
    </row>
    <row r="2294" customFormat="false" ht="16.85" hidden="false" customHeight="false" outlineLevel="0" collapsed="false">
      <c r="A2294" s="69"/>
      <c r="B2294" s="90" t="s">
        <v>67</v>
      </c>
      <c r="C2294" s="91" t="s">
        <v>170</v>
      </c>
      <c r="D2294" s="90" t="s">
        <v>2135</v>
      </c>
      <c r="E2294" s="43" t="n">
        <v>0.895833333333333</v>
      </c>
      <c r="F2294" s="54" t="n">
        <v>13.78</v>
      </c>
      <c r="G2294" s="45" t="n">
        <v>3.6</v>
      </c>
      <c r="H2294" s="96" t="s">
        <v>7</v>
      </c>
      <c r="I2294" s="47" t="n">
        <f aca="false">IF(H2294="W",F2294*G2294-F2294,(IF(H2294="L",-F2294)))</f>
        <v>-13.78</v>
      </c>
      <c r="J2294" s="91"/>
      <c r="K2294" s="23"/>
      <c r="L2294" s="48"/>
      <c r="M2294" s="48"/>
      <c r="N2294" s="49"/>
      <c r="O2294" s="91"/>
      <c r="P2294" s="92"/>
      <c r="Q2294" s="92"/>
      <c r="R2294" s="29"/>
      <c r="S2294" s="92"/>
      <c r="T2294" s="92"/>
      <c r="U2294" s="92"/>
      <c r="V2294" s="92"/>
      <c r="W2294" s="92"/>
      <c r="X2294" s="92"/>
      <c r="Y2294" s="92"/>
      <c r="Z2294" s="92"/>
      <c r="AA2294" s="92"/>
      <c r="AB2294" s="92"/>
      <c r="AC2294" s="92"/>
      <c r="AD2294" s="92"/>
      <c r="AE2294" s="92"/>
      <c r="AF2294" s="92"/>
      <c r="AG2294" s="32"/>
      <c r="AH2294" s="32"/>
      <c r="AI2294" s="32"/>
      <c r="AJ2294" s="32"/>
      <c r="AK2294" s="32"/>
      <c r="AL2294" s="32"/>
    </row>
    <row r="2295" customFormat="false" ht="16.85" hidden="false" customHeight="false" outlineLevel="0" collapsed="false">
      <c r="A2295" s="69"/>
      <c r="B2295" s="90" t="s">
        <v>67</v>
      </c>
      <c r="C2295" s="91" t="s">
        <v>2313</v>
      </c>
      <c r="D2295" s="90" t="s">
        <v>1889</v>
      </c>
      <c r="E2295" s="43" t="n">
        <v>0.895833333333333</v>
      </c>
      <c r="F2295" s="54" t="n">
        <v>16.53</v>
      </c>
      <c r="G2295" s="45" t="n">
        <v>3</v>
      </c>
      <c r="H2295" s="96" t="s">
        <v>5</v>
      </c>
      <c r="I2295" s="47" t="n">
        <f aca="false">IF(H2295="W",F2295*G2295-F2295,(IF(H2295="L",-F2295)))</f>
        <v>33.06</v>
      </c>
      <c r="J2295" s="91"/>
      <c r="K2295" s="23" t="s">
        <v>2395</v>
      </c>
      <c r="L2295" s="48"/>
      <c r="M2295" s="48"/>
      <c r="N2295" s="49"/>
      <c r="O2295" s="91"/>
      <c r="P2295" s="92"/>
      <c r="Q2295" s="92"/>
      <c r="R2295" s="29"/>
      <c r="S2295" s="92"/>
      <c r="T2295" s="92"/>
      <c r="U2295" s="92"/>
      <c r="V2295" s="92"/>
      <c r="W2295" s="92"/>
      <c r="X2295" s="92"/>
      <c r="Y2295" s="92"/>
      <c r="Z2295" s="92"/>
      <c r="AA2295" s="92"/>
      <c r="AB2295" s="92"/>
      <c r="AC2295" s="92"/>
      <c r="AD2295" s="92"/>
      <c r="AE2295" s="92"/>
      <c r="AF2295" s="92"/>
      <c r="AG2295" s="32"/>
      <c r="AH2295" s="32"/>
      <c r="AI2295" s="32"/>
      <c r="AJ2295" s="32"/>
      <c r="AK2295" s="32"/>
      <c r="AL2295" s="32"/>
    </row>
    <row r="2296" customFormat="false" ht="16.85" hidden="false" customHeight="false" outlineLevel="0" collapsed="false">
      <c r="A2296" s="69"/>
      <c r="B2296" s="90" t="s">
        <v>67</v>
      </c>
      <c r="C2296" s="91" t="s">
        <v>63</v>
      </c>
      <c r="D2296" s="90" t="s">
        <v>1849</v>
      </c>
      <c r="E2296" s="43" t="n">
        <v>0.895833333333333</v>
      </c>
      <c r="F2296" s="54" t="n">
        <v>20</v>
      </c>
      <c r="G2296" s="45" t="n">
        <v>1.03</v>
      </c>
      <c r="H2296" s="96" t="s">
        <v>5</v>
      </c>
      <c r="I2296" s="47" t="n">
        <f aca="false">IF(H2296="W",F2296*G2296-F2296,(IF(H2296="L",-F2296)))</f>
        <v>0.600000000000002</v>
      </c>
      <c r="J2296" s="91"/>
      <c r="K2296" s="23"/>
      <c r="L2296" s="48"/>
      <c r="M2296" s="48"/>
      <c r="N2296" s="49"/>
      <c r="O2296" s="91"/>
      <c r="P2296" s="92"/>
      <c r="Q2296" s="92"/>
      <c r="R2296" s="29"/>
      <c r="S2296" s="92"/>
      <c r="T2296" s="92"/>
      <c r="U2296" s="92"/>
      <c r="V2296" s="92"/>
      <c r="W2296" s="92"/>
      <c r="X2296" s="92"/>
      <c r="Y2296" s="92"/>
      <c r="Z2296" s="92"/>
      <c r="AA2296" s="92"/>
      <c r="AB2296" s="92"/>
      <c r="AC2296" s="92"/>
      <c r="AD2296" s="92"/>
      <c r="AE2296" s="92"/>
      <c r="AF2296" s="92"/>
      <c r="AG2296" s="32"/>
      <c r="AH2296" s="32"/>
      <c r="AI2296" s="32"/>
      <c r="AJ2296" s="32"/>
      <c r="AK2296" s="32"/>
      <c r="AL2296" s="32"/>
    </row>
    <row r="2297" customFormat="false" ht="16.85" hidden="false" customHeight="false" outlineLevel="0" collapsed="false">
      <c r="A2297" s="69" t="n">
        <v>43778</v>
      </c>
      <c r="B2297" s="90" t="s">
        <v>46</v>
      </c>
      <c r="C2297" s="62" t="s">
        <v>95</v>
      </c>
      <c r="D2297" s="90" t="s">
        <v>2115</v>
      </c>
      <c r="E2297" s="43" t="n">
        <v>0.0833333333333333</v>
      </c>
      <c r="F2297" s="54" t="n">
        <v>20</v>
      </c>
      <c r="G2297" s="45" t="n">
        <v>3.4</v>
      </c>
      <c r="H2297" s="96" t="s">
        <v>5</v>
      </c>
      <c r="I2297" s="47" t="n">
        <f aca="false">IF(H2297="W",F2297*G2297-F2297,(IF(H2297="L",-F2297)))</f>
        <v>48</v>
      </c>
      <c r="J2297" s="91"/>
      <c r="K2297" s="23"/>
      <c r="L2297" s="48"/>
      <c r="M2297" s="48"/>
      <c r="N2297" s="49"/>
      <c r="O2297" s="91"/>
      <c r="P2297" s="92"/>
      <c r="Q2297" s="92"/>
      <c r="R2297" s="29"/>
      <c r="S2297" s="92"/>
      <c r="T2297" s="92"/>
      <c r="U2297" s="92"/>
      <c r="V2297" s="92"/>
      <c r="W2297" s="92"/>
      <c r="X2297" s="92"/>
      <c r="Y2297" s="92"/>
      <c r="Z2297" s="92"/>
      <c r="AA2297" s="92"/>
      <c r="AB2297" s="92"/>
      <c r="AC2297" s="92"/>
      <c r="AD2297" s="92"/>
      <c r="AE2297" s="92"/>
      <c r="AF2297" s="92"/>
      <c r="AG2297" s="32"/>
      <c r="AH2297" s="32"/>
      <c r="AI2297" s="32"/>
      <c r="AJ2297" s="32"/>
      <c r="AK2297" s="32"/>
      <c r="AL2297" s="32"/>
    </row>
    <row r="2298" customFormat="false" ht="16.85" hidden="false" customHeight="false" outlineLevel="0" collapsed="false">
      <c r="A2298" s="69"/>
      <c r="B2298" s="90" t="s">
        <v>46</v>
      </c>
      <c r="C2298" s="62" t="s">
        <v>87</v>
      </c>
      <c r="D2298" s="90" t="s">
        <v>2396</v>
      </c>
      <c r="E2298" s="43" t="n">
        <v>0.0833333333333333</v>
      </c>
      <c r="F2298" s="54" t="n">
        <v>42.35</v>
      </c>
      <c r="G2298" s="45" t="n">
        <v>1.7</v>
      </c>
      <c r="H2298" s="96" t="s">
        <v>7</v>
      </c>
      <c r="I2298" s="47" t="n">
        <f aca="false">IF(H2298="W",F2298*G2298-F2298,(IF(H2298="L",-F2298)))</f>
        <v>-42.35</v>
      </c>
      <c r="J2298" s="91"/>
      <c r="K2298" s="23"/>
      <c r="L2298" s="48"/>
      <c r="M2298" s="48"/>
      <c r="N2298" s="49"/>
      <c r="O2298" s="91"/>
      <c r="P2298" s="92"/>
      <c r="Q2298" s="92"/>
      <c r="R2298" s="29"/>
      <c r="S2298" s="92"/>
      <c r="T2298" s="92"/>
      <c r="U2298" s="92"/>
      <c r="V2298" s="92"/>
      <c r="W2298" s="92"/>
      <c r="X2298" s="92"/>
      <c r="Y2298" s="92"/>
      <c r="Z2298" s="92"/>
      <c r="AA2298" s="92"/>
      <c r="AB2298" s="92"/>
      <c r="AC2298" s="92"/>
      <c r="AD2298" s="92"/>
      <c r="AE2298" s="92"/>
      <c r="AF2298" s="92"/>
      <c r="AG2298" s="32"/>
      <c r="AH2298" s="32"/>
      <c r="AI2298" s="32"/>
      <c r="AJ2298" s="32"/>
      <c r="AK2298" s="32"/>
      <c r="AL2298" s="32"/>
    </row>
    <row r="2299" customFormat="false" ht="16.85" hidden="false" customHeight="false" outlineLevel="0" collapsed="false">
      <c r="A2299" s="69"/>
      <c r="B2299" s="90" t="s">
        <v>46</v>
      </c>
      <c r="C2299" s="91" t="s">
        <v>170</v>
      </c>
      <c r="D2299" s="90" t="s">
        <v>2135</v>
      </c>
      <c r="E2299" s="43" t="n">
        <v>0.0833333333333333</v>
      </c>
      <c r="F2299" s="54" t="n">
        <v>14.2</v>
      </c>
      <c r="G2299" s="45" t="n">
        <v>5</v>
      </c>
      <c r="H2299" s="96" t="s">
        <v>5</v>
      </c>
      <c r="I2299" s="47" t="n">
        <f aca="false">IF(H2299="W",F2299*G2299-F2299,(IF(H2299="L",-F2299)))</f>
        <v>56.8</v>
      </c>
      <c r="J2299" s="91"/>
      <c r="K2299" s="23"/>
      <c r="L2299" s="48"/>
      <c r="M2299" s="48"/>
      <c r="N2299" s="49"/>
      <c r="O2299" s="91"/>
      <c r="P2299" s="92"/>
      <c r="Q2299" s="92"/>
      <c r="R2299" s="29"/>
      <c r="S2299" s="92"/>
      <c r="T2299" s="92"/>
      <c r="U2299" s="92"/>
      <c r="V2299" s="92"/>
      <c r="W2299" s="92"/>
      <c r="X2299" s="92"/>
      <c r="Y2299" s="92"/>
      <c r="Z2299" s="92"/>
      <c r="AA2299" s="92"/>
      <c r="AB2299" s="92"/>
      <c r="AC2299" s="92"/>
      <c r="AD2299" s="92"/>
      <c r="AE2299" s="92"/>
      <c r="AF2299" s="92"/>
      <c r="AG2299" s="32"/>
      <c r="AH2299" s="32"/>
      <c r="AI2299" s="32"/>
      <c r="AJ2299" s="32"/>
      <c r="AK2299" s="32"/>
      <c r="AL2299" s="32"/>
    </row>
    <row r="2300" customFormat="false" ht="16.85" hidden="false" customHeight="false" outlineLevel="0" collapsed="false">
      <c r="A2300" s="69"/>
      <c r="B2300" s="90" t="s">
        <v>46</v>
      </c>
      <c r="C2300" s="91" t="s">
        <v>170</v>
      </c>
      <c r="D2300" s="90" t="s">
        <v>2397</v>
      </c>
      <c r="E2300" s="43" t="n">
        <v>0.0833333333333333</v>
      </c>
      <c r="F2300" s="54" t="n">
        <v>10</v>
      </c>
      <c r="G2300" s="45" t="n">
        <v>2.48</v>
      </c>
      <c r="H2300" s="96" t="s">
        <v>5</v>
      </c>
      <c r="I2300" s="47" t="n">
        <f aca="false">IF(H2300="W",F2300*G2300-F2300,(IF(H2300="L",-F2300)))</f>
        <v>14.8</v>
      </c>
      <c r="J2300" s="91"/>
      <c r="K2300" s="23"/>
      <c r="L2300" s="48"/>
      <c r="M2300" s="48"/>
      <c r="N2300" s="49"/>
      <c r="O2300" s="91"/>
      <c r="P2300" s="92"/>
      <c r="Q2300" s="92"/>
      <c r="R2300" s="29"/>
      <c r="S2300" s="92"/>
      <c r="T2300" s="92"/>
      <c r="U2300" s="92"/>
      <c r="V2300" s="92"/>
      <c r="W2300" s="92"/>
      <c r="X2300" s="92"/>
      <c r="Y2300" s="92"/>
      <c r="Z2300" s="92"/>
      <c r="AA2300" s="92"/>
      <c r="AB2300" s="92"/>
      <c r="AC2300" s="92"/>
      <c r="AD2300" s="92"/>
      <c r="AE2300" s="92"/>
      <c r="AF2300" s="92"/>
      <c r="AG2300" s="32"/>
      <c r="AH2300" s="32"/>
      <c r="AI2300" s="32"/>
      <c r="AJ2300" s="32"/>
      <c r="AK2300" s="32"/>
      <c r="AL2300" s="32"/>
    </row>
    <row r="2301" customFormat="false" ht="16.85" hidden="false" customHeight="false" outlineLevel="0" collapsed="false">
      <c r="A2301" s="69"/>
      <c r="B2301" s="90" t="s">
        <v>46</v>
      </c>
      <c r="C2301" s="91" t="s">
        <v>170</v>
      </c>
      <c r="D2301" s="90" t="s">
        <v>2398</v>
      </c>
      <c r="E2301" s="43" t="n">
        <v>0.0833333333333333</v>
      </c>
      <c r="F2301" s="54" t="n">
        <v>5</v>
      </c>
      <c r="G2301" s="45" t="n">
        <v>2.6</v>
      </c>
      <c r="H2301" s="96" t="s">
        <v>5</v>
      </c>
      <c r="I2301" s="47" t="n">
        <f aca="false">IF(H2301="W",F2301*G2301-F2301,(IF(H2301="L",-F2301)))</f>
        <v>8</v>
      </c>
      <c r="J2301" s="91"/>
      <c r="K2301" s="23"/>
      <c r="L2301" s="48"/>
      <c r="M2301" s="48"/>
      <c r="N2301" s="49"/>
      <c r="O2301" s="91"/>
      <c r="P2301" s="92"/>
      <c r="Q2301" s="92"/>
      <c r="R2301" s="29"/>
      <c r="S2301" s="92"/>
      <c r="T2301" s="92"/>
      <c r="U2301" s="92"/>
      <c r="V2301" s="92"/>
      <c r="W2301" s="92"/>
      <c r="X2301" s="92"/>
      <c r="Y2301" s="92"/>
      <c r="Z2301" s="92"/>
      <c r="AA2301" s="92"/>
      <c r="AB2301" s="92"/>
      <c r="AC2301" s="92"/>
      <c r="AD2301" s="92"/>
      <c r="AE2301" s="92"/>
      <c r="AF2301" s="92"/>
      <c r="AG2301" s="32"/>
      <c r="AH2301" s="32"/>
      <c r="AI2301" s="32"/>
      <c r="AJ2301" s="32"/>
      <c r="AK2301" s="32"/>
      <c r="AL2301" s="32"/>
    </row>
    <row r="2302" customFormat="false" ht="16.85" hidden="false" customHeight="false" outlineLevel="0" collapsed="false">
      <c r="A2302" s="69"/>
      <c r="B2302" s="90" t="s">
        <v>46</v>
      </c>
      <c r="C2302" s="91" t="s">
        <v>151</v>
      </c>
      <c r="D2302" s="90" t="s">
        <v>2399</v>
      </c>
      <c r="E2302" s="43" t="n">
        <v>0.0833333333333333</v>
      </c>
      <c r="F2302" s="54" t="n">
        <v>4.5</v>
      </c>
      <c r="G2302" s="45" t="n">
        <v>2.25</v>
      </c>
      <c r="H2302" s="96" t="s">
        <v>7</v>
      </c>
      <c r="I2302" s="47" t="n">
        <f aca="false">IF(H2302="W",F2302*G2302-F2302,(IF(H2302="L",-F2302)))</f>
        <v>-4.5</v>
      </c>
      <c r="J2302" s="91"/>
      <c r="K2302" s="23"/>
      <c r="L2302" s="48"/>
      <c r="M2302" s="48"/>
      <c r="N2302" s="49"/>
      <c r="O2302" s="91"/>
      <c r="P2302" s="92"/>
      <c r="Q2302" s="92"/>
      <c r="R2302" s="29"/>
      <c r="S2302" s="92"/>
      <c r="T2302" s="92"/>
      <c r="U2302" s="92"/>
      <c r="V2302" s="92"/>
      <c r="W2302" s="92"/>
      <c r="X2302" s="92"/>
      <c r="Y2302" s="92"/>
      <c r="Z2302" s="92"/>
      <c r="AA2302" s="92"/>
      <c r="AB2302" s="92"/>
      <c r="AC2302" s="92"/>
      <c r="AD2302" s="92"/>
      <c r="AE2302" s="92"/>
      <c r="AF2302" s="92"/>
      <c r="AG2302" s="32"/>
      <c r="AH2302" s="32"/>
      <c r="AI2302" s="32"/>
      <c r="AJ2302" s="32"/>
      <c r="AK2302" s="32"/>
      <c r="AL2302" s="32"/>
    </row>
    <row r="2303" customFormat="false" ht="16.85" hidden="false" customHeight="false" outlineLevel="0" collapsed="false">
      <c r="A2303" s="69"/>
      <c r="B2303" s="90" t="s">
        <v>46</v>
      </c>
      <c r="C2303" s="62" t="s">
        <v>87</v>
      </c>
      <c r="D2303" s="90" t="s">
        <v>2143</v>
      </c>
      <c r="E2303" s="43" t="n">
        <v>0.0833333333333333</v>
      </c>
      <c r="F2303" s="54" t="n">
        <v>10</v>
      </c>
      <c r="G2303" s="45" t="n">
        <v>2.65</v>
      </c>
      <c r="H2303" s="96" t="s">
        <v>7</v>
      </c>
      <c r="I2303" s="47" t="n">
        <f aca="false">IF(H2303="W",F2303*G2303-F2303,(IF(H2303="L",-F2303)))</f>
        <v>-10</v>
      </c>
      <c r="J2303" s="91"/>
      <c r="K2303" s="23"/>
      <c r="L2303" s="48"/>
      <c r="M2303" s="48"/>
      <c r="N2303" s="49"/>
      <c r="O2303" s="91"/>
      <c r="P2303" s="92"/>
      <c r="Q2303" s="92"/>
      <c r="R2303" s="29"/>
      <c r="S2303" s="92"/>
      <c r="T2303" s="92"/>
      <c r="U2303" s="92"/>
      <c r="V2303" s="92"/>
      <c r="W2303" s="92"/>
      <c r="X2303" s="92"/>
      <c r="Y2303" s="92"/>
      <c r="Z2303" s="92"/>
      <c r="AA2303" s="92"/>
      <c r="AB2303" s="92"/>
      <c r="AC2303" s="92"/>
      <c r="AD2303" s="92"/>
      <c r="AE2303" s="92"/>
      <c r="AF2303" s="92"/>
      <c r="AG2303" s="32"/>
      <c r="AH2303" s="32"/>
      <c r="AI2303" s="32"/>
      <c r="AJ2303" s="32"/>
      <c r="AK2303" s="32"/>
      <c r="AL2303" s="32"/>
    </row>
    <row r="2304" customFormat="false" ht="16.85" hidden="false" customHeight="false" outlineLevel="0" collapsed="false">
      <c r="A2304" s="69"/>
      <c r="B2304" s="90" t="s">
        <v>46</v>
      </c>
      <c r="C2304" s="91" t="s">
        <v>170</v>
      </c>
      <c r="D2304" s="90" t="s">
        <v>2400</v>
      </c>
      <c r="E2304" s="43" t="n">
        <v>0.0833333333333333</v>
      </c>
      <c r="F2304" s="54" t="n">
        <v>5</v>
      </c>
      <c r="G2304" s="45" t="n">
        <v>3.45</v>
      </c>
      <c r="H2304" s="96" t="s">
        <v>7</v>
      </c>
      <c r="I2304" s="47" t="n">
        <f aca="false">IF(H2304="W",F2304*G2304-F2304,(IF(H2304="L",-F2304)))</f>
        <v>-5</v>
      </c>
      <c r="J2304" s="91"/>
      <c r="K2304" s="23"/>
      <c r="L2304" s="48"/>
      <c r="M2304" s="48"/>
      <c r="N2304" s="49"/>
      <c r="O2304" s="91"/>
      <c r="P2304" s="92"/>
      <c r="Q2304" s="92"/>
      <c r="R2304" s="29"/>
      <c r="S2304" s="92"/>
      <c r="T2304" s="92"/>
      <c r="U2304" s="92"/>
      <c r="V2304" s="92"/>
      <c r="W2304" s="92"/>
      <c r="X2304" s="92"/>
      <c r="Y2304" s="92"/>
      <c r="Z2304" s="92"/>
      <c r="AA2304" s="92"/>
      <c r="AB2304" s="92"/>
      <c r="AC2304" s="92"/>
      <c r="AD2304" s="92"/>
      <c r="AE2304" s="92"/>
      <c r="AF2304" s="92"/>
      <c r="AG2304" s="32"/>
      <c r="AH2304" s="32"/>
      <c r="AI2304" s="32"/>
      <c r="AJ2304" s="32"/>
      <c r="AK2304" s="32"/>
      <c r="AL2304" s="32"/>
    </row>
    <row r="2305" customFormat="false" ht="16.85" hidden="false" customHeight="false" outlineLevel="0" collapsed="false">
      <c r="A2305" s="69"/>
      <c r="B2305" s="90" t="s">
        <v>46</v>
      </c>
      <c r="C2305" s="62" t="s">
        <v>87</v>
      </c>
      <c r="D2305" s="90" t="s">
        <v>1271</v>
      </c>
      <c r="E2305" s="43" t="n">
        <v>0.0833333333333333</v>
      </c>
      <c r="F2305" s="54" t="n">
        <v>10</v>
      </c>
      <c r="G2305" s="45" t="n">
        <v>1.92</v>
      </c>
      <c r="H2305" s="96" t="s">
        <v>7</v>
      </c>
      <c r="I2305" s="47" t="n">
        <f aca="false">IF(H2305="W",F2305*G2305-F2305,(IF(H2305="L",-F2305)))</f>
        <v>-10</v>
      </c>
      <c r="J2305" s="91"/>
      <c r="K2305" s="23" t="s">
        <v>2401</v>
      </c>
      <c r="L2305" s="48"/>
      <c r="M2305" s="48"/>
      <c r="N2305" s="49"/>
      <c r="O2305" s="91"/>
      <c r="P2305" s="92"/>
      <c r="Q2305" s="92"/>
      <c r="R2305" s="29"/>
      <c r="S2305" s="92"/>
      <c r="T2305" s="92"/>
      <c r="U2305" s="92"/>
      <c r="V2305" s="92"/>
      <c r="W2305" s="92"/>
      <c r="X2305" s="92"/>
      <c r="Y2305" s="92"/>
      <c r="Z2305" s="92"/>
      <c r="AA2305" s="92"/>
      <c r="AB2305" s="92"/>
      <c r="AC2305" s="92"/>
      <c r="AD2305" s="92"/>
      <c r="AE2305" s="92"/>
      <c r="AF2305" s="92"/>
      <c r="AG2305" s="32"/>
      <c r="AH2305" s="32"/>
      <c r="AI2305" s="32"/>
      <c r="AJ2305" s="32"/>
      <c r="AK2305" s="32"/>
      <c r="AL2305" s="32"/>
    </row>
    <row r="2306" customFormat="false" ht="16.85" hidden="false" customHeight="false" outlineLevel="0" collapsed="false">
      <c r="A2306" s="69"/>
      <c r="B2306" s="90" t="s">
        <v>46</v>
      </c>
      <c r="C2306" s="91" t="s">
        <v>170</v>
      </c>
      <c r="D2306" s="90" t="s">
        <v>2402</v>
      </c>
      <c r="E2306" s="43" t="n">
        <v>0.0833333333333333</v>
      </c>
      <c r="F2306" s="54" t="n">
        <v>3</v>
      </c>
      <c r="G2306" s="45" t="n">
        <v>3.2</v>
      </c>
      <c r="H2306" s="96" t="s">
        <v>5</v>
      </c>
      <c r="I2306" s="47" t="n">
        <f aca="false">IF(H2306="W",F2306*G2306-F2306,(IF(H2306="L",-F2306)))</f>
        <v>6.6</v>
      </c>
      <c r="J2306" s="91"/>
      <c r="K2306" s="23"/>
      <c r="L2306" s="48"/>
      <c r="M2306" s="48"/>
      <c r="N2306" s="49"/>
      <c r="O2306" s="91"/>
      <c r="P2306" s="92"/>
      <c r="Q2306" s="92"/>
      <c r="R2306" s="29"/>
      <c r="S2306" s="92"/>
      <c r="T2306" s="92"/>
      <c r="U2306" s="92"/>
      <c r="V2306" s="92"/>
      <c r="W2306" s="92"/>
      <c r="X2306" s="92"/>
      <c r="Y2306" s="92"/>
      <c r="Z2306" s="92"/>
      <c r="AA2306" s="92"/>
      <c r="AB2306" s="92"/>
      <c r="AC2306" s="92"/>
      <c r="AD2306" s="92"/>
      <c r="AE2306" s="92"/>
      <c r="AF2306" s="92"/>
      <c r="AG2306" s="32"/>
      <c r="AH2306" s="32"/>
      <c r="AI2306" s="32"/>
      <c r="AJ2306" s="32"/>
      <c r="AK2306" s="32"/>
      <c r="AL2306" s="32"/>
    </row>
    <row r="2307" customFormat="false" ht="16.85" hidden="false" customHeight="false" outlineLevel="0" collapsed="false">
      <c r="A2307" s="69"/>
      <c r="B2307" s="90" t="s">
        <v>46</v>
      </c>
      <c r="C2307" s="91" t="s">
        <v>151</v>
      </c>
      <c r="D2307" s="90" t="s">
        <v>2402</v>
      </c>
      <c r="E2307" s="43" t="n">
        <v>0.0833333333333333</v>
      </c>
      <c r="F2307" s="54" t="n">
        <v>5</v>
      </c>
      <c r="G2307" s="45" t="n">
        <v>2.95</v>
      </c>
      <c r="H2307" s="96" t="s">
        <v>5</v>
      </c>
      <c r="I2307" s="47" t="n">
        <f aca="false">IF(H2307="W",F2307*G2307-F2307,(IF(H2307="L",-F2307)))</f>
        <v>9.75</v>
      </c>
      <c r="J2307" s="91"/>
      <c r="K2307" s="23" t="s">
        <v>565</v>
      </c>
      <c r="L2307" s="48"/>
      <c r="M2307" s="48"/>
      <c r="N2307" s="49"/>
      <c r="O2307" s="91"/>
      <c r="P2307" s="92"/>
      <c r="Q2307" s="92"/>
      <c r="R2307" s="29"/>
      <c r="S2307" s="92"/>
      <c r="T2307" s="92"/>
      <c r="U2307" s="92"/>
      <c r="V2307" s="92"/>
      <c r="W2307" s="92"/>
      <c r="X2307" s="92"/>
      <c r="Y2307" s="92"/>
      <c r="Z2307" s="92"/>
      <c r="AA2307" s="92"/>
      <c r="AB2307" s="92"/>
      <c r="AC2307" s="92"/>
      <c r="AD2307" s="92"/>
      <c r="AE2307" s="92"/>
      <c r="AF2307" s="92"/>
      <c r="AG2307" s="32"/>
      <c r="AH2307" s="32"/>
      <c r="AI2307" s="32"/>
      <c r="AJ2307" s="32"/>
      <c r="AK2307" s="32"/>
      <c r="AL2307" s="32"/>
    </row>
    <row r="2308" customFormat="false" ht="16.85" hidden="false" customHeight="false" outlineLevel="0" collapsed="false">
      <c r="A2308" s="69"/>
      <c r="B2308" s="90" t="s">
        <v>46</v>
      </c>
      <c r="C2308" s="62" t="s">
        <v>95</v>
      </c>
      <c r="D2308" s="90" t="s">
        <v>2262</v>
      </c>
      <c r="E2308" s="43" t="n">
        <v>0.0833333333333333</v>
      </c>
      <c r="F2308" s="54" t="n">
        <v>11.5</v>
      </c>
      <c r="G2308" s="45" t="n">
        <v>1.8</v>
      </c>
      <c r="H2308" s="96" t="s">
        <v>7</v>
      </c>
      <c r="I2308" s="47" t="n">
        <f aca="false">IF(H2308="W",F2308*G2308-F2308,(IF(H2308="L",-F2308)))</f>
        <v>-11.5</v>
      </c>
      <c r="J2308" s="91"/>
      <c r="K2308" s="23"/>
      <c r="L2308" s="48"/>
      <c r="M2308" s="48"/>
      <c r="N2308" s="49"/>
      <c r="O2308" s="91"/>
      <c r="P2308" s="92"/>
      <c r="Q2308" s="92"/>
      <c r="R2308" s="29"/>
      <c r="S2308" s="92"/>
      <c r="T2308" s="92"/>
      <c r="U2308" s="92"/>
      <c r="V2308" s="92"/>
      <c r="W2308" s="92"/>
      <c r="X2308" s="92"/>
      <c r="Y2308" s="92"/>
      <c r="Z2308" s="92"/>
      <c r="AA2308" s="92"/>
      <c r="AB2308" s="92"/>
      <c r="AC2308" s="92"/>
      <c r="AD2308" s="92"/>
      <c r="AE2308" s="92"/>
      <c r="AF2308" s="92"/>
      <c r="AG2308" s="32"/>
      <c r="AH2308" s="32"/>
      <c r="AI2308" s="32"/>
      <c r="AJ2308" s="32"/>
      <c r="AK2308" s="32"/>
      <c r="AL2308" s="32"/>
    </row>
    <row r="2309" customFormat="false" ht="16.85" hidden="false" customHeight="false" outlineLevel="0" collapsed="false">
      <c r="A2309" s="69"/>
      <c r="B2309" s="90" t="s">
        <v>46</v>
      </c>
      <c r="C2309" s="91" t="s">
        <v>170</v>
      </c>
      <c r="D2309" s="90" t="s">
        <v>2403</v>
      </c>
      <c r="E2309" s="43" t="n">
        <v>0.0833333333333333</v>
      </c>
      <c r="F2309" s="54" t="n">
        <v>2.5</v>
      </c>
      <c r="G2309" s="45" t="n">
        <v>6.2</v>
      </c>
      <c r="H2309" s="96" t="s">
        <v>7</v>
      </c>
      <c r="I2309" s="47" t="n">
        <f aca="false">IF(H2309="W",F2309*G2309-F2309,(IF(H2309="L",-F2309)))</f>
        <v>-2.5</v>
      </c>
      <c r="J2309" s="91"/>
      <c r="K2309" s="23"/>
      <c r="L2309" s="48"/>
      <c r="M2309" s="48"/>
      <c r="N2309" s="49"/>
      <c r="O2309" s="91"/>
      <c r="P2309" s="92"/>
      <c r="Q2309" s="92"/>
      <c r="R2309" s="29"/>
      <c r="S2309" s="92"/>
      <c r="T2309" s="92"/>
      <c r="U2309" s="92"/>
      <c r="V2309" s="92"/>
      <c r="W2309" s="92"/>
      <c r="X2309" s="92"/>
      <c r="Y2309" s="92"/>
      <c r="Z2309" s="92"/>
      <c r="AA2309" s="92"/>
      <c r="AB2309" s="92"/>
      <c r="AC2309" s="92"/>
      <c r="AD2309" s="92"/>
      <c r="AE2309" s="92"/>
      <c r="AF2309" s="92"/>
      <c r="AG2309" s="32"/>
      <c r="AH2309" s="32"/>
      <c r="AI2309" s="32"/>
      <c r="AJ2309" s="32"/>
      <c r="AK2309" s="32"/>
      <c r="AL2309" s="32"/>
    </row>
    <row r="2310" customFormat="false" ht="16.85" hidden="false" customHeight="false" outlineLevel="0" collapsed="false">
      <c r="A2310" s="69"/>
      <c r="B2310" s="90" t="s">
        <v>46</v>
      </c>
      <c r="C2310" s="91" t="s">
        <v>170</v>
      </c>
      <c r="D2310" s="90" t="s">
        <v>2404</v>
      </c>
      <c r="E2310" s="43" t="n">
        <v>0.0833333333333333</v>
      </c>
      <c r="F2310" s="54" t="n">
        <v>5</v>
      </c>
      <c r="G2310" s="45" t="n">
        <v>2.08</v>
      </c>
      <c r="H2310" s="96" t="s">
        <v>7</v>
      </c>
      <c r="I2310" s="47" t="n">
        <f aca="false">IF(H2310="W",F2310*G2310-F2310,(IF(H2310="L",-F2310)))</f>
        <v>-5</v>
      </c>
      <c r="J2310" s="91"/>
      <c r="K2310" s="23"/>
      <c r="L2310" s="48"/>
      <c r="M2310" s="48"/>
      <c r="N2310" s="49"/>
      <c r="O2310" s="91"/>
      <c r="P2310" s="92"/>
      <c r="Q2310" s="92"/>
      <c r="R2310" s="29"/>
      <c r="S2310" s="92"/>
      <c r="T2310" s="92"/>
      <c r="U2310" s="92"/>
      <c r="V2310" s="92"/>
      <c r="W2310" s="92"/>
      <c r="X2310" s="92"/>
      <c r="Y2310" s="92"/>
      <c r="Z2310" s="92"/>
      <c r="AA2310" s="92"/>
      <c r="AB2310" s="92"/>
      <c r="AC2310" s="92"/>
      <c r="AD2310" s="92"/>
      <c r="AE2310" s="92"/>
      <c r="AF2310" s="92"/>
      <c r="AG2310" s="32"/>
      <c r="AH2310" s="32"/>
      <c r="AI2310" s="32"/>
      <c r="AJ2310" s="32"/>
      <c r="AK2310" s="32"/>
      <c r="AL2310" s="32"/>
    </row>
    <row r="2311" customFormat="false" ht="16.85" hidden="false" customHeight="false" outlineLevel="0" collapsed="false">
      <c r="A2311" s="69"/>
      <c r="B2311" s="90" t="s">
        <v>46</v>
      </c>
      <c r="C2311" s="91" t="s">
        <v>28</v>
      </c>
      <c r="D2311" s="90" t="s">
        <v>2405</v>
      </c>
      <c r="E2311" s="43" t="n">
        <v>0.0833333333333333</v>
      </c>
      <c r="F2311" s="54" t="n">
        <v>30</v>
      </c>
      <c r="G2311" s="45" t="n">
        <v>2</v>
      </c>
      <c r="H2311" s="96" t="s">
        <v>7</v>
      </c>
      <c r="I2311" s="47" t="n">
        <f aca="false">IF(H2311="W",F2311*G2311-F2311,(IF(H2311="L",-F2311)))</f>
        <v>-30</v>
      </c>
      <c r="J2311" s="91"/>
      <c r="K2311" s="23"/>
      <c r="L2311" s="48"/>
      <c r="M2311" s="48"/>
      <c r="N2311" s="49"/>
      <c r="O2311" s="91"/>
      <c r="P2311" s="92"/>
      <c r="Q2311" s="92"/>
      <c r="R2311" s="29"/>
      <c r="S2311" s="92"/>
      <c r="T2311" s="92"/>
      <c r="U2311" s="92"/>
      <c r="V2311" s="92"/>
      <c r="W2311" s="92"/>
      <c r="X2311" s="92"/>
      <c r="Y2311" s="92"/>
      <c r="Z2311" s="92"/>
      <c r="AA2311" s="92"/>
      <c r="AB2311" s="92"/>
      <c r="AC2311" s="92"/>
      <c r="AD2311" s="92"/>
      <c r="AE2311" s="92"/>
      <c r="AF2311" s="92"/>
      <c r="AG2311" s="32"/>
      <c r="AH2311" s="32"/>
      <c r="AI2311" s="32"/>
      <c r="AJ2311" s="32"/>
      <c r="AK2311" s="32"/>
      <c r="AL2311" s="32"/>
    </row>
    <row r="2312" customFormat="false" ht="16.85" hidden="false" customHeight="false" outlineLevel="0" collapsed="false">
      <c r="A2312" s="69"/>
      <c r="B2312" s="90" t="s">
        <v>67</v>
      </c>
      <c r="C2312" s="91" t="s">
        <v>170</v>
      </c>
      <c r="D2312" s="90" t="s">
        <v>2216</v>
      </c>
      <c r="E2312" s="43" t="n">
        <v>0.90625</v>
      </c>
      <c r="F2312" s="54" t="n">
        <v>33.33</v>
      </c>
      <c r="G2312" s="45" t="n">
        <v>2.7</v>
      </c>
      <c r="H2312" s="96" t="s">
        <v>7</v>
      </c>
      <c r="I2312" s="47" t="n">
        <f aca="false">IF(H2312="W",F2312*G2312-F2312,(IF(H2312="L",-F2312)))</f>
        <v>-33.33</v>
      </c>
      <c r="J2312" s="91"/>
      <c r="K2312" s="23" t="s">
        <v>2406</v>
      </c>
      <c r="L2312" s="48"/>
      <c r="M2312" s="48"/>
      <c r="N2312" s="49"/>
      <c r="O2312" s="91"/>
      <c r="P2312" s="92"/>
      <c r="Q2312" s="92"/>
      <c r="R2312" s="29"/>
      <c r="S2312" s="92"/>
      <c r="T2312" s="92"/>
      <c r="U2312" s="92"/>
      <c r="V2312" s="92"/>
      <c r="W2312" s="92"/>
      <c r="X2312" s="92"/>
      <c r="Y2312" s="92"/>
      <c r="Z2312" s="92"/>
      <c r="AA2312" s="92"/>
      <c r="AB2312" s="92"/>
      <c r="AC2312" s="92"/>
      <c r="AD2312" s="92"/>
      <c r="AE2312" s="92"/>
      <c r="AF2312" s="92"/>
      <c r="AG2312" s="32"/>
      <c r="AH2312" s="32"/>
      <c r="AI2312" s="32"/>
      <c r="AJ2312" s="32"/>
      <c r="AK2312" s="32"/>
      <c r="AL2312" s="32"/>
    </row>
    <row r="2313" customFormat="false" ht="16.85" hidden="false" customHeight="false" outlineLevel="0" collapsed="false">
      <c r="A2313" s="69"/>
      <c r="B2313" s="90" t="s">
        <v>67</v>
      </c>
      <c r="C2313" s="91" t="s">
        <v>331</v>
      </c>
      <c r="D2313" s="90" t="s">
        <v>2407</v>
      </c>
      <c r="E2313" s="43" t="n">
        <v>0.90625</v>
      </c>
      <c r="F2313" s="54" t="n">
        <v>20</v>
      </c>
      <c r="G2313" s="45" t="n">
        <v>3.6</v>
      </c>
      <c r="H2313" s="96" t="s">
        <v>6</v>
      </c>
      <c r="I2313" s="47" t="n">
        <f aca="false">IF(H2313="W",F2313*G2313-F2313,(IF(H2313="L",-F2313)))</f>
        <v>0</v>
      </c>
      <c r="J2313" s="91"/>
      <c r="K2313" s="23"/>
      <c r="L2313" s="48"/>
      <c r="M2313" s="48"/>
      <c r="N2313" s="49"/>
      <c r="O2313" s="91"/>
      <c r="P2313" s="92"/>
      <c r="Q2313" s="92"/>
      <c r="R2313" s="29"/>
      <c r="S2313" s="92"/>
      <c r="T2313" s="92"/>
      <c r="U2313" s="92"/>
      <c r="V2313" s="92"/>
      <c r="W2313" s="92"/>
      <c r="X2313" s="92"/>
      <c r="Y2313" s="92"/>
      <c r="Z2313" s="92"/>
      <c r="AA2313" s="92"/>
      <c r="AB2313" s="92"/>
      <c r="AC2313" s="92"/>
      <c r="AD2313" s="92"/>
      <c r="AE2313" s="92"/>
      <c r="AF2313" s="92"/>
      <c r="AG2313" s="32"/>
      <c r="AH2313" s="32"/>
      <c r="AI2313" s="32"/>
      <c r="AJ2313" s="32"/>
      <c r="AK2313" s="32"/>
      <c r="AL2313" s="32"/>
    </row>
    <row r="2314" customFormat="false" ht="16.85" hidden="false" customHeight="false" outlineLevel="0" collapsed="false">
      <c r="A2314" s="69"/>
      <c r="B2314" s="90" t="s">
        <v>46</v>
      </c>
      <c r="C2314" s="91" t="s">
        <v>170</v>
      </c>
      <c r="D2314" s="90" t="s">
        <v>2408</v>
      </c>
      <c r="E2314" s="43" t="n">
        <v>0.166666666666667</v>
      </c>
      <c r="F2314" s="54" t="n">
        <v>10</v>
      </c>
      <c r="G2314" s="45" t="n">
        <v>2.68</v>
      </c>
      <c r="H2314" s="96" t="s">
        <v>5</v>
      </c>
      <c r="I2314" s="47" t="n">
        <f aca="false">IF(H2314="W",F2314*G2314-F2314,(IF(H2314="L",-F2314)))</f>
        <v>16.8</v>
      </c>
      <c r="J2314" s="91"/>
      <c r="K2314" s="23" t="s">
        <v>2409</v>
      </c>
      <c r="L2314" s="48"/>
      <c r="M2314" s="48"/>
      <c r="N2314" s="49"/>
      <c r="O2314" s="91"/>
      <c r="P2314" s="92"/>
      <c r="Q2314" s="92"/>
      <c r="R2314" s="29"/>
      <c r="S2314" s="92"/>
      <c r="T2314" s="92"/>
      <c r="U2314" s="92"/>
      <c r="V2314" s="92"/>
      <c r="W2314" s="92"/>
      <c r="X2314" s="92"/>
      <c r="Y2314" s="92"/>
      <c r="Z2314" s="92"/>
      <c r="AA2314" s="92"/>
      <c r="AB2314" s="92"/>
      <c r="AC2314" s="92"/>
      <c r="AD2314" s="92"/>
      <c r="AE2314" s="92"/>
      <c r="AF2314" s="92"/>
      <c r="AG2314" s="32"/>
      <c r="AH2314" s="32"/>
      <c r="AI2314" s="32"/>
      <c r="AJ2314" s="32"/>
      <c r="AK2314" s="32"/>
      <c r="AL2314" s="32"/>
    </row>
    <row r="2315" customFormat="false" ht="16.85" hidden="false" customHeight="false" outlineLevel="0" collapsed="false">
      <c r="A2315" s="69"/>
      <c r="B2315" s="90" t="s">
        <v>46</v>
      </c>
      <c r="C2315" s="91" t="s">
        <v>28</v>
      </c>
      <c r="D2315" s="90" t="s">
        <v>781</v>
      </c>
      <c r="E2315" s="43" t="n">
        <v>0.166666666666667</v>
      </c>
      <c r="F2315" s="54" t="n">
        <v>12.4</v>
      </c>
      <c r="G2315" s="45" t="n">
        <v>2.12</v>
      </c>
      <c r="H2315" s="96" t="s">
        <v>7</v>
      </c>
      <c r="I2315" s="47" t="n">
        <f aca="false">IF(H2315="W",F2315*G2315-F2315,(IF(H2315="L",-F2315)))</f>
        <v>-12.4</v>
      </c>
      <c r="J2315" s="91"/>
      <c r="K2315" s="23"/>
      <c r="L2315" s="48"/>
      <c r="M2315" s="48"/>
      <c r="N2315" s="49"/>
      <c r="O2315" s="91"/>
      <c r="P2315" s="92"/>
      <c r="Q2315" s="92"/>
      <c r="R2315" s="29"/>
      <c r="S2315" s="92"/>
      <c r="T2315" s="92"/>
      <c r="U2315" s="92"/>
      <c r="V2315" s="92"/>
      <c r="W2315" s="92"/>
      <c r="X2315" s="92"/>
      <c r="Y2315" s="92"/>
      <c r="Z2315" s="92"/>
      <c r="AA2315" s="92"/>
      <c r="AB2315" s="92"/>
      <c r="AC2315" s="92"/>
      <c r="AD2315" s="92"/>
      <c r="AE2315" s="92"/>
      <c r="AF2315" s="92"/>
      <c r="AG2315" s="32"/>
      <c r="AH2315" s="32"/>
      <c r="AI2315" s="32"/>
      <c r="AJ2315" s="32"/>
      <c r="AK2315" s="32"/>
      <c r="AL2315" s="32"/>
    </row>
    <row r="2316" customFormat="false" ht="16.85" hidden="false" customHeight="false" outlineLevel="0" collapsed="false">
      <c r="A2316" s="69"/>
      <c r="B2316" s="90" t="s">
        <v>46</v>
      </c>
      <c r="C2316" s="91" t="s">
        <v>151</v>
      </c>
      <c r="D2316" s="90" t="s">
        <v>2410</v>
      </c>
      <c r="E2316" s="43" t="s">
        <v>2411</v>
      </c>
      <c r="F2316" s="54" t="n">
        <v>10</v>
      </c>
      <c r="G2316" s="45" t="n">
        <v>1.4</v>
      </c>
      <c r="H2316" s="96" t="s">
        <v>5</v>
      </c>
      <c r="I2316" s="47" t="n">
        <f aca="false">IF(H2316="W",F2316*G2316-F2316,(IF(H2316="L",-F2316)))</f>
        <v>4</v>
      </c>
      <c r="J2316" s="91"/>
      <c r="K2316" s="23"/>
      <c r="L2316" s="48"/>
      <c r="M2316" s="48"/>
      <c r="N2316" s="49"/>
      <c r="O2316" s="91"/>
      <c r="P2316" s="92"/>
      <c r="Q2316" s="92"/>
      <c r="R2316" s="29"/>
      <c r="S2316" s="92"/>
      <c r="T2316" s="92"/>
      <c r="U2316" s="92"/>
      <c r="V2316" s="92"/>
      <c r="W2316" s="92"/>
      <c r="X2316" s="92"/>
      <c r="Y2316" s="92"/>
      <c r="Z2316" s="92"/>
      <c r="AA2316" s="92"/>
      <c r="AB2316" s="92"/>
      <c r="AC2316" s="92"/>
      <c r="AD2316" s="92"/>
      <c r="AE2316" s="92"/>
      <c r="AF2316" s="92"/>
      <c r="AG2316" s="32"/>
      <c r="AH2316" s="32"/>
      <c r="AI2316" s="32"/>
      <c r="AJ2316" s="32"/>
      <c r="AK2316" s="32"/>
      <c r="AL2316" s="32"/>
    </row>
    <row r="2317" customFormat="false" ht="16.85" hidden="false" customHeight="false" outlineLevel="0" collapsed="false">
      <c r="A2317" s="69" t="n">
        <v>43779</v>
      </c>
      <c r="B2317" s="90" t="s">
        <v>67</v>
      </c>
      <c r="C2317" s="91" t="s">
        <v>28</v>
      </c>
      <c r="D2317" s="90" t="s">
        <v>1541</v>
      </c>
      <c r="E2317" s="43" t="n">
        <v>0.770833333333333</v>
      </c>
      <c r="F2317" s="54" t="n">
        <v>25</v>
      </c>
      <c r="G2317" s="45" t="n">
        <v>2.85</v>
      </c>
      <c r="H2317" s="96" t="s">
        <v>5</v>
      </c>
      <c r="I2317" s="47" t="n">
        <f aca="false">IF(H2317="W",F2317*G2317-F2317,(IF(H2317="L",-F2317)))</f>
        <v>46.25</v>
      </c>
      <c r="J2317" s="91"/>
      <c r="K2317" s="23"/>
      <c r="L2317" s="48"/>
      <c r="M2317" s="48"/>
      <c r="N2317" s="49"/>
      <c r="O2317" s="91"/>
      <c r="P2317" s="92"/>
      <c r="Q2317" s="92"/>
      <c r="R2317" s="29"/>
      <c r="S2317" s="92"/>
      <c r="T2317" s="92"/>
      <c r="U2317" s="92"/>
      <c r="V2317" s="92"/>
      <c r="W2317" s="92"/>
      <c r="X2317" s="92"/>
      <c r="Y2317" s="92"/>
      <c r="Z2317" s="92"/>
      <c r="AA2317" s="92"/>
      <c r="AB2317" s="92"/>
      <c r="AC2317" s="92"/>
      <c r="AD2317" s="92"/>
      <c r="AE2317" s="92"/>
      <c r="AF2317" s="92"/>
      <c r="AG2317" s="32"/>
      <c r="AH2317" s="32"/>
      <c r="AI2317" s="32"/>
      <c r="AJ2317" s="32"/>
      <c r="AK2317" s="32"/>
      <c r="AL2317" s="32"/>
    </row>
    <row r="2318" customFormat="false" ht="16.85" hidden="false" customHeight="false" outlineLevel="0" collapsed="false">
      <c r="A2318" s="69"/>
      <c r="B2318" s="90" t="s">
        <v>67</v>
      </c>
      <c r="C2318" s="62" t="s">
        <v>95</v>
      </c>
      <c r="D2318" s="90" t="s">
        <v>1541</v>
      </c>
      <c r="E2318" s="43" t="n">
        <v>0.770833333333333</v>
      </c>
      <c r="F2318" s="54" t="n">
        <v>5</v>
      </c>
      <c r="G2318" s="45" t="n">
        <v>2.8</v>
      </c>
      <c r="H2318" s="96" t="s">
        <v>5</v>
      </c>
      <c r="I2318" s="47" t="n">
        <f aca="false">IF(H2318="W",F2318*G2318-F2318,(IF(H2318="L",-F2318)))</f>
        <v>9</v>
      </c>
      <c r="J2318" s="91"/>
      <c r="K2318" s="23"/>
      <c r="L2318" s="48"/>
      <c r="M2318" s="48"/>
      <c r="N2318" s="49"/>
      <c r="O2318" s="91"/>
      <c r="P2318" s="92"/>
      <c r="Q2318" s="92"/>
      <c r="R2318" s="29"/>
      <c r="S2318" s="92"/>
      <c r="T2318" s="92"/>
      <c r="U2318" s="92"/>
      <c r="V2318" s="92"/>
      <c r="W2318" s="92"/>
      <c r="X2318" s="92"/>
      <c r="Y2318" s="92"/>
      <c r="Z2318" s="92"/>
      <c r="AA2318" s="92"/>
      <c r="AB2318" s="92"/>
      <c r="AC2318" s="92"/>
      <c r="AD2318" s="92"/>
      <c r="AE2318" s="92"/>
      <c r="AF2318" s="92"/>
      <c r="AG2318" s="32"/>
      <c r="AH2318" s="32"/>
      <c r="AI2318" s="32"/>
      <c r="AJ2318" s="32"/>
      <c r="AK2318" s="32"/>
      <c r="AL2318" s="32"/>
    </row>
    <row r="2319" customFormat="false" ht="16.85" hidden="false" customHeight="false" outlineLevel="0" collapsed="false">
      <c r="A2319" s="69"/>
      <c r="B2319" s="90" t="s">
        <v>67</v>
      </c>
      <c r="C2319" s="91" t="s">
        <v>1141</v>
      </c>
      <c r="D2319" s="90" t="s">
        <v>2135</v>
      </c>
      <c r="E2319" s="43" t="n">
        <v>0.770833333333333</v>
      </c>
      <c r="F2319" s="54" t="n">
        <v>20</v>
      </c>
      <c r="G2319" s="45" t="n">
        <v>3.45</v>
      </c>
      <c r="H2319" s="96" t="s">
        <v>7</v>
      </c>
      <c r="I2319" s="47" t="n">
        <f aca="false">IF(H2319="W",F2319*G2319-F2319,(IF(H2319="L",-F2319)))</f>
        <v>-20</v>
      </c>
      <c r="J2319" s="91"/>
      <c r="K2319" s="23"/>
      <c r="L2319" s="48"/>
      <c r="M2319" s="48"/>
      <c r="N2319" s="49"/>
      <c r="O2319" s="91"/>
      <c r="P2319" s="92"/>
      <c r="Q2319" s="92"/>
      <c r="R2319" s="29"/>
      <c r="S2319" s="92"/>
      <c r="T2319" s="92"/>
      <c r="U2319" s="92"/>
      <c r="V2319" s="92"/>
      <c r="W2319" s="92"/>
      <c r="X2319" s="92"/>
      <c r="Y2319" s="92"/>
      <c r="Z2319" s="92"/>
      <c r="AA2319" s="92"/>
      <c r="AB2319" s="92"/>
      <c r="AC2319" s="92"/>
      <c r="AD2319" s="92"/>
      <c r="AE2319" s="92"/>
      <c r="AF2319" s="92"/>
      <c r="AG2319" s="32"/>
      <c r="AH2319" s="32"/>
      <c r="AI2319" s="32"/>
      <c r="AJ2319" s="32"/>
      <c r="AK2319" s="32"/>
      <c r="AL2319" s="32"/>
    </row>
    <row r="2320" customFormat="false" ht="16.85" hidden="false" customHeight="false" outlineLevel="0" collapsed="false">
      <c r="A2320" s="69"/>
      <c r="B2320" s="90" t="s">
        <v>67</v>
      </c>
      <c r="C2320" s="91" t="s">
        <v>151</v>
      </c>
      <c r="D2320" s="90" t="s">
        <v>2135</v>
      </c>
      <c r="E2320" s="43" t="n">
        <v>0.770833333333333</v>
      </c>
      <c r="F2320" s="54" t="n">
        <v>4.5</v>
      </c>
      <c r="G2320" s="45" t="n">
        <v>3.6</v>
      </c>
      <c r="H2320" s="96" t="s">
        <v>7</v>
      </c>
      <c r="I2320" s="47" t="n">
        <f aca="false">IF(H2320="W",F2320*G2320-F2320,(IF(H2320="L",-F2320)))</f>
        <v>-4.5</v>
      </c>
      <c r="J2320" s="91"/>
      <c r="K2320" s="23"/>
      <c r="L2320" s="48"/>
      <c r="M2320" s="48"/>
      <c r="N2320" s="49"/>
      <c r="O2320" s="91"/>
      <c r="P2320" s="92"/>
      <c r="Q2320" s="92"/>
      <c r="R2320" s="29"/>
      <c r="S2320" s="92"/>
      <c r="T2320" s="92"/>
      <c r="U2320" s="92"/>
      <c r="V2320" s="92"/>
      <c r="W2320" s="92"/>
      <c r="X2320" s="92"/>
      <c r="Y2320" s="92"/>
      <c r="Z2320" s="92"/>
      <c r="AA2320" s="92"/>
      <c r="AB2320" s="92"/>
      <c r="AC2320" s="92"/>
      <c r="AD2320" s="92"/>
      <c r="AE2320" s="92"/>
      <c r="AF2320" s="92"/>
      <c r="AG2320" s="32"/>
      <c r="AH2320" s="32"/>
      <c r="AI2320" s="32"/>
      <c r="AJ2320" s="32"/>
      <c r="AK2320" s="32"/>
      <c r="AL2320" s="32"/>
    </row>
    <row r="2321" customFormat="false" ht="16.85" hidden="false" customHeight="false" outlineLevel="0" collapsed="false">
      <c r="A2321" s="69"/>
      <c r="B2321" s="90" t="s">
        <v>67</v>
      </c>
      <c r="C2321" s="91" t="s">
        <v>170</v>
      </c>
      <c r="D2321" s="90" t="s">
        <v>2412</v>
      </c>
      <c r="E2321" s="43" t="n">
        <v>0.770833333333333</v>
      </c>
      <c r="F2321" s="54" t="n">
        <v>20</v>
      </c>
      <c r="G2321" s="45" t="n">
        <v>3.3</v>
      </c>
      <c r="H2321" s="96" t="s">
        <v>7</v>
      </c>
      <c r="I2321" s="47" t="n">
        <f aca="false">IF(H2321="W",F2321*G2321-F2321,(IF(H2321="L",-F2321)))</f>
        <v>-20</v>
      </c>
      <c r="J2321" s="91"/>
      <c r="K2321" s="23" t="s">
        <v>2413</v>
      </c>
      <c r="L2321" s="48"/>
      <c r="M2321" s="48"/>
      <c r="N2321" s="49"/>
      <c r="O2321" s="91"/>
      <c r="P2321" s="92"/>
      <c r="Q2321" s="92"/>
      <c r="R2321" s="29"/>
      <c r="S2321" s="92"/>
      <c r="T2321" s="92"/>
      <c r="U2321" s="92"/>
      <c r="V2321" s="92"/>
      <c r="W2321" s="92"/>
      <c r="X2321" s="92"/>
      <c r="Y2321" s="92"/>
      <c r="Z2321" s="92"/>
      <c r="AA2321" s="92"/>
      <c r="AB2321" s="92"/>
      <c r="AC2321" s="92"/>
      <c r="AD2321" s="92"/>
      <c r="AE2321" s="92"/>
      <c r="AF2321" s="92"/>
      <c r="AG2321" s="32"/>
      <c r="AH2321" s="32"/>
      <c r="AI2321" s="32"/>
      <c r="AJ2321" s="32"/>
      <c r="AK2321" s="32"/>
      <c r="AL2321" s="32"/>
    </row>
    <row r="2322" customFormat="false" ht="16.85" hidden="false" customHeight="false" outlineLevel="0" collapsed="false">
      <c r="A2322" s="69"/>
      <c r="B2322" s="90" t="s">
        <v>67</v>
      </c>
      <c r="C2322" s="91" t="s">
        <v>2313</v>
      </c>
      <c r="D2322" s="90" t="s">
        <v>2412</v>
      </c>
      <c r="E2322" s="43" t="n">
        <v>0.770833333333333</v>
      </c>
      <c r="F2322" s="54" t="n">
        <v>7.5</v>
      </c>
      <c r="G2322" s="45" t="n">
        <v>2.5</v>
      </c>
      <c r="H2322" s="96" t="s">
        <v>7</v>
      </c>
      <c r="I2322" s="47" t="n">
        <f aca="false">IF(H2322="W",F2322*G2322-F2322,(IF(H2322="L",-F2322)))</f>
        <v>-7.5</v>
      </c>
      <c r="J2322" s="91"/>
      <c r="K2322" s="23"/>
      <c r="L2322" s="48"/>
      <c r="M2322" s="48"/>
      <c r="N2322" s="49"/>
      <c r="O2322" s="91"/>
      <c r="P2322" s="92"/>
      <c r="Q2322" s="92"/>
      <c r="R2322" s="29"/>
      <c r="S2322" s="92"/>
      <c r="T2322" s="92"/>
      <c r="U2322" s="92"/>
      <c r="V2322" s="92"/>
      <c r="W2322" s="92"/>
      <c r="X2322" s="92"/>
      <c r="Y2322" s="92"/>
      <c r="Z2322" s="92"/>
      <c r="AA2322" s="92"/>
      <c r="AB2322" s="92"/>
      <c r="AC2322" s="92"/>
      <c r="AD2322" s="92"/>
      <c r="AE2322" s="92"/>
      <c r="AF2322" s="92"/>
      <c r="AG2322" s="32"/>
      <c r="AH2322" s="32"/>
      <c r="AI2322" s="32"/>
      <c r="AJ2322" s="32"/>
      <c r="AK2322" s="32"/>
      <c r="AL2322" s="32"/>
    </row>
    <row r="2323" customFormat="false" ht="16.85" hidden="false" customHeight="false" outlineLevel="0" collapsed="false">
      <c r="A2323" s="69"/>
      <c r="B2323" s="90" t="s">
        <v>46</v>
      </c>
      <c r="C2323" s="91" t="s">
        <v>170</v>
      </c>
      <c r="D2323" s="90" t="s">
        <v>2088</v>
      </c>
      <c r="E2323" s="43" t="n">
        <v>0.729166666666667</v>
      </c>
      <c r="F2323" s="54" t="n">
        <v>12.92</v>
      </c>
      <c r="G2323" s="45" t="n">
        <v>1.8</v>
      </c>
      <c r="H2323" s="96" t="s">
        <v>5</v>
      </c>
      <c r="I2323" s="47" t="n">
        <f aca="false">IF(H2323="W",F2323*G2323-F2323,(IF(H2323="L",-F2323)))</f>
        <v>10.336</v>
      </c>
      <c r="J2323" s="91"/>
      <c r="K2323" s="23" t="s">
        <v>2414</v>
      </c>
      <c r="L2323" s="48"/>
      <c r="M2323" s="48"/>
      <c r="N2323" s="49"/>
      <c r="O2323" s="91"/>
      <c r="P2323" s="92"/>
      <c r="Q2323" s="92"/>
      <c r="R2323" s="29"/>
      <c r="S2323" s="92"/>
      <c r="T2323" s="92"/>
      <c r="U2323" s="92"/>
      <c r="V2323" s="92"/>
      <c r="W2323" s="92"/>
      <c r="X2323" s="92"/>
      <c r="Y2323" s="92"/>
      <c r="Z2323" s="92"/>
      <c r="AA2323" s="92"/>
      <c r="AB2323" s="92"/>
      <c r="AC2323" s="92"/>
      <c r="AD2323" s="92"/>
      <c r="AE2323" s="92"/>
      <c r="AF2323" s="92"/>
      <c r="AG2323" s="32"/>
      <c r="AH2323" s="32"/>
      <c r="AI2323" s="32"/>
      <c r="AJ2323" s="32"/>
      <c r="AK2323" s="32"/>
      <c r="AL2323" s="32"/>
    </row>
    <row r="2324" customFormat="false" ht="16.85" hidden="false" customHeight="false" outlineLevel="0" collapsed="false">
      <c r="A2324" s="69"/>
      <c r="B2324" s="90" t="s">
        <v>46</v>
      </c>
      <c r="C2324" s="91" t="s">
        <v>151</v>
      </c>
      <c r="D2324" s="90" t="s">
        <v>2135</v>
      </c>
      <c r="E2324" s="43" t="n">
        <v>0.729166666666667</v>
      </c>
      <c r="F2324" s="54" t="n">
        <v>5</v>
      </c>
      <c r="G2324" s="45" t="n">
        <v>4.65</v>
      </c>
      <c r="H2324" s="96" t="s">
        <v>6</v>
      </c>
      <c r="I2324" s="47" t="n">
        <f aca="false">IF(H2324="W",F2324*G2324-F2324,(IF(H2324="L",-F2324)))</f>
        <v>0</v>
      </c>
      <c r="J2324" s="91"/>
      <c r="K2324" s="23" t="s">
        <v>565</v>
      </c>
      <c r="L2324" s="48"/>
      <c r="M2324" s="48"/>
      <c r="N2324" s="49"/>
      <c r="O2324" s="91"/>
      <c r="P2324" s="92"/>
      <c r="Q2324" s="92"/>
      <c r="R2324" s="29"/>
      <c r="S2324" s="92"/>
      <c r="T2324" s="92"/>
      <c r="U2324" s="92"/>
      <c r="V2324" s="92"/>
      <c r="W2324" s="92"/>
      <c r="X2324" s="92"/>
      <c r="Y2324" s="92"/>
      <c r="Z2324" s="92"/>
      <c r="AA2324" s="92"/>
      <c r="AB2324" s="92"/>
      <c r="AC2324" s="92"/>
      <c r="AD2324" s="92"/>
      <c r="AE2324" s="92"/>
      <c r="AF2324" s="92"/>
      <c r="AG2324" s="32"/>
      <c r="AH2324" s="32"/>
      <c r="AI2324" s="32"/>
      <c r="AJ2324" s="32"/>
      <c r="AK2324" s="32"/>
      <c r="AL2324" s="32"/>
    </row>
    <row r="2325" customFormat="false" ht="16.85" hidden="false" customHeight="false" outlineLevel="0" collapsed="false">
      <c r="A2325" s="69"/>
      <c r="B2325" s="90" t="s">
        <v>46</v>
      </c>
      <c r="C2325" s="91" t="s">
        <v>2313</v>
      </c>
      <c r="D2325" s="90" t="s">
        <v>1826</v>
      </c>
      <c r="E2325" s="43" t="n">
        <v>0.729166666666667</v>
      </c>
      <c r="F2325" s="54" t="n">
        <v>6</v>
      </c>
      <c r="G2325" s="45" t="n">
        <v>3.65</v>
      </c>
      <c r="H2325" s="96" t="s">
        <v>7</v>
      </c>
      <c r="I2325" s="47" t="n">
        <f aca="false">IF(H2325="W",F2325*G2325-F2325,(IF(H2325="L",-F2325)))</f>
        <v>-6</v>
      </c>
      <c r="J2325" s="91"/>
      <c r="K2325" s="103" t="s">
        <v>2415</v>
      </c>
      <c r="L2325" s="48"/>
      <c r="M2325" s="48"/>
      <c r="N2325" s="49"/>
      <c r="O2325" s="91"/>
      <c r="P2325" s="92"/>
      <c r="Q2325" s="92"/>
      <c r="R2325" s="29"/>
      <c r="S2325" s="92"/>
      <c r="T2325" s="92"/>
      <c r="U2325" s="92"/>
      <c r="V2325" s="92"/>
      <c r="W2325" s="92"/>
      <c r="X2325" s="92"/>
      <c r="Y2325" s="92"/>
      <c r="Z2325" s="92"/>
      <c r="AA2325" s="92"/>
      <c r="AB2325" s="92"/>
      <c r="AC2325" s="92"/>
      <c r="AD2325" s="92"/>
      <c r="AE2325" s="92"/>
      <c r="AF2325" s="92"/>
      <c r="AG2325" s="32"/>
      <c r="AH2325" s="32"/>
      <c r="AI2325" s="32"/>
      <c r="AJ2325" s="32"/>
      <c r="AK2325" s="32"/>
      <c r="AL2325" s="32"/>
    </row>
    <row r="2326" customFormat="false" ht="16.85" hidden="false" customHeight="false" outlineLevel="0" collapsed="false">
      <c r="A2326" s="69"/>
      <c r="B2326" s="90" t="s">
        <v>67</v>
      </c>
      <c r="C2326" s="62" t="s">
        <v>63</v>
      </c>
      <c r="D2326" s="90" t="s">
        <v>2416</v>
      </c>
      <c r="E2326" s="43" t="n">
        <v>0.770833333333333</v>
      </c>
      <c r="F2326" s="54" t="n">
        <v>20</v>
      </c>
      <c r="G2326" s="45" t="n">
        <v>1.03</v>
      </c>
      <c r="H2326" s="96" t="s">
        <v>5</v>
      </c>
      <c r="I2326" s="47" t="n">
        <f aca="false">IF(H2326="W",F2326*G2326-F2326,(IF(H2326="L",-F2326)))</f>
        <v>0.600000000000002</v>
      </c>
      <c r="J2326" s="91"/>
      <c r="K2326" s="23"/>
      <c r="L2326" s="48"/>
      <c r="M2326" s="48"/>
      <c r="N2326" s="49"/>
      <c r="O2326" s="91"/>
      <c r="P2326" s="92"/>
      <c r="Q2326" s="92"/>
      <c r="R2326" s="29"/>
      <c r="S2326" s="92"/>
      <c r="T2326" s="92"/>
      <c r="U2326" s="92"/>
      <c r="V2326" s="92"/>
      <c r="W2326" s="92"/>
      <c r="X2326" s="92"/>
      <c r="Y2326" s="92"/>
      <c r="Z2326" s="92"/>
      <c r="AA2326" s="92"/>
      <c r="AB2326" s="92"/>
      <c r="AC2326" s="92"/>
      <c r="AD2326" s="92"/>
      <c r="AE2326" s="92"/>
      <c r="AF2326" s="92"/>
      <c r="AG2326" s="32"/>
      <c r="AH2326" s="32"/>
      <c r="AI2326" s="32"/>
      <c r="AJ2326" s="32"/>
      <c r="AK2326" s="32"/>
      <c r="AL2326" s="32"/>
    </row>
    <row r="2327" customFormat="false" ht="16.85" hidden="false" customHeight="false" outlineLevel="0" collapsed="false">
      <c r="A2327" s="69"/>
      <c r="B2327" s="90" t="s">
        <v>46</v>
      </c>
      <c r="C2327" s="91" t="s">
        <v>170</v>
      </c>
      <c r="D2327" s="90" t="s">
        <v>2417</v>
      </c>
      <c r="E2327" s="43" t="n">
        <v>0.878472222222222</v>
      </c>
      <c r="F2327" s="54" t="n">
        <v>20</v>
      </c>
      <c r="G2327" s="45" t="n">
        <v>1.72</v>
      </c>
      <c r="H2327" s="96" t="s">
        <v>5</v>
      </c>
      <c r="I2327" s="47" t="n">
        <f aca="false">IF(H2327="W",F2327*G2327-F2327,(IF(H2327="L",-F2327)))</f>
        <v>14.4</v>
      </c>
      <c r="J2327" s="91"/>
      <c r="K2327" s="105" t="s">
        <v>2418</v>
      </c>
      <c r="L2327" s="48"/>
      <c r="M2327" s="48"/>
      <c r="N2327" s="49"/>
      <c r="O2327" s="91"/>
      <c r="P2327" s="92"/>
      <c r="Q2327" s="92"/>
      <c r="R2327" s="29"/>
      <c r="S2327" s="92"/>
      <c r="T2327" s="92"/>
      <c r="U2327" s="92"/>
      <c r="V2327" s="92"/>
      <c r="W2327" s="92"/>
      <c r="X2327" s="92"/>
      <c r="Y2327" s="92"/>
      <c r="Z2327" s="92"/>
      <c r="AA2327" s="92"/>
      <c r="AB2327" s="92"/>
      <c r="AC2327" s="92"/>
      <c r="AD2327" s="92"/>
      <c r="AE2327" s="92"/>
      <c r="AF2327" s="92"/>
      <c r="AG2327" s="32"/>
      <c r="AH2327" s="32"/>
      <c r="AI2327" s="32"/>
      <c r="AJ2327" s="32"/>
      <c r="AK2327" s="32"/>
      <c r="AL2327" s="32"/>
    </row>
    <row r="2328" customFormat="false" ht="16.85" hidden="false" customHeight="false" outlineLevel="0" collapsed="false">
      <c r="A2328" s="69"/>
      <c r="B2328" s="90" t="s">
        <v>46</v>
      </c>
      <c r="C2328" s="62" t="s">
        <v>87</v>
      </c>
      <c r="D2328" s="90" t="s">
        <v>2419</v>
      </c>
      <c r="E2328" s="43" t="n">
        <v>0.878472222222222</v>
      </c>
      <c r="F2328" s="54" t="n">
        <v>14</v>
      </c>
      <c r="G2328" s="45" t="n">
        <v>2.45</v>
      </c>
      <c r="H2328" s="96" t="s">
        <v>7</v>
      </c>
      <c r="I2328" s="47" t="n">
        <f aca="false">IF(H2328="W",F2328*G2328-F2328,(IF(H2328="L",-F2328)))</f>
        <v>-14</v>
      </c>
      <c r="J2328" s="91"/>
      <c r="K2328" s="23"/>
      <c r="L2328" s="48"/>
      <c r="M2328" s="48"/>
      <c r="N2328" s="49"/>
      <c r="O2328" s="91"/>
      <c r="P2328" s="92"/>
      <c r="Q2328" s="92"/>
      <c r="R2328" s="29"/>
      <c r="S2328" s="92"/>
      <c r="T2328" s="92"/>
      <c r="U2328" s="92"/>
      <c r="V2328" s="92"/>
      <c r="W2328" s="92"/>
      <c r="X2328" s="92"/>
      <c r="Y2328" s="92"/>
      <c r="Z2328" s="92"/>
      <c r="AA2328" s="92"/>
      <c r="AB2328" s="92"/>
      <c r="AC2328" s="92"/>
      <c r="AD2328" s="92"/>
      <c r="AE2328" s="92"/>
      <c r="AF2328" s="92"/>
      <c r="AG2328" s="32"/>
      <c r="AH2328" s="32"/>
      <c r="AI2328" s="32"/>
      <c r="AJ2328" s="32"/>
      <c r="AK2328" s="32"/>
      <c r="AL2328" s="32"/>
    </row>
    <row r="2329" customFormat="false" ht="16.85" hidden="false" customHeight="false" outlineLevel="0" collapsed="false">
      <c r="A2329" s="69"/>
      <c r="B2329" s="90" t="s">
        <v>46</v>
      </c>
      <c r="C2329" s="62" t="s">
        <v>95</v>
      </c>
      <c r="D2329" s="90" t="s">
        <v>2420</v>
      </c>
      <c r="E2329" s="43" t="n">
        <v>0.00347222222222222</v>
      </c>
      <c r="F2329" s="54" t="n">
        <v>20</v>
      </c>
      <c r="G2329" s="45" t="n">
        <v>1.95</v>
      </c>
      <c r="H2329" s="96" t="s">
        <v>7</v>
      </c>
      <c r="I2329" s="47" t="n">
        <f aca="false">IF(H2329="W",F2329*G2329-F2329,(IF(H2329="L",-F2329)))</f>
        <v>-20</v>
      </c>
      <c r="J2329" s="91"/>
      <c r="K2329" s="23"/>
      <c r="L2329" s="48"/>
      <c r="M2329" s="48"/>
      <c r="N2329" s="49"/>
      <c r="O2329" s="91"/>
      <c r="P2329" s="92"/>
      <c r="Q2329" s="92"/>
      <c r="R2329" s="29"/>
      <c r="S2329" s="92"/>
      <c r="T2329" s="92"/>
      <c r="U2329" s="92"/>
      <c r="V2329" s="92"/>
      <c r="W2329" s="92"/>
      <c r="X2329" s="92"/>
      <c r="Y2329" s="92"/>
      <c r="Z2329" s="92"/>
      <c r="AA2329" s="92"/>
      <c r="AB2329" s="92"/>
      <c r="AC2329" s="92"/>
      <c r="AD2329" s="92"/>
      <c r="AE2329" s="92"/>
      <c r="AF2329" s="92"/>
      <c r="AG2329" s="32"/>
      <c r="AH2329" s="32"/>
      <c r="AI2329" s="32"/>
      <c r="AJ2329" s="32"/>
      <c r="AK2329" s="32"/>
      <c r="AL2329" s="32"/>
    </row>
    <row r="2330" customFormat="false" ht="16.85" hidden="false" customHeight="false" outlineLevel="0" collapsed="false">
      <c r="A2330" s="69"/>
      <c r="B2330" s="90" t="s">
        <v>46</v>
      </c>
      <c r="C2330" s="91" t="s">
        <v>170</v>
      </c>
      <c r="D2330" s="90" t="s">
        <v>2135</v>
      </c>
      <c r="E2330" s="43" t="n">
        <v>0.00347222222222222</v>
      </c>
      <c r="F2330" s="54" t="n">
        <v>8.76</v>
      </c>
      <c r="G2330" s="45" t="n">
        <v>4.45</v>
      </c>
      <c r="H2330" s="96" t="s">
        <v>7</v>
      </c>
      <c r="I2330" s="47" t="n">
        <f aca="false">IF(H2330="W",F2330*G2330-F2330,(IF(H2330="L",-F2330)))</f>
        <v>-8.76</v>
      </c>
      <c r="J2330" s="91"/>
      <c r="K2330" s="23"/>
      <c r="L2330" s="48"/>
      <c r="M2330" s="48"/>
      <c r="N2330" s="49"/>
      <c r="O2330" s="91"/>
      <c r="P2330" s="92"/>
      <c r="Q2330" s="92"/>
      <c r="R2330" s="29"/>
      <c r="S2330" s="92"/>
      <c r="T2330" s="92"/>
      <c r="U2330" s="92"/>
      <c r="V2330" s="92"/>
      <c r="W2330" s="92"/>
      <c r="X2330" s="92"/>
      <c r="Y2330" s="92"/>
      <c r="Z2330" s="92"/>
      <c r="AA2330" s="92"/>
      <c r="AB2330" s="92"/>
      <c r="AC2330" s="92"/>
      <c r="AD2330" s="92"/>
      <c r="AE2330" s="92"/>
      <c r="AF2330" s="92"/>
      <c r="AG2330" s="32"/>
      <c r="AH2330" s="32"/>
      <c r="AI2330" s="32"/>
      <c r="AJ2330" s="32"/>
      <c r="AK2330" s="32"/>
      <c r="AL2330" s="32"/>
    </row>
    <row r="2331" customFormat="false" ht="16.85" hidden="false" customHeight="false" outlineLevel="0" collapsed="false">
      <c r="A2331" s="69"/>
      <c r="B2331" s="90" t="s">
        <v>46</v>
      </c>
      <c r="C2331" s="91" t="s">
        <v>28</v>
      </c>
      <c r="D2331" s="90" t="s">
        <v>2142</v>
      </c>
      <c r="E2331" s="43" t="n">
        <v>0.00347222222222222</v>
      </c>
      <c r="F2331" s="54" t="n">
        <v>12</v>
      </c>
      <c r="G2331" s="45" t="n">
        <v>3.25</v>
      </c>
      <c r="H2331" s="96" t="s">
        <v>5</v>
      </c>
      <c r="I2331" s="47" t="n">
        <f aca="false">IF(H2331="W",F2331*G2331-F2331,(IF(H2331="L",-F2331)))</f>
        <v>27</v>
      </c>
      <c r="J2331" s="91"/>
      <c r="K2331" s="23"/>
      <c r="L2331" s="48"/>
      <c r="M2331" s="48"/>
      <c r="N2331" s="49"/>
      <c r="O2331" s="91"/>
      <c r="P2331" s="92"/>
      <c r="Q2331" s="92"/>
      <c r="R2331" s="29"/>
      <c r="S2331" s="92"/>
      <c r="T2331" s="92"/>
      <c r="U2331" s="92"/>
      <c r="V2331" s="92"/>
      <c r="W2331" s="92"/>
      <c r="X2331" s="92"/>
      <c r="Y2331" s="92"/>
      <c r="Z2331" s="92"/>
      <c r="AA2331" s="92"/>
      <c r="AB2331" s="92"/>
      <c r="AC2331" s="92"/>
      <c r="AD2331" s="92"/>
      <c r="AE2331" s="92"/>
      <c r="AF2331" s="92"/>
      <c r="AG2331" s="32"/>
      <c r="AH2331" s="32"/>
      <c r="AI2331" s="32"/>
      <c r="AJ2331" s="32"/>
      <c r="AK2331" s="32"/>
      <c r="AL2331" s="32"/>
    </row>
    <row r="2332" customFormat="false" ht="16.85" hidden="false" customHeight="false" outlineLevel="0" collapsed="false">
      <c r="A2332" s="69"/>
      <c r="B2332" s="90" t="s">
        <v>46</v>
      </c>
      <c r="C2332" s="91" t="s">
        <v>170</v>
      </c>
      <c r="D2332" s="90" t="s">
        <v>2239</v>
      </c>
      <c r="E2332" s="43" t="n">
        <v>0.958333333333333</v>
      </c>
      <c r="F2332" s="54" t="n">
        <v>10</v>
      </c>
      <c r="G2332" s="45" t="n">
        <v>1.97</v>
      </c>
      <c r="H2332" s="96" t="s">
        <v>7</v>
      </c>
      <c r="I2332" s="47" t="n">
        <f aca="false">IF(H2332="W",F2332*G2332-F2332,(IF(H2332="L",-F2332)))</f>
        <v>-10</v>
      </c>
      <c r="J2332" s="91"/>
      <c r="K2332" s="23"/>
      <c r="L2332" s="48"/>
      <c r="M2332" s="48"/>
      <c r="N2332" s="49"/>
      <c r="O2332" s="91"/>
      <c r="P2332" s="92"/>
      <c r="Q2332" s="92"/>
      <c r="R2332" s="29"/>
      <c r="S2332" s="92"/>
      <c r="T2332" s="92"/>
      <c r="U2332" s="92"/>
      <c r="V2332" s="92"/>
      <c r="W2332" s="92"/>
      <c r="X2332" s="92"/>
      <c r="Y2332" s="92"/>
      <c r="Z2332" s="92"/>
      <c r="AA2332" s="92"/>
      <c r="AB2332" s="92"/>
      <c r="AC2332" s="92"/>
      <c r="AD2332" s="92"/>
      <c r="AE2332" s="92"/>
      <c r="AF2332" s="92"/>
      <c r="AG2332" s="32"/>
      <c r="AH2332" s="32"/>
      <c r="AI2332" s="32"/>
      <c r="AJ2332" s="32"/>
      <c r="AK2332" s="32"/>
      <c r="AL2332" s="32"/>
    </row>
    <row r="2333" customFormat="false" ht="16.85" hidden="false" customHeight="false" outlineLevel="0" collapsed="false">
      <c r="A2333" s="69"/>
      <c r="B2333" s="90" t="s">
        <v>46</v>
      </c>
      <c r="C2333" s="91" t="s">
        <v>151</v>
      </c>
      <c r="D2333" s="90" t="s">
        <v>2135</v>
      </c>
      <c r="E2333" s="43" t="n">
        <v>0.958333333333333</v>
      </c>
      <c r="F2333" s="54" t="n">
        <v>4.83</v>
      </c>
      <c r="G2333" s="45" t="n">
        <v>4.1</v>
      </c>
      <c r="H2333" s="96" t="s">
        <v>6</v>
      </c>
      <c r="I2333" s="47" t="n">
        <f aca="false">IF(H2333="W",F2333*G2333-F2333,(IF(H2333="L",-F2333)))</f>
        <v>0</v>
      </c>
      <c r="J2333" s="91"/>
      <c r="K2333" s="23"/>
      <c r="L2333" s="48"/>
      <c r="M2333" s="48"/>
      <c r="N2333" s="49"/>
      <c r="O2333" s="91"/>
      <c r="P2333" s="92"/>
      <c r="Q2333" s="92"/>
      <c r="R2333" s="29"/>
      <c r="S2333" s="92"/>
      <c r="T2333" s="92"/>
      <c r="U2333" s="92"/>
      <c r="V2333" s="92"/>
      <c r="W2333" s="92"/>
      <c r="X2333" s="92"/>
      <c r="Y2333" s="92"/>
      <c r="Z2333" s="92"/>
      <c r="AA2333" s="92"/>
      <c r="AB2333" s="92"/>
      <c r="AC2333" s="92"/>
      <c r="AD2333" s="92"/>
      <c r="AE2333" s="92"/>
      <c r="AF2333" s="92"/>
      <c r="AG2333" s="32"/>
      <c r="AH2333" s="32"/>
      <c r="AI2333" s="32"/>
      <c r="AJ2333" s="32"/>
      <c r="AK2333" s="32"/>
      <c r="AL2333" s="32"/>
    </row>
    <row r="2334" customFormat="false" ht="16.85" hidden="false" customHeight="false" outlineLevel="0" collapsed="false">
      <c r="A2334" s="69"/>
      <c r="B2334" s="90" t="s">
        <v>46</v>
      </c>
      <c r="C2334" s="91" t="s">
        <v>28</v>
      </c>
      <c r="D2334" s="90" t="s">
        <v>2421</v>
      </c>
      <c r="E2334" s="43" t="n">
        <v>0.958333333333333</v>
      </c>
      <c r="F2334" s="54" t="n">
        <v>5.66</v>
      </c>
      <c r="G2334" s="45" t="n">
        <v>3.5</v>
      </c>
      <c r="H2334" s="96" t="s">
        <v>5</v>
      </c>
      <c r="I2334" s="47" t="n">
        <f aca="false">IF(H2334="W",F2334*G2334-F2334,(IF(H2334="L",-F2334)))</f>
        <v>14.15</v>
      </c>
      <c r="J2334" s="91"/>
      <c r="K2334" s="23"/>
      <c r="L2334" s="48"/>
      <c r="M2334" s="48"/>
      <c r="N2334" s="49"/>
      <c r="O2334" s="91"/>
      <c r="P2334" s="92"/>
      <c r="Q2334" s="92"/>
      <c r="R2334" s="29"/>
      <c r="S2334" s="92"/>
      <c r="T2334" s="92"/>
      <c r="U2334" s="92"/>
      <c r="V2334" s="92"/>
      <c r="W2334" s="92"/>
      <c r="X2334" s="92"/>
      <c r="Y2334" s="92"/>
      <c r="Z2334" s="92"/>
      <c r="AA2334" s="92"/>
      <c r="AB2334" s="92"/>
      <c r="AC2334" s="92"/>
      <c r="AD2334" s="92"/>
      <c r="AE2334" s="92"/>
      <c r="AF2334" s="92"/>
      <c r="AG2334" s="32"/>
      <c r="AH2334" s="32"/>
      <c r="AI2334" s="32"/>
      <c r="AJ2334" s="32"/>
      <c r="AK2334" s="32"/>
      <c r="AL2334" s="32"/>
    </row>
    <row r="2335" customFormat="false" ht="16.85" hidden="false" customHeight="false" outlineLevel="0" collapsed="false">
      <c r="A2335" s="69"/>
      <c r="B2335" s="90" t="s">
        <v>46</v>
      </c>
      <c r="C2335" s="62" t="s">
        <v>95</v>
      </c>
      <c r="D2335" s="90" t="s">
        <v>1271</v>
      </c>
      <c r="E2335" s="43" t="n">
        <v>0.0833333333333333</v>
      </c>
      <c r="F2335" s="54" t="n">
        <v>10</v>
      </c>
      <c r="G2335" s="45" t="n">
        <v>2.25</v>
      </c>
      <c r="H2335" s="96" t="s">
        <v>7</v>
      </c>
      <c r="I2335" s="47" t="n">
        <f aca="false">IF(H2335="W",F2335*G2335-F2335,(IF(H2335="L",-F2335)))</f>
        <v>-10</v>
      </c>
      <c r="J2335" s="91"/>
      <c r="K2335" s="23"/>
      <c r="L2335" s="48"/>
      <c r="M2335" s="48"/>
      <c r="N2335" s="49"/>
      <c r="O2335" s="91"/>
      <c r="P2335" s="92"/>
      <c r="Q2335" s="92"/>
      <c r="R2335" s="29"/>
      <c r="S2335" s="92"/>
      <c r="T2335" s="92"/>
      <c r="U2335" s="92"/>
      <c r="V2335" s="92"/>
      <c r="W2335" s="92"/>
      <c r="X2335" s="92"/>
      <c r="Y2335" s="92"/>
      <c r="Z2335" s="92"/>
      <c r="AA2335" s="92"/>
      <c r="AB2335" s="92"/>
      <c r="AC2335" s="92"/>
      <c r="AD2335" s="92"/>
      <c r="AE2335" s="92"/>
      <c r="AF2335" s="92"/>
      <c r="AG2335" s="32"/>
      <c r="AH2335" s="32"/>
      <c r="AI2335" s="32"/>
      <c r="AJ2335" s="32"/>
      <c r="AK2335" s="32"/>
      <c r="AL2335" s="32"/>
    </row>
    <row r="2336" customFormat="false" ht="16.85" hidden="false" customHeight="false" outlineLevel="0" collapsed="false">
      <c r="A2336" s="69" t="n">
        <v>43780</v>
      </c>
      <c r="B2336" s="90" t="s">
        <v>46</v>
      </c>
      <c r="C2336" s="91" t="s">
        <v>28</v>
      </c>
      <c r="D2336" s="90" t="s">
        <v>2422</v>
      </c>
      <c r="E2336" s="43" t="n">
        <v>0.833333333333333</v>
      </c>
      <c r="F2336" s="54" t="n">
        <v>20</v>
      </c>
      <c r="G2336" s="45" t="n">
        <v>4.5</v>
      </c>
      <c r="H2336" s="96" t="s">
        <v>7</v>
      </c>
      <c r="I2336" s="47" t="n">
        <f aca="false">IF(H2336="W",F2336*G2336-F2336,(IF(H2336="L",-F2336)))</f>
        <v>-20</v>
      </c>
      <c r="J2336" s="91"/>
      <c r="K2336" s="89" t="s">
        <v>2423</v>
      </c>
      <c r="L2336" s="48" t="s">
        <v>2424</v>
      </c>
      <c r="M2336" s="48" t="s">
        <v>9</v>
      </c>
      <c r="N2336" s="49" t="n">
        <f aca="false">SUM(I2336:I2402)</f>
        <v>-14.697</v>
      </c>
      <c r="O2336" s="91"/>
      <c r="P2336" s="92"/>
      <c r="Q2336" s="92"/>
      <c r="R2336" s="29"/>
      <c r="S2336" s="92"/>
      <c r="T2336" s="92"/>
      <c r="U2336" s="92"/>
      <c r="V2336" s="92"/>
      <c r="W2336" s="92"/>
      <c r="X2336" s="92"/>
      <c r="Y2336" s="92"/>
      <c r="Z2336" s="92"/>
      <c r="AA2336" s="92"/>
      <c r="AB2336" s="92"/>
      <c r="AC2336" s="92"/>
      <c r="AD2336" s="92"/>
      <c r="AE2336" s="92"/>
      <c r="AF2336" s="92"/>
      <c r="AG2336" s="32"/>
      <c r="AH2336" s="32"/>
      <c r="AI2336" s="32"/>
      <c r="AJ2336" s="32"/>
      <c r="AK2336" s="32"/>
      <c r="AL2336" s="32"/>
    </row>
    <row r="2337" customFormat="false" ht="16.85" hidden="false" customHeight="false" outlineLevel="0" collapsed="false">
      <c r="A2337" s="69" t="s">
        <v>1045</v>
      </c>
      <c r="B2337" s="90" t="s">
        <v>46</v>
      </c>
      <c r="C2337" s="91" t="s">
        <v>1141</v>
      </c>
      <c r="D2337" s="90" t="s">
        <v>2135</v>
      </c>
      <c r="E2337" s="43" t="n">
        <v>0.833333333333333</v>
      </c>
      <c r="F2337" s="54" t="n">
        <v>20</v>
      </c>
      <c r="G2337" s="45" t="n">
        <v>4.5</v>
      </c>
      <c r="H2337" s="96" t="s">
        <v>6</v>
      </c>
      <c r="I2337" s="47" t="n">
        <f aca="false">IF(H2337="W",F2337*G2337-F2337,(IF(H2337="L",-F2337)))</f>
        <v>0</v>
      </c>
      <c r="J2337" s="91"/>
      <c r="K2337" s="89" t="s">
        <v>2425</v>
      </c>
      <c r="L2337" s="48"/>
      <c r="M2337" s="48"/>
      <c r="N2337" s="49"/>
      <c r="O2337" s="91"/>
      <c r="P2337" s="92"/>
      <c r="Q2337" s="92"/>
      <c r="R2337" s="29"/>
      <c r="S2337" s="92"/>
      <c r="T2337" s="92"/>
      <c r="U2337" s="92"/>
      <c r="V2337" s="92"/>
      <c r="W2337" s="92"/>
      <c r="X2337" s="92"/>
      <c r="Y2337" s="92"/>
      <c r="Z2337" s="92"/>
      <c r="AA2337" s="92"/>
      <c r="AB2337" s="92"/>
      <c r="AC2337" s="92"/>
      <c r="AD2337" s="92"/>
      <c r="AE2337" s="92"/>
      <c r="AF2337" s="92"/>
      <c r="AG2337" s="32"/>
      <c r="AH2337" s="32"/>
      <c r="AI2337" s="32"/>
      <c r="AJ2337" s="32"/>
      <c r="AK2337" s="32"/>
      <c r="AL2337" s="32"/>
    </row>
    <row r="2338" customFormat="false" ht="16.85" hidden="false" customHeight="false" outlineLevel="0" collapsed="false">
      <c r="A2338" s="69" t="s">
        <v>2426</v>
      </c>
      <c r="B2338" s="90" t="s">
        <v>46</v>
      </c>
      <c r="C2338" s="91" t="s">
        <v>170</v>
      </c>
      <c r="D2338" s="90" t="s">
        <v>2427</v>
      </c>
      <c r="E2338" s="43" t="n">
        <v>0.833333333333333</v>
      </c>
      <c r="F2338" s="54" t="n">
        <v>53.25</v>
      </c>
      <c r="G2338" s="45" t="n">
        <v>1.69</v>
      </c>
      <c r="H2338" s="96" t="s">
        <v>5</v>
      </c>
      <c r="I2338" s="47" t="n">
        <f aca="false">IF(H2338="W",F2338*G2338-F2338,(IF(H2338="L",-F2338)))</f>
        <v>36.7425</v>
      </c>
      <c r="J2338" s="91"/>
      <c r="K2338" s="97" t="s">
        <v>2428</v>
      </c>
      <c r="L2338" s="48"/>
      <c r="M2338" s="48"/>
      <c r="N2338" s="49"/>
      <c r="O2338" s="91"/>
      <c r="P2338" s="92"/>
      <c r="Q2338" s="92"/>
      <c r="R2338" s="29"/>
      <c r="S2338" s="92"/>
      <c r="T2338" s="92"/>
      <c r="U2338" s="92"/>
      <c r="V2338" s="92"/>
      <c r="W2338" s="92"/>
      <c r="X2338" s="92"/>
      <c r="Y2338" s="92"/>
      <c r="Z2338" s="92"/>
      <c r="AA2338" s="92"/>
      <c r="AB2338" s="92"/>
      <c r="AC2338" s="92"/>
      <c r="AD2338" s="92"/>
      <c r="AE2338" s="92"/>
      <c r="AF2338" s="92"/>
      <c r="AG2338" s="32"/>
      <c r="AH2338" s="32"/>
      <c r="AI2338" s="32"/>
      <c r="AJ2338" s="32"/>
      <c r="AK2338" s="32"/>
      <c r="AL2338" s="32"/>
    </row>
    <row r="2339" customFormat="false" ht="16.85" hidden="false" customHeight="false" outlineLevel="0" collapsed="false">
      <c r="A2339" s="69"/>
      <c r="B2339" s="90" t="s">
        <v>67</v>
      </c>
      <c r="C2339" s="91" t="s">
        <v>28</v>
      </c>
      <c r="D2339" s="90" t="s">
        <v>2429</v>
      </c>
      <c r="E2339" s="43" t="n">
        <v>0.895833333333333</v>
      </c>
      <c r="F2339" s="54" t="n">
        <v>5</v>
      </c>
      <c r="G2339" s="45" t="n">
        <v>2.17</v>
      </c>
      <c r="H2339" s="96" t="s">
        <v>7</v>
      </c>
      <c r="I2339" s="47" t="n">
        <f aca="false">IF(H2339="W",F2339*G2339-F2339,(IF(H2339="L",-F2339)))</f>
        <v>-5</v>
      </c>
      <c r="J2339" s="91"/>
      <c r="K2339" s="89" t="s">
        <v>2430</v>
      </c>
      <c r="L2339" s="48"/>
      <c r="M2339" s="48"/>
      <c r="N2339" s="49"/>
      <c r="O2339" s="91"/>
      <c r="P2339" s="92"/>
      <c r="Q2339" s="92"/>
      <c r="R2339" s="29"/>
      <c r="S2339" s="92"/>
      <c r="T2339" s="92"/>
      <c r="U2339" s="92"/>
      <c r="V2339" s="92"/>
      <c r="W2339" s="92"/>
      <c r="X2339" s="92"/>
      <c r="Y2339" s="92"/>
      <c r="Z2339" s="92"/>
      <c r="AA2339" s="92"/>
      <c r="AB2339" s="92"/>
      <c r="AC2339" s="92"/>
      <c r="AD2339" s="92"/>
      <c r="AE2339" s="92"/>
      <c r="AF2339" s="92"/>
      <c r="AG2339" s="32"/>
      <c r="AH2339" s="32"/>
      <c r="AI2339" s="32"/>
      <c r="AJ2339" s="32"/>
      <c r="AK2339" s="32"/>
      <c r="AL2339" s="32"/>
    </row>
    <row r="2340" customFormat="false" ht="16.85" hidden="false" customHeight="false" outlineLevel="0" collapsed="false">
      <c r="A2340" s="69"/>
      <c r="B2340" s="90" t="s">
        <v>67</v>
      </c>
      <c r="C2340" s="91" t="s">
        <v>2313</v>
      </c>
      <c r="D2340" s="90" t="s">
        <v>2135</v>
      </c>
      <c r="E2340" s="43" t="n">
        <v>0.895833333333333</v>
      </c>
      <c r="F2340" s="54" t="n">
        <v>3.6</v>
      </c>
      <c r="G2340" s="45" t="n">
        <v>3.4</v>
      </c>
      <c r="H2340" s="96" t="s">
        <v>5</v>
      </c>
      <c r="I2340" s="47" t="n">
        <f aca="false">IF(H2340="W",F2340*G2340-F2340,(IF(H2340="L",-F2340)))</f>
        <v>8.64</v>
      </c>
      <c r="J2340" s="91"/>
      <c r="K2340" s="89" t="s">
        <v>2431</v>
      </c>
      <c r="L2340" s="48"/>
      <c r="M2340" s="48"/>
      <c r="N2340" s="49"/>
      <c r="O2340" s="91"/>
      <c r="P2340" s="92"/>
      <c r="Q2340" s="92"/>
      <c r="R2340" s="29"/>
      <c r="S2340" s="92"/>
      <c r="T2340" s="92"/>
      <c r="U2340" s="92"/>
      <c r="V2340" s="92"/>
      <c r="W2340" s="92"/>
      <c r="X2340" s="92"/>
      <c r="Y2340" s="92"/>
      <c r="Z2340" s="92"/>
      <c r="AA2340" s="92"/>
      <c r="AB2340" s="92"/>
      <c r="AC2340" s="92"/>
      <c r="AD2340" s="92"/>
      <c r="AE2340" s="92"/>
      <c r="AF2340" s="92"/>
      <c r="AG2340" s="32"/>
      <c r="AH2340" s="32"/>
      <c r="AI2340" s="32"/>
      <c r="AJ2340" s="32"/>
      <c r="AK2340" s="32"/>
      <c r="AL2340" s="32"/>
    </row>
    <row r="2341" customFormat="false" ht="16.85" hidden="false" customHeight="false" outlineLevel="0" collapsed="false">
      <c r="A2341" s="69" t="s">
        <v>2432</v>
      </c>
      <c r="B2341" s="90" t="s">
        <v>67</v>
      </c>
      <c r="C2341" s="91" t="s">
        <v>2313</v>
      </c>
      <c r="D2341" s="90" t="s">
        <v>2433</v>
      </c>
      <c r="E2341" s="43" t="n">
        <v>0.895833333333333</v>
      </c>
      <c r="F2341" s="54" t="n">
        <v>3.55</v>
      </c>
      <c r="G2341" s="45" t="n">
        <v>3.45</v>
      </c>
      <c r="H2341" s="96" t="s">
        <v>7</v>
      </c>
      <c r="I2341" s="47" t="n">
        <f aca="false">IF(H2341="W",F2341*G2341-F2341,(IF(H2341="L",-F2341)))</f>
        <v>-3.55</v>
      </c>
      <c r="J2341" s="91"/>
      <c r="K2341" s="97" t="s">
        <v>2434</v>
      </c>
      <c r="L2341" s="48"/>
      <c r="M2341" s="48"/>
      <c r="N2341" s="49"/>
      <c r="O2341" s="91"/>
      <c r="P2341" s="92"/>
      <c r="Q2341" s="92"/>
      <c r="R2341" s="29"/>
      <c r="S2341" s="92"/>
      <c r="T2341" s="92"/>
      <c r="U2341" s="92"/>
      <c r="V2341" s="92"/>
      <c r="W2341" s="92"/>
      <c r="X2341" s="92"/>
      <c r="Y2341" s="92"/>
      <c r="Z2341" s="92"/>
      <c r="AA2341" s="92"/>
      <c r="AB2341" s="92"/>
      <c r="AC2341" s="92"/>
      <c r="AD2341" s="92"/>
      <c r="AE2341" s="92"/>
      <c r="AF2341" s="92"/>
      <c r="AG2341" s="32"/>
      <c r="AH2341" s="32"/>
      <c r="AI2341" s="32"/>
      <c r="AJ2341" s="32"/>
      <c r="AK2341" s="32"/>
      <c r="AL2341" s="32"/>
    </row>
    <row r="2342" customFormat="false" ht="16.85" hidden="false" customHeight="false" outlineLevel="0" collapsed="false">
      <c r="A2342" s="69"/>
      <c r="B2342" s="90" t="s">
        <v>46</v>
      </c>
      <c r="C2342" s="62" t="s">
        <v>95</v>
      </c>
      <c r="D2342" s="90" t="s">
        <v>2435</v>
      </c>
      <c r="E2342" s="43" t="n">
        <v>0.0868055555555556</v>
      </c>
      <c r="F2342" s="54" t="n">
        <v>20</v>
      </c>
      <c r="G2342" s="45" t="n">
        <v>1.66</v>
      </c>
      <c r="H2342" s="96" t="s">
        <v>5</v>
      </c>
      <c r="I2342" s="47" t="n">
        <f aca="false">IF(H2342="W",F2342*G2342-F2342,(IF(H2342="L",-F2342)))</f>
        <v>13.2</v>
      </c>
      <c r="J2342" s="91"/>
      <c r="K2342" s="89" t="s">
        <v>2436</v>
      </c>
      <c r="L2342" s="48"/>
      <c r="M2342" s="48"/>
      <c r="N2342" s="49"/>
      <c r="O2342" s="91"/>
      <c r="P2342" s="92"/>
      <c r="Q2342" s="92"/>
      <c r="R2342" s="29"/>
      <c r="S2342" s="92"/>
      <c r="T2342" s="92"/>
      <c r="U2342" s="92"/>
      <c r="V2342" s="92"/>
      <c r="W2342" s="92"/>
      <c r="X2342" s="92"/>
      <c r="Y2342" s="92"/>
      <c r="Z2342" s="92"/>
      <c r="AA2342" s="92"/>
      <c r="AB2342" s="92"/>
      <c r="AC2342" s="92"/>
      <c r="AD2342" s="92"/>
      <c r="AE2342" s="92"/>
      <c r="AF2342" s="92"/>
      <c r="AG2342" s="32"/>
      <c r="AH2342" s="32"/>
      <c r="AI2342" s="32"/>
      <c r="AJ2342" s="32"/>
      <c r="AK2342" s="32"/>
      <c r="AL2342" s="32"/>
    </row>
    <row r="2343" customFormat="false" ht="16.85" hidden="false" customHeight="false" outlineLevel="0" collapsed="false">
      <c r="A2343" s="69" t="s">
        <v>2437</v>
      </c>
      <c r="B2343" s="90" t="s">
        <v>46</v>
      </c>
      <c r="C2343" s="91" t="s">
        <v>170</v>
      </c>
      <c r="D2343" s="90" t="s">
        <v>2135</v>
      </c>
      <c r="E2343" s="43" t="n">
        <v>0.0868055555555556</v>
      </c>
      <c r="F2343" s="54" t="n">
        <v>4</v>
      </c>
      <c r="G2343" s="45" t="n">
        <v>8</v>
      </c>
      <c r="H2343" s="96" t="s">
        <v>7</v>
      </c>
      <c r="I2343" s="47" t="n">
        <f aca="false">IF(H2343="W",F2343*G2343-F2343,(IF(H2343="L",-F2343)))</f>
        <v>-4</v>
      </c>
      <c r="J2343" s="91"/>
      <c r="K2343" s="23"/>
      <c r="L2343" s="48"/>
      <c r="M2343" s="48"/>
      <c r="N2343" s="49"/>
      <c r="O2343" s="91"/>
      <c r="P2343" s="92"/>
      <c r="Q2343" s="92"/>
      <c r="R2343" s="29"/>
      <c r="S2343" s="92"/>
      <c r="T2343" s="92"/>
      <c r="U2343" s="92"/>
      <c r="V2343" s="92"/>
      <c r="W2343" s="92"/>
      <c r="X2343" s="92"/>
      <c r="Y2343" s="92"/>
      <c r="Z2343" s="92"/>
      <c r="AA2343" s="92"/>
      <c r="AB2343" s="92"/>
      <c r="AC2343" s="92"/>
      <c r="AD2343" s="92"/>
      <c r="AE2343" s="92"/>
      <c r="AF2343" s="92"/>
      <c r="AG2343" s="32"/>
      <c r="AH2343" s="32"/>
      <c r="AI2343" s="32"/>
      <c r="AJ2343" s="32"/>
      <c r="AK2343" s="32"/>
      <c r="AL2343" s="32"/>
    </row>
    <row r="2344" customFormat="false" ht="16.85" hidden="false" customHeight="false" outlineLevel="0" collapsed="false">
      <c r="A2344" s="69" t="s">
        <v>2438</v>
      </c>
      <c r="B2344" s="90" t="s">
        <v>46</v>
      </c>
      <c r="C2344" s="62" t="s">
        <v>87</v>
      </c>
      <c r="D2344" s="90" t="s">
        <v>2439</v>
      </c>
      <c r="E2344" s="43" t="n">
        <v>0.0868055555555556</v>
      </c>
      <c r="F2344" s="54" t="n">
        <v>7.72</v>
      </c>
      <c r="G2344" s="45" t="n">
        <v>4.3</v>
      </c>
      <c r="H2344" s="96" t="s">
        <v>7</v>
      </c>
      <c r="I2344" s="47" t="n">
        <f aca="false">IF(H2344="W",F2344*G2344-F2344,(IF(H2344="L",-F2344)))</f>
        <v>-7.72</v>
      </c>
      <c r="J2344" s="91"/>
      <c r="K2344" s="23"/>
      <c r="L2344" s="48"/>
      <c r="M2344" s="48"/>
      <c r="N2344" s="49"/>
      <c r="O2344" s="91"/>
      <c r="P2344" s="92"/>
      <c r="Q2344" s="92"/>
      <c r="R2344" s="29"/>
      <c r="S2344" s="92"/>
      <c r="T2344" s="92"/>
      <c r="U2344" s="92"/>
      <c r="V2344" s="92"/>
      <c r="W2344" s="92"/>
      <c r="X2344" s="92"/>
      <c r="Y2344" s="92"/>
      <c r="Z2344" s="92"/>
      <c r="AA2344" s="92"/>
      <c r="AB2344" s="92"/>
      <c r="AC2344" s="92"/>
      <c r="AD2344" s="92"/>
      <c r="AE2344" s="92"/>
      <c r="AF2344" s="92"/>
      <c r="AG2344" s="32"/>
      <c r="AH2344" s="32"/>
      <c r="AI2344" s="32"/>
      <c r="AJ2344" s="32"/>
      <c r="AK2344" s="32"/>
      <c r="AL2344" s="32"/>
    </row>
    <row r="2345" customFormat="false" ht="16.85" hidden="false" customHeight="false" outlineLevel="0" collapsed="false">
      <c r="A2345" s="69"/>
      <c r="B2345" s="90" t="s">
        <v>46</v>
      </c>
      <c r="C2345" s="62" t="s">
        <v>95</v>
      </c>
      <c r="D2345" s="90" t="s">
        <v>633</v>
      </c>
      <c r="E2345" s="43" t="n">
        <v>0.0868055555555556</v>
      </c>
      <c r="F2345" s="54" t="n">
        <v>20</v>
      </c>
      <c r="G2345" s="45" t="n">
        <v>1.83</v>
      </c>
      <c r="H2345" s="96" t="s">
        <v>7</v>
      </c>
      <c r="I2345" s="47" t="n">
        <f aca="false">IF(H2345="W",F2345*G2345-F2345,(IF(H2345="L",-F2345)))</f>
        <v>-20</v>
      </c>
      <c r="J2345" s="91"/>
      <c r="K2345" s="23"/>
      <c r="L2345" s="48"/>
      <c r="M2345" s="48"/>
      <c r="N2345" s="49"/>
      <c r="O2345" s="91"/>
      <c r="P2345" s="92"/>
      <c r="Q2345" s="92"/>
      <c r="R2345" s="29"/>
      <c r="S2345" s="92"/>
      <c r="T2345" s="92"/>
      <c r="U2345" s="92"/>
      <c r="V2345" s="92"/>
      <c r="W2345" s="92"/>
      <c r="X2345" s="92"/>
      <c r="Y2345" s="92"/>
      <c r="Z2345" s="92"/>
      <c r="AA2345" s="92"/>
      <c r="AB2345" s="92"/>
      <c r="AC2345" s="92"/>
      <c r="AD2345" s="92"/>
      <c r="AE2345" s="92"/>
      <c r="AF2345" s="92"/>
      <c r="AG2345" s="32"/>
      <c r="AH2345" s="32"/>
      <c r="AI2345" s="32"/>
      <c r="AJ2345" s="32"/>
      <c r="AK2345" s="32"/>
      <c r="AL2345" s="32"/>
    </row>
    <row r="2346" customFormat="false" ht="16.85" hidden="false" customHeight="false" outlineLevel="0" collapsed="false">
      <c r="A2346" s="69" t="s">
        <v>2440</v>
      </c>
      <c r="B2346" s="90" t="s">
        <v>46</v>
      </c>
      <c r="C2346" s="62" t="s">
        <v>87</v>
      </c>
      <c r="D2346" s="90" t="s">
        <v>2135</v>
      </c>
      <c r="E2346" s="43" t="n">
        <v>0.0868055555555556</v>
      </c>
      <c r="F2346" s="54" t="n">
        <v>4.95</v>
      </c>
      <c r="G2346" s="45" t="n">
        <v>7.4</v>
      </c>
      <c r="H2346" s="96" t="s">
        <v>5</v>
      </c>
      <c r="I2346" s="47" t="n">
        <f aca="false">IF(H2346="W",F2346*G2346-F2346,(IF(H2346="L",-F2346)))</f>
        <v>31.68</v>
      </c>
      <c r="J2346" s="91"/>
      <c r="K2346" s="23"/>
      <c r="L2346" s="48"/>
      <c r="M2346" s="48"/>
      <c r="N2346" s="49"/>
      <c r="O2346" s="91"/>
      <c r="P2346" s="92"/>
      <c r="Q2346" s="92"/>
      <c r="R2346" s="29"/>
      <c r="S2346" s="92"/>
      <c r="T2346" s="92"/>
      <c r="U2346" s="92"/>
      <c r="V2346" s="92"/>
      <c r="W2346" s="92"/>
      <c r="X2346" s="92"/>
      <c r="Y2346" s="92"/>
      <c r="Z2346" s="92"/>
      <c r="AA2346" s="92"/>
      <c r="AB2346" s="92"/>
      <c r="AC2346" s="92"/>
      <c r="AD2346" s="92"/>
      <c r="AE2346" s="92"/>
      <c r="AF2346" s="92"/>
      <c r="AG2346" s="32"/>
      <c r="AH2346" s="32"/>
      <c r="AI2346" s="32"/>
      <c r="AJ2346" s="32"/>
      <c r="AK2346" s="32"/>
      <c r="AL2346" s="32"/>
    </row>
    <row r="2347" customFormat="false" ht="16.85" hidden="false" customHeight="false" outlineLevel="0" collapsed="false">
      <c r="A2347" s="69"/>
      <c r="B2347" s="90" t="s">
        <v>46</v>
      </c>
      <c r="C2347" s="91" t="s">
        <v>28</v>
      </c>
      <c r="D2347" s="90" t="s">
        <v>2327</v>
      </c>
      <c r="E2347" s="43" t="n">
        <v>0.0868055555555556</v>
      </c>
      <c r="F2347" s="54" t="n">
        <v>10</v>
      </c>
      <c r="G2347" s="45" t="n">
        <v>3.6</v>
      </c>
      <c r="H2347" s="96" t="s">
        <v>7</v>
      </c>
      <c r="I2347" s="47" t="n">
        <f aca="false">IF(H2347="W",F2347*G2347-F2347,(IF(H2347="L",-F2347)))</f>
        <v>-10</v>
      </c>
      <c r="J2347" s="91"/>
      <c r="K2347" s="23"/>
      <c r="L2347" s="48"/>
      <c r="M2347" s="48"/>
      <c r="N2347" s="49"/>
      <c r="O2347" s="91"/>
      <c r="P2347" s="92"/>
      <c r="Q2347" s="92"/>
      <c r="R2347" s="29"/>
      <c r="S2347" s="92"/>
      <c r="T2347" s="92"/>
      <c r="U2347" s="92"/>
      <c r="V2347" s="92"/>
      <c r="W2347" s="92"/>
      <c r="X2347" s="92"/>
      <c r="Y2347" s="92"/>
      <c r="Z2347" s="92"/>
      <c r="AA2347" s="92"/>
      <c r="AB2347" s="92"/>
      <c r="AC2347" s="92"/>
      <c r="AD2347" s="92"/>
      <c r="AE2347" s="92"/>
      <c r="AF2347" s="92"/>
      <c r="AG2347" s="32"/>
      <c r="AH2347" s="32"/>
      <c r="AI2347" s="32"/>
      <c r="AJ2347" s="32"/>
      <c r="AK2347" s="32"/>
      <c r="AL2347" s="32"/>
    </row>
    <row r="2348" customFormat="false" ht="16.85" hidden="false" customHeight="false" outlineLevel="0" collapsed="false">
      <c r="A2348" s="69"/>
      <c r="B2348" s="90" t="s">
        <v>46</v>
      </c>
      <c r="C2348" s="91" t="s">
        <v>151</v>
      </c>
      <c r="D2348" s="90" t="s">
        <v>2441</v>
      </c>
      <c r="E2348" s="43" t="n">
        <v>0.833333333333333</v>
      </c>
      <c r="F2348" s="54" t="n">
        <v>15</v>
      </c>
      <c r="G2348" s="45" t="n">
        <v>1.16</v>
      </c>
      <c r="H2348" s="96" t="s">
        <v>5</v>
      </c>
      <c r="I2348" s="47" t="n">
        <f aca="false">IF(H2348="W",F2348*G2348-F2348,(IF(H2348="L",-F2348)))</f>
        <v>2.4</v>
      </c>
      <c r="J2348" s="91"/>
      <c r="K2348" s="23"/>
      <c r="L2348" s="48"/>
      <c r="M2348" s="48"/>
      <c r="N2348" s="49"/>
      <c r="O2348" s="91"/>
      <c r="P2348" s="92"/>
      <c r="Q2348" s="92"/>
      <c r="R2348" s="29"/>
      <c r="S2348" s="92"/>
      <c r="T2348" s="92"/>
      <c r="U2348" s="92"/>
      <c r="V2348" s="92"/>
      <c r="W2348" s="92"/>
      <c r="X2348" s="92"/>
      <c r="Y2348" s="92"/>
      <c r="Z2348" s="92"/>
      <c r="AA2348" s="92"/>
      <c r="AB2348" s="92"/>
      <c r="AC2348" s="92"/>
      <c r="AD2348" s="92"/>
      <c r="AE2348" s="92"/>
      <c r="AF2348" s="92"/>
      <c r="AG2348" s="32"/>
      <c r="AH2348" s="32"/>
      <c r="AI2348" s="32"/>
      <c r="AJ2348" s="32"/>
      <c r="AK2348" s="32"/>
      <c r="AL2348" s="32"/>
    </row>
    <row r="2349" customFormat="false" ht="16.85" hidden="false" customHeight="false" outlineLevel="0" collapsed="false">
      <c r="A2349" s="69"/>
      <c r="B2349" s="90" t="s">
        <v>46</v>
      </c>
      <c r="C2349" s="91" t="s">
        <v>28</v>
      </c>
      <c r="D2349" s="90" t="s">
        <v>2435</v>
      </c>
      <c r="E2349" s="43" t="n">
        <v>0.0868055555555556</v>
      </c>
      <c r="F2349" s="54" t="n">
        <v>20</v>
      </c>
      <c r="G2349" s="45" t="n">
        <v>1.18</v>
      </c>
      <c r="H2349" s="96" t="s">
        <v>5</v>
      </c>
      <c r="I2349" s="47" t="n">
        <f aca="false">IF(H2349="W",F2349*G2349-F2349,(IF(H2349="L",-F2349)))</f>
        <v>3.6</v>
      </c>
      <c r="J2349" s="91"/>
      <c r="K2349" s="23"/>
      <c r="L2349" s="48"/>
      <c r="M2349" s="48"/>
      <c r="N2349" s="49"/>
      <c r="O2349" s="91"/>
      <c r="P2349" s="92"/>
      <c r="Q2349" s="92"/>
      <c r="R2349" s="29"/>
      <c r="S2349" s="92"/>
      <c r="T2349" s="92"/>
      <c r="U2349" s="92"/>
      <c r="V2349" s="92"/>
      <c r="W2349" s="92"/>
      <c r="X2349" s="92"/>
      <c r="Y2349" s="92"/>
      <c r="Z2349" s="92"/>
      <c r="AA2349" s="92"/>
      <c r="AB2349" s="92"/>
      <c r="AC2349" s="92"/>
      <c r="AD2349" s="92"/>
      <c r="AE2349" s="92"/>
      <c r="AF2349" s="92"/>
      <c r="AG2349" s="32"/>
      <c r="AH2349" s="32"/>
      <c r="AI2349" s="32"/>
      <c r="AJ2349" s="32"/>
      <c r="AK2349" s="32"/>
      <c r="AL2349" s="32"/>
    </row>
    <row r="2350" customFormat="false" ht="16.85" hidden="false" customHeight="false" outlineLevel="0" collapsed="false">
      <c r="A2350" s="69"/>
      <c r="B2350" s="90" t="s">
        <v>46</v>
      </c>
      <c r="C2350" s="62" t="s">
        <v>87</v>
      </c>
      <c r="D2350" s="90" t="s">
        <v>2237</v>
      </c>
      <c r="E2350" s="43" t="n">
        <v>0.0868055555555556</v>
      </c>
      <c r="F2350" s="54" t="n">
        <v>27.21</v>
      </c>
      <c r="G2350" s="45" t="n">
        <v>1.4</v>
      </c>
      <c r="H2350" s="96" t="s">
        <v>7</v>
      </c>
      <c r="I2350" s="47" t="n">
        <f aca="false">IF(H2350="W",F2350*G2350-F2350,(IF(H2350="L",-F2350)))</f>
        <v>-27.21</v>
      </c>
      <c r="J2350" s="91"/>
      <c r="K2350" s="23"/>
      <c r="L2350" s="48"/>
      <c r="M2350" s="48"/>
      <c r="N2350" s="49"/>
      <c r="O2350" s="91"/>
      <c r="P2350" s="92"/>
      <c r="Q2350" s="92"/>
      <c r="R2350" s="29"/>
      <c r="S2350" s="92"/>
      <c r="T2350" s="92"/>
      <c r="U2350" s="92"/>
      <c r="V2350" s="92"/>
      <c r="W2350" s="92"/>
      <c r="X2350" s="92"/>
      <c r="Y2350" s="92"/>
      <c r="Z2350" s="92"/>
      <c r="AA2350" s="92"/>
      <c r="AB2350" s="92"/>
      <c r="AC2350" s="92"/>
      <c r="AD2350" s="92"/>
      <c r="AE2350" s="92"/>
      <c r="AF2350" s="92"/>
      <c r="AG2350" s="32"/>
      <c r="AH2350" s="32"/>
      <c r="AI2350" s="32"/>
      <c r="AJ2350" s="32"/>
      <c r="AK2350" s="32"/>
      <c r="AL2350" s="32"/>
    </row>
    <row r="2351" customFormat="false" ht="16.85" hidden="false" customHeight="false" outlineLevel="0" collapsed="false">
      <c r="A2351" s="69"/>
      <c r="B2351" s="90" t="s">
        <v>46</v>
      </c>
      <c r="C2351" s="91" t="s">
        <v>28</v>
      </c>
      <c r="D2351" s="90" t="s">
        <v>633</v>
      </c>
      <c r="E2351" s="43" t="n">
        <v>0.0868055555555556</v>
      </c>
      <c r="F2351" s="54" t="n">
        <v>10</v>
      </c>
      <c r="G2351" s="45" t="n">
        <v>4.81</v>
      </c>
      <c r="H2351" s="96" t="s">
        <v>6</v>
      </c>
      <c r="I2351" s="47" t="n">
        <f aca="false">IF(H2351="W",F2351*G2351-F2351,(IF(H2351="L",-F2351)))</f>
        <v>0</v>
      </c>
      <c r="J2351" s="91"/>
      <c r="K2351" s="23"/>
      <c r="L2351" s="48"/>
      <c r="M2351" s="48"/>
      <c r="N2351" s="49"/>
      <c r="O2351" s="91"/>
      <c r="P2351" s="92"/>
      <c r="Q2351" s="92"/>
      <c r="R2351" s="29"/>
      <c r="S2351" s="92"/>
      <c r="T2351" s="92"/>
      <c r="U2351" s="92"/>
      <c r="V2351" s="92"/>
      <c r="W2351" s="92"/>
      <c r="X2351" s="92"/>
      <c r="Y2351" s="92"/>
      <c r="Z2351" s="92"/>
      <c r="AA2351" s="92"/>
      <c r="AB2351" s="92"/>
      <c r="AC2351" s="92"/>
      <c r="AD2351" s="92"/>
      <c r="AE2351" s="92"/>
      <c r="AF2351" s="92"/>
      <c r="AG2351" s="32"/>
      <c r="AH2351" s="32"/>
      <c r="AI2351" s="32"/>
      <c r="AJ2351" s="32"/>
      <c r="AK2351" s="32"/>
      <c r="AL2351" s="32"/>
    </row>
    <row r="2352" customFormat="false" ht="16.85" hidden="false" customHeight="false" outlineLevel="0" collapsed="false">
      <c r="A2352" s="69" t="n">
        <v>43781</v>
      </c>
      <c r="B2352" s="90" t="s">
        <v>46</v>
      </c>
      <c r="C2352" s="91" t="s">
        <v>28</v>
      </c>
      <c r="D2352" s="90" t="s">
        <v>2442</v>
      </c>
      <c r="E2352" s="43" t="n">
        <v>0.770833333333333</v>
      </c>
      <c r="F2352" s="54" t="n">
        <v>15</v>
      </c>
      <c r="G2352" s="45" t="n">
        <v>4.25</v>
      </c>
      <c r="H2352" s="96" t="s">
        <v>6</v>
      </c>
      <c r="I2352" s="47" t="n">
        <f aca="false">IF(H2352="W",F2352*G2352-F2352,(IF(H2352="L",-F2352)))</f>
        <v>0</v>
      </c>
      <c r="J2352" s="91"/>
      <c r="K2352" s="23" t="s">
        <v>124</v>
      </c>
      <c r="L2352" s="48"/>
      <c r="M2352" s="48"/>
      <c r="N2352" s="49"/>
      <c r="O2352" s="91"/>
      <c r="P2352" s="92"/>
      <c r="Q2352" s="92"/>
      <c r="R2352" s="29"/>
      <c r="S2352" s="92"/>
      <c r="T2352" s="92"/>
      <c r="U2352" s="92"/>
      <c r="V2352" s="92"/>
      <c r="W2352" s="92"/>
      <c r="X2352" s="92"/>
      <c r="Y2352" s="92"/>
      <c r="Z2352" s="92"/>
      <c r="AA2352" s="92"/>
      <c r="AB2352" s="92"/>
      <c r="AC2352" s="92"/>
      <c r="AD2352" s="92"/>
      <c r="AE2352" s="92"/>
      <c r="AF2352" s="92"/>
      <c r="AG2352" s="32"/>
      <c r="AH2352" s="32"/>
      <c r="AI2352" s="32"/>
      <c r="AJ2352" s="32"/>
      <c r="AK2352" s="32"/>
      <c r="AL2352" s="32"/>
    </row>
    <row r="2353" customFormat="false" ht="16.85" hidden="false" customHeight="false" outlineLevel="0" collapsed="false">
      <c r="A2353" s="69"/>
      <c r="B2353" s="90" t="s">
        <v>46</v>
      </c>
      <c r="C2353" s="62" t="s">
        <v>87</v>
      </c>
      <c r="D2353" s="90" t="s">
        <v>2135</v>
      </c>
      <c r="E2353" s="43" t="n">
        <v>0.770833333333333</v>
      </c>
      <c r="F2353" s="54" t="n">
        <v>10</v>
      </c>
      <c r="G2353" s="45" t="n">
        <v>3.9</v>
      </c>
      <c r="H2353" s="96" t="s">
        <v>6</v>
      </c>
      <c r="I2353" s="47" t="n">
        <f aca="false">IF(H2353="W",F2353*G2353-F2353,(IF(H2353="L",-F2353)))</f>
        <v>0</v>
      </c>
      <c r="J2353" s="91"/>
      <c r="K2353" s="23" t="s">
        <v>124</v>
      </c>
      <c r="L2353" s="48"/>
      <c r="M2353" s="48"/>
      <c r="N2353" s="49"/>
      <c r="O2353" s="91"/>
      <c r="P2353" s="92"/>
      <c r="Q2353" s="92"/>
      <c r="R2353" s="29"/>
      <c r="S2353" s="92"/>
      <c r="T2353" s="92"/>
      <c r="U2353" s="92"/>
      <c r="V2353" s="92"/>
      <c r="W2353" s="92"/>
      <c r="X2353" s="92"/>
      <c r="Y2353" s="92"/>
      <c r="Z2353" s="92"/>
      <c r="AA2353" s="92"/>
      <c r="AB2353" s="92"/>
      <c r="AC2353" s="92"/>
      <c r="AD2353" s="92"/>
      <c r="AE2353" s="92"/>
      <c r="AF2353" s="92"/>
      <c r="AG2353" s="32"/>
      <c r="AH2353" s="32"/>
      <c r="AI2353" s="32"/>
      <c r="AJ2353" s="32"/>
      <c r="AK2353" s="32"/>
      <c r="AL2353" s="32"/>
    </row>
    <row r="2354" customFormat="false" ht="16.85" hidden="false" customHeight="false" outlineLevel="0" collapsed="false">
      <c r="A2354" s="69" t="s">
        <v>2443</v>
      </c>
      <c r="B2354" s="90" t="s">
        <v>46</v>
      </c>
      <c r="C2354" s="62" t="s">
        <v>2313</v>
      </c>
      <c r="D2354" s="90" t="s">
        <v>2135</v>
      </c>
      <c r="E2354" s="43" t="n">
        <v>0.770833333333333</v>
      </c>
      <c r="F2354" s="54" t="n">
        <v>2.5</v>
      </c>
      <c r="G2354" s="45" t="n">
        <v>3.9</v>
      </c>
      <c r="H2354" s="96" t="s">
        <v>7</v>
      </c>
      <c r="I2354" s="47" t="n">
        <f aca="false">IF(H2354="W",F2354*G2354-F2354,(IF(H2354="L",-F2354)))</f>
        <v>-2.5</v>
      </c>
      <c r="J2354" s="91"/>
      <c r="K2354" s="23"/>
      <c r="L2354" s="48"/>
      <c r="M2354" s="48"/>
      <c r="N2354" s="49"/>
      <c r="O2354" s="91"/>
      <c r="P2354" s="92"/>
      <c r="Q2354" s="92"/>
      <c r="R2354" s="29"/>
      <c r="S2354" s="92"/>
      <c r="T2354" s="92"/>
      <c r="U2354" s="92"/>
      <c r="V2354" s="92"/>
      <c r="W2354" s="92"/>
      <c r="X2354" s="92"/>
      <c r="Y2354" s="92"/>
      <c r="Z2354" s="92"/>
      <c r="AA2354" s="92"/>
      <c r="AB2354" s="92"/>
      <c r="AC2354" s="92"/>
      <c r="AD2354" s="92"/>
      <c r="AE2354" s="92"/>
      <c r="AF2354" s="92"/>
      <c r="AG2354" s="32"/>
      <c r="AH2354" s="32"/>
      <c r="AI2354" s="32"/>
      <c r="AJ2354" s="32"/>
      <c r="AK2354" s="32"/>
      <c r="AL2354" s="32"/>
    </row>
    <row r="2355" customFormat="false" ht="16.85" hidden="false" customHeight="false" outlineLevel="0" collapsed="false">
      <c r="A2355" s="69" t="s">
        <v>2444</v>
      </c>
      <c r="B2355" s="90" t="s">
        <v>46</v>
      </c>
      <c r="C2355" s="91" t="s">
        <v>170</v>
      </c>
      <c r="D2355" s="90" t="s">
        <v>2134</v>
      </c>
      <c r="E2355" s="43" t="n">
        <v>0.770833333333333</v>
      </c>
      <c r="F2355" s="54" t="n">
        <v>22.36</v>
      </c>
      <c r="G2355" s="45" t="n">
        <v>2.18</v>
      </c>
      <c r="H2355" s="96" t="s">
        <v>5</v>
      </c>
      <c r="I2355" s="47" t="n">
        <f aca="false">IF(H2355="W",F2355*G2355-F2355,(IF(H2355="L",-F2355)))</f>
        <v>26.3848</v>
      </c>
      <c r="J2355" s="91"/>
      <c r="K2355" s="23"/>
      <c r="L2355" s="48"/>
      <c r="M2355" s="48"/>
      <c r="N2355" s="49"/>
      <c r="O2355" s="91"/>
      <c r="P2355" s="92"/>
      <c r="Q2355" s="92"/>
      <c r="R2355" s="29"/>
      <c r="S2355" s="92"/>
      <c r="T2355" s="92"/>
      <c r="U2355" s="92"/>
      <c r="V2355" s="92"/>
      <c r="W2355" s="92"/>
      <c r="X2355" s="92"/>
      <c r="Y2355" s="92"/>
      <c r="Z2355" s="92"/>
      <c r="AA2355" s="92"/>
      <c r="AB2355" s="92"/>
      <c r="AC2355" s="92"/>
      <c r="AD2355" s="92"/>
      <c r="AE2355" s="92"/>
      <c r="AF2355" s="92"/>
      <c r="AG2355" s="32"/>
      <c r="AH2355" s="32"/>
      <c r="AI2355" s="32"/>
      <c r="AJ2355" s="32"/>
      <c r="AK2355" s="32"/>
      <c r="AL2355" s="32"/>
    </row>
    <row r="2356" customFormat="false" ht="16.85" hidden="false" customHeight="false" outlineLevel="0" collapsed="false">
      <c r="A2356" s="69"/>
      <c r="B2356" s="90" t="s">
        <v>46</v>
      </c>
      <c r="C2356" s="91" t="s">
        <v>151</v>
      </c>
      <c r="D2356" s="90" t="s">
        <v>2445</v>
      </c>
      <c r="E2356" s="43" t="n">
        <v>0.770833333333333</v>
      </c>
      <c r="F2356" s="54" t="n">
        <v>20</v>
      </c>
      <c r="G2356" s="45" t="n">
        <v>1.19</v>
      </c>
      <c r="H2356" s="96" t="s">
        <v>6</v>
      </c>
      <c r="I2356" s="47" t="n">
        <f aca="false">IF(H2356="W",F2356*G2356-F2356,(IF(H2356="L",-F2356)))</f>
        <v>0</v>
      </c>
      <c r="J2356" s="91"/>
      <c r="K2356" s="23"/>
      <c r="L2356" s="48"/>
      <c r="M2356" s="48"/>
      <c r="N2356" s="49"/>
      <c r="O2356" s="91"/>
      <c r="P2356" s="92"/>
      <c r="Q2356" s="92"/>
      <c r="R2356" s="29"/>
      <c r="S2356" s="92"/>
      <c r="T2356" s="92"/>
      <c r="U2356" s="92"/>
      <c r="V2356" s="92"/>
      <c r="W2356" s="92"/>
      <c r="X2356" s="92"/>
      <c r="Y2356" s="92"/>
      <c r="Z2356" s="92"/>
      <c r="AA2356" s="92"/>
      <c r="AB2356" s="92"/>
      <c r="AC2356" s="92"/>
      <c r="AD2356" s="92"/>
      <c r="AE2356" s="92"/>
      <c r="AF2356" s="92"/>
      <c r="AG2356" s="32"/>
      <c r="AH2356" s="32"/>
      <c r="AI2356" s="32"/>
      <c r="AJ2356" s="32"/>
      <c r="AK2356" s="32"/>
      <c r="AL2356" s="32"/>
    </row>
    <row r="2357" customFormat="false" ht="16.85" hidden="false" customHeight="false" outlineLevel="0" collapsed="false">
      <c r="A2357" s="69" t="n">
        <v>43751</v>
      </c>
      <c r="B2357" s="90" t="s">
        <v>46</v>
      </c>
      <c r="C2357" s="91" t="s">
        <v>28</v>
      </c>
      <c r="D2357" s="90" t="s">
        <v>2446</v>
      </c>
      <c r="E2357" s="43" t="n">
        <v>0.770833333333333</v>
      </c>
      <c r="F2357" s="54" t="n">
        <v>40</v>
      </c>
      <c r="G2357" s="45" t="n">
        <v>2.06</v>
      </c>
      <c r="H2357" s="96" t="s">
        <v>7</v>
      </c>
      <c r="I2357" s="47" t="n">
        <f aca="false">IF(H2357="W",F2357*G2357-F2357,(IF(H2357="L",-F2357)))</f>
        <v>-40</v>
      </c>
      <c r="J2357" s="91"/>
      <c r="K2357" s="23"/>
      <c r="L2357" s="48"/>
      <c r="M2357" s="48"/>
      <c r="N2357" s="49"/>
      <c r="O2357" s="91"/>
      <c r="P2357" s="92"/>
      <c r="Q2357" s="92"/>
      <c r="R2357" s="29"/>
      <c r="S2357" s="92"/>
      <c r="T2357" s="92"/>
      <c r="U2357" s="92"/>
      <c r="V2357" s="92"/>
      <c r="W2357" s="92"/>
      <c r="X2357" s="92"/>
      <c r="Y2357" s="92"/>
      <c r="Z2357" s="92"/>
      <c r="AA2357" s="92"/>
      <c r="AB2357" s="92"/>
      <c r="AC2357" s="92"/>
      <c r="AD2357" s="92"/>
      <c r="AE2357" s="92"/>
      <c r="AF2357" s="92"/>
      <c r="AG2357" s="32"/>
      <c r="AH2357" s="32"/>
      <c r="AI2357" s="32"/>
      <c r="AJ2357" s="32"/>
      <c r="AK2357" s="32"/>
      <c r="AL2357" s="32"/>
    </row>
    <row r="2358" customFormat="false" ht="16.85" hidden="false" customHeight="false" outlineLevel="0" collapsed="false">
      <c r="A2358" s="69"/>
      <c r="B2358" s="90" t="s">
        <v>46</v>
      </c>
      <c r="C2358" s="91" t="s">
        <v>170</v>
      </c>
      <c r="D2358" s="90" t="s">
        <v>2135</v>
      </c>
      <c r="E2358" s="43" t="n">
        <v>0.770833333333333</v>
      </c>
      <c r="F2358" s="54" t="n">
        <v>20</v>
      </c>
      <c r="G2358" s="45" t="n">
        <v>4.2</v>
      </c>
      <c r="H2358" s="96" t="s">
        <v>6</v>
      </c>
      <c r="I2358" s="47" t="n">
        <f aca="false">IF(H2358="W",F2358*G2358-F2358,(IF(H2358="L",-F2358)))</f>
        <v>0</v>
      </c>
      <c r="J2358" s="91"/>
      <c r="K2358" s="23" t="s">
        <v>124</v>
      </c>
      <c r="L2358" s="48"/>
      <c r="M2358" s="48"/>
      <c r="N2358" s="49"/>
      <c r="O2358" s="91"/>
      <c r="P2358" s="92"/>
      <c r="Q2358" s="92"/>
      <c r="R2358" s="29"/>
      <c r="S2358" s="92"/>
      <c r="T2358" s="92"/>
      <c r="U2358" s="92"/>
      <c r="V2358" s="92"/>
      <c r="W2358" s="92"/>
      <c r="X2358" s="92"/>
      <c r="Y2358" s="92"/>
      <c r="Z2358" s="92"/>
      <c r="AA2358" s="92"/>
      <c r="AB2358" s="92"/>
      <c r="AC2358" s="92"/>
      <c r="AD2358" s="92"/>
      <c r="AE2358" s="92"/>
      <c r="AF2358" s="92"/>
      <c r="AG2358" s="32"/>
      <c r="AH2358" s="32"/>
      <c r="AI2358" s="32"/>
      <c r="AJ2358" s="32"/>
      <c r="AK2358" s="32"/>
      <c r="AL2358" s="32"/>
    </row>
    <row r="2359" customFormat="false" ht="16.85" hidden="false" customHeight="false" outlineLevel="0" collapsed="false">
      <c r="A2359" s="69"/>
      <c r="B2359" s="90" t="s">
        <v>46</v>
      </c>
      <c r="C2359" s="91" t="s">
        <v>216</v>
      </c>
      <c r="D2359" s="90" t="s">
        <v>2447</v>
      </c>
      <c r="E2359" s="43" t="n">
        <v>0.770833333333333</v>
      </c>
      <c r="F2359" s="54" t="n">
        <v>10</v>
      </c>
      <c r="G2359" s="45" t="n">
        <v>3.5</v>
      </c>
      <c r="H2359" s="96" t="s">
        <v>5</v>
      </c>
      <c r="I2359" s="47" t="n">
        <f aca="false">IF(H2359="W",F2359*G2359-F2359,(IF(H2359="L",-F2359)))</f>
        <v>25</v>
      </c>
      <c r="J2359" s="91"/>
      <c r="K2359" s="23"/>
      <c r="L2359" s="48"/>
      <c r="M2359" s="48"/>
      <c r="N2359" s="49"/>
      <c r="O2359" s="91"/>
      <c r="P2359" s="92"/>
      <c r="Q2359" s="92"/>
      <c r="R2359" s="29"/>
      <c r="S2359" s="92"/>
      <c r="T2359" s="92"/>
      <c r="U2359" s="92"/>
      <c r="V2359" s="92"/>
      <c r="W2359" s="92"/>
      <c r="X2359" s="92"/>
      <c r="Y2359" s="92"/>
      <c r="Z2359" s="92"/>
      <c r="AA2359" s="92"/>
      <c r="AB2359" s="92"/>
      <c r="AC2359" s="92"/>
      <c r="AD2359" s="92"/>
      <c r="AE2359" s="92"/>
      <c r="AF2359" s="92"/>
      <c r="AG2359" s="32"/>
      <c r="AH2359" s="32"/>
      <c r="AI2359" s="32"/>
      <c r="AJ2359" s="32"/>
      <c r="AK2359" s="32"/>
      <c r="AL2359" s="32"/>
    </row>
    <row r="2360" customFormat="false" ht="16.85" hidden="false" customHeight="false" outlineLevel="0" collapsed="false">
      <c r="A2360" s="69"/>
      <c r="B2360" s="90" t="s">
        <v>46</v>
      </c>
      <c r="C2360" s="91" t="s">
        <v>95</v>
      </c>
      <c r="D2360" s="90" t="s">
        <v>2447</v>
      </c>
      <c r="E2360" s="43" t="n">
        <v>0.770833333333333</v>
      </c>
      <c r="F2360" s="54" t="n">
        <v>5</v>
      </c>
      <c r="G2360" s="45" t="n">
        <v>3.4</v>
      </c>
      <c r="H2360" s="96" t="s">
        <v>5</v>
      </c>
      <c r="I2360" s="47" t="n">
        <f aca="false">IF(H2360="W",F2360*G2360-F2360,(IF(H2360="L",-F2360)))</f>
        <v>12</v>
      </c>
      <c r="J2360" s="91"/>
      <c r="K2360" s="23" t="s">
        <v>124</v>
      </c>
      <c r="L2360" s="48"/>
      <c r="M2360" s="48"/>
      <c r="N2360" s="49"/>
      <c r="O2360" s="91"/>
      <c r="P2360" s="92"/>
      <c r="Q2360" s="92"/>
      <c r="R2360" s="29"/>
      <c r="S2360" s="92"/>
      <c r="T2360" s="92"/>
      <c r="U2360" s="92"/>
      <c r="V2360" s="92"/>
      <c r="W2360" s="92"/>
      <c r="X2360" s="92"/>
      <c r="Y2360" s="92"/>
      <c r="Z2360" s="92"/>
      <c r="AA2360" s="92"/>
      <c r="AB2360" s="92"/>
      <c r="AC2360" s="92"/>
      <c r="AD2360" s="92"/>
      <c r="AE2360" s="92"/>
      <c r="AF2360" s="92"/>
      <c r="AG2360" s="32"/>
      <c r="AH2360" s="32"/>
      <c r="AI2360" s="32"/>
      <c r="AJ2360" s="32"/>
      <c r="AK2360" s="32"/>
      <c r="AL2360" s="32"/>
    </row>
    <row r="2361" customFormat="false" ht="16.85" hidden="false" customHeight="false" outlineLevel="0" collapsed="false">
      <c r="A2361" s="69"/>
      <c r="B2361" s="90" t="s">
        <v>46</v>
      </c>
      <c r="C2361" s="62" t="s">
        <v>87</v>
      </c>
      <c r="D2361" s="90" t="s">
        <v>2447</v>
      </c>
      <c r="E2361" s="43" t="n">
        <v>0.770833333333333</v>
      </c>
      <c r="F2361" s="54" t="n">
        <v>8</v>
      </c>
      <c r="G2361" s="45" t="n">
        <v>3.45</v>
      </c>
      <c r="H2361" s="96" t="s">
        <v>5</v>
      </c>
      <c r="I2361" s="47" t="n">
        <f aca="false">IF(H2361="W",F2361*G2361-F2361,(IF(H2361="L",-F2361)))</f>
        <v>19.6</v>
      </c>
      <c r="J2361" s="91"/>
      <c r="K2361" s="23"/>
      <c r="L2361" s="48"/>
      <c r="M2361" s="48"/>
      <c r="N2361" s="49"/>
      <c r="O2361" s="91"/>
      <c r="P2361" s="92"/>
      <c r="Q2361" s="92"/>
      <c r="R2361" s="29"/>
      <c r="S2361" s="92"/>
      <c r="T2361" s="92"/>
      <c r="U2361" s="92"/>
      <c r="V2361" s="92"/>
      <c r="W2361" s="92"/>
      <c r="X2361" s="92"/>
      <c r="Y2361" s="92"/>
      <c r="Z2361" s="92"/>
      <c r="AA2361" s="92"/>
      <c r="AB2361" s="92"/>
      <c r="AC2361" s="92"/>
      <c r="AD2361" s="92"/>
      <c r="AE2361" s="92"/>
      <c r="AF2361" s="92"/>
      <c r="AG2361" s="32"/>
      <c r="AH2361" s="32"/>
      <c r="AI2361" s="32"/>
      <c r="AJ2361" s="32"/>
      <c r="AK2361" s="32"/>
      <c r="AL2361" s="32"/>
    </row>
    <row r="2362" customFormat="false" ht="16.85" hidden="false" customHeight="false" outlineLevel="0" collapsed="false">
      <c r="A2362" s="69"/>
      <c r="B2362" s="90" t="s">
        <v>46</v>
      </c>
      <c r="C2362" s="91" t="s">
        <v>151</v>
      </c>
      <c r="D2362" s="90" t="s">
        <v>2448</v>
      </c>
      <c r="E2362" s="43" t="n">
        <v>0.770833333333333</v>
      </c>
      <c r="F2362" s="54" t="n">
        <v>20</v>
      </c>
      <c r="G2362" s="45" t="n">
        <v>1.12</v>
      </c>
      <c r="H2362" s="96" t="s">
        <v>5</v>
      </c>
      <c r="I2362" s="47" t="n">
        <f aca="false">IF(H2362="W",F2362*G2362-F2362,(IF(H2362="L",-F2362)))</f>
        <v>2.4</v>
      </c>
      <c r="J2362" s="91"/>
      <c r="K2362" s="23"/>
      <c r="L2362" s="48"/>
      <c r="M2362" s="48"/>
      <c r="N2362" s="49"/>
      <c r="O2362" s="91"/>
      <c r="P2362" s="92"/>
      <c r="Q2362" s="92"/>
      <c r="R2362" s="29"/>
      <c r="S2362" s="92"/>
      <c r="T2362" s="92"/>
      <c r="U2362" s="92"/>
      <c r="V2362" s="92"/>
      <c r="W2362" s="92"/>
      <c r="X2362" s="92"/>
      <c r="Y2362" s="92"/>
      <c r="Z2362" s="92"/>
      <c r="AA2362" s="92"/>
      <c r="AB2362" s="92"/>
      <c r="AC2362" s="92"/>
      <c r="AD2362" s="92"/>
      <c r="AE2362" s="92"/>
      <c r="AF2362" s="92"/>
      <c r="AG2362" s="32"/>
      <c r="AH2362" s="32"/>
      <c r="AI2362" s="32"/>
      <c r="AJ2362" s="32"/>
      <c r="AK2362" s="32"/>
      <c r="AL2362" s="32"/>
    </row>
    <row r="2363" customFormat="false" ht="16.85" hidden="false" customHeight="false" outlineLevel="0" collapsed="false">
      <c r="A2363" s="69"/>
      <c r="B2363" s="90" t="s">
        <v>46</v>
      </c>
      <c r="C2363" s="91" t="s">
        <v>95</v>
      </c>
      <c r="D2363" s="90" t="s">
        <v>2010</v>
      </c>
      <c r="E2363" s="43" t="n">
        <v>0.0833333333333333</v>
      </c>
      <c r="F2363" s="54" t="n">
        <v>20</v>
      </c>
      <c r="G2363" s="45" t="n">
        <v>1.83</v>
      </c>
      <c r="H2363" s="96" t="s">
        <v>7</v>
      </c>
      <c r="I2363" s="47" t="n">
        <f aca="false">IF(H2363="W",F2363*G2363-F2363,(IF(H2363="L",-F2363)))</f>
        <v>-20</v>
      </c>
      <c r="J2363" s="91"/>
      <c r="K2363" s="23"/>
      <c r="L2363" s="48"/>
      <c r="M2363" s="48"/>
      <c r="N2363" s="49"/>
      <c r="O2363" s="91"/>
      <c r="P2363" s="92"/>
      <c r="Q2363" s="92"/>
      <c r="R2363" s="29"/>
      <c r="S2363" s="92"/>
      <c r="T2363" s="92"/>
      <c r="U2363" s="92"/>
      <c r="V2363" s="92"/>
      <c r="W2363" s="92"/>
      <c r="X2363" s="92"/>
      <c r="Y2363" s="92"/>
      <c r="Z2363" s="92"/>
      <c r="AA2363" s="92"/>
      <c r="AB2363" s="92"/>
      <c r="AC2363" s="92"/>
      <c r="AD2363" s="92"/>
      <c r="AE2363" s="92"/>
      <c r="AF2363" s="92"/>
      <c r="AG2363" s="32"/>
      <c r="AH2363" s="32"/>
      <c r="AI2363" s="32"/>
      <c r="AJ2363" s="32"/>
      <c r="AK2363" s="32"/>
      <c r="AL2363" s="32"/>
    </row>
    <row r="2364" customFormat="false" ht="16.85" hidden="false" customHeight="false" outlineLevel="0" collapsed="false">
      <c r="A2364" s="69"/>
      <c r="B2364" s="90" t="s">
        <v>46</v>
      </c>
      <c r="C2364" s="91" t="s">
        <v>170</v>
      </c>
      <c r="D2364" s="90" t="s">
        <v>2135</v>
      </c>
      <c r="E2364" s="43" t="n">
        <v>0.0833333333333333</v>
      </c>
      <c r="F2364" s="54" t="n">
        <v>50</v>
      </c>
      <c r="G2364" s="45" t="n">
        <v>1.58</v>
      </c>
      <c r="H2364" s="96" t="s">
        <v>7</v>
      </c>
      <c r="I2364" s="47" t="n">
        <f aca="false">IF(H2364="W",F2364*G2364-F2364,(IF(H2364="L",-F2364)))</f>
        <v>-50</v>
      </c>
      <c r="J2364" s="91"/>
      <c r="K2364" s="23"/>
      <c r="L2364" s="48"/>
      <c r="M2364" s="48"/>
      <c r="N2364" s="49"/>
      <c r="O2364" s="91"/>
      <c r="P2364" s="92"/>
      <c r="Q2364" s="92"/>
      <c r="R2364" s="29"/>
      <c r="S2364" s="92"/>
      <c r="T2364" s="92"/>
      <c r="U2364" s="92"/>
      <c r="V2364" s="92"/>
      <c r="W2364" s="92"/>
      <c r="X2364" s="92"/>
      <c r="Y2364" s="92"/>
      <c r="Z2364" s="92"/>
      <c r="AA2364" s="92"/>
      <c r="AB2364" s="92"/>
      <c r="AC2364" s="92"/>
      <c r="AD2364" s="92"/>
      <c r="AE2364" s="92"/>
      <c r="AF2364" s="92"/>
      <c r="AG2364" s="32"/>
      <c r="AH2364" s="32"/>
      <c r="AI2364" s="32"/>
      <c r="AJ2364" s="32"/>
      <c r="AK2364" s="32"/>
      <c r="AL2364" s="32"/>
    </row>
    <row r="2365" customFormat="false" ht="16.85" hidden="false" customHeight="false" outlineLevel="0" collapsed="false">
      <c r="A2365" s="69" t="s">
        <v>2449</v>
      </c>
      <c r="B2365" s="90" t="s">
        <v>46</v>
      </c>
      <c r="C2365" s="62" t="s">
        <v>87</v>
      </c>
      <c r="D2365" s="90" t="s">
        <v>2450</v>
      </c>
      <c r="E2365" s="43" t="n">
        <v>0.0833333333333333</v>
      </c>
      <c r="F2365" s="54" t="n">
        <v>10</v>
      </c>
      <c r="G2365" s="45" t="n">
        <v>3.6</v>
      </c>
      <c r="H2365" s="96" t="s">
        <v>5</v>
      </c>
      <c r="I2365" s="47" t="n">
        <f aca="false">IF(H2365="W",F2365*G2365-F2365,(IF(H2365="L",-F2365)))</f>
        <v>26</v>
      </c>
      <c r="J2365" s="91"/>
      <c r="K2365" s="23"/>
      <c r="L2365" s="48"/>
      <c r="M2365" s="48"/>
      <c r="N2365" s="49"/>
      <c r="O2365" s="91"/>
      <c r="P2365" s="92"/>
      <c r="Q2365" s="92"/>
      <c r="R2365" s="29"/>
      <c r="S2365" s="92"/>
      <c r="T2365" s="92"/>
      <c r="U2365" s="92"/>
      <c r="V2365" s="92"/>
      <c r="W2365" s="92"/>
      <c r="X2365" s="92"/>
      <c r="Y2365" s="92"/>
      <c r="Z2365" s="92"/>
      <c r="AA2365" s="92"/>
      <c r="AB2365" s="92"/>
      <c r="AC2365" s="92"/>
      <c r="AD2365" s="92"/>
      <c r="AE2365" s="92"/>
      <c r="AF2365" s="92"/>
      <c r="AG2365" s="32"/>
      <c r="AH2365" s="32"/>
      <c r="AI2365" s="32"/>
      <c r="AJ2365" s="32"/>
      <c r="AK2365" s="32"/>
      <c r="AL2365" s="32"/>
    </row>
    <row r="2366" customFormat="false" ht="16.85" hidden="false" customHeight="false" outlineLevel="0" collapsed="false">
      <c r="A2366" s="69"/>
      <c r="B2366" s="90" t="s">
        <v>46</v>
      </c>
      <c r="C2366" s="91" t="s">
        <v>95</v>
      </c>
      <c r="D2366" s="90" t="s">
        <v>2129</v>
      </c>
      <c r="E2366" s="43" t="n">
        <v>0.0833333333333333</v>
      </c>
      <c r="F2366" s="54" t="n">
        <v>20</v>
      </c>
      <c r="G2366" s="45" t="n">
        <v>2.4</v>
      </c>
      <c r="H2366" s="96" t="s">
        <v>7</v>
      </c>
      <c r="I2366" s="47" t="n">
        <f aca="false">IF(H2366="W",F2366*G2366-F2366,(IF(H2366="L",-F2366)))</f>
        <v>-20</v>
      </c>
      <c r="J2366" s="91"/>
      <c r="K2366" s="23"/>
      <c r="L2366" s="48"/>
      <c r="M2366" s="48"/>
      <c r="N2366" s="49"/>
      <c r="O2366" s="91"/>
      <c r="P2366" s="92"/>
      <c r="Q2366" s="92"/>
      <c r="R2366" s="29"/>
      <c r="S2366" s="92"/>
      <c r="T2366" s="92"/>
      <c r="U2366" s="92"/>
      <c r="V2366" s="92"/>
      <c r="W2366" s="92"/>
      <c r="X2366" s="92"/>
      <c r="Y2366" s="92"/>
      <c r="Z2366" s="92"/>
      <c r="AA2366" s="92"/>
      <c r="AB2366" s="92"/>
      <c r="AC2366" s="92"/>
      <c r="AD2366" s="92"/>
      <c r="AE2366" s="92"/>
      <c r="AF2366" s="92"/>
      <c r="AG2366" s="32"/>
      <c r="AH2366" s="32"/>
      <c r="AI2366" s="32"/>
      <c r="AJ2366" s="32"/>
      <c r="AK2366" s="32"/>
      <c r="AL2366" s="32"/>
    </row>
    <row r="2367" customFormat="false" ht="16.85" hidden="false" customHeight="false" outlineLevel="0" collapsed="false">
      <c r="A2367" s="69"/>
      <c r="B2367" s="90" t="s">
        <v>46</v>
      </c>
      <c r="C2367" s="91" t="s">
        <v>170</v>
      </c>
      <c r="D2367" s="90" t="s">
        <v>2135</v>
      </c>
      <c r="E2367" s="43" t="n">
        <v>0.0833333333333333</v>
      </c>
      <c r="F2367" s="54"/>
      <c r="G2367" s="45"/>
      <c r="H2367" s="96" t="s">
        <v>5</v>
      </c>
      <c r="I2367" s="47" t="n">
        <f aca="false">IF(H2367="W",F2367*G2367-F2367,(IF(H2367="L",-F2367)))</f>
        <v>0</v>
      </c>
      <c r="J2367" s="91"/>
      <c r="K2367" s="23"/>
      <c r="L2367" s="48"/>
      <c r="M2367" s="48"/>
      <c r="N2367" s="49"/>
      <c r="O2367" s="91"/>
      <c r="P2367" s="92"/>
      <c r="Q2367" s="92"/>
      <c r="R2367" s="29"/>
      <c r="S2367" s="92"/>
      <c r="T2367" s="92"/>
      <c r="U2367" s="92"/>
      <c r="V2367" s="92"/>
      <c r="W2367" s="92"/>
      <c r="X2367" s="92"/>
      <c r="Y2367" s="92"/>
      <c r="Z2367" s="92"/>
      <c r="AA2367" s="92"/>
      <c r="AB2367" s="92"/>
      <c r="AC2367" s="92"/>
      <c r="AD2367" s="92"/>
      <c r="AE2367" s="92"/>
      <c r="AF2367" s="92"/>
      <c r="AG2367" s="32"/>
      <c r="AH2367" s="32"/>
      <c r="AI2367" s="32"/>
      <c r="AJ2367" s="32"/>
      <c r="AK2367" s="32"/>
      <c r="AL2367" s="32"/>
    </row>
    <row r="2368" customFormat="false" ht="16.85" hidden="false" customHeight="false" outlineLevel="0" collapsed="false">
      <c r="A2368" s="69" t="s">
        <v>2451</v>
      </c>
      <c r="B2368" s="90" t="s">
        <v>46</v>
      </c>
      <c r="C2368" s="62" t="s">
        <v>87</v>
      </c>
      <c r="D2368" s="90" t="s">
        <v>2045</v>
      </c>
      <c r="E2368" s="43" t="n">
        <v>0.0833333333333333</v>
      </c>
      <c r="F2368" s="54" t="n">
        <v>20.69</v>
      </c>
      <c r="G2368" s="45" t="n">
        <v>2.32</v>
      </c>
      <c r="H2368" s="96" t="s">
        <v>7</v>
      </c>
      <c r="I2368" s="47" t="n">
        <f aca="false">IF(H2368="W",F2368*G2368-F2368,(IF(H2368="L",-F2368)))</f>
        <v>-20.69</v>
      </c>
      <c r="J2368" s="91"/>
      <c r="K2368" s="23"/>
      <c r="L2368" s="48"/>
      <c r="M2368" s="48"/>
      <c r="N2368" s="49"/>
      <c r="O2368" s="91"/>
      <c r="P2368" s="92"/>
      <c r="Q2368" s="92"/>
      <c r="R2368" s="29"/>
      <c r="S2368" s="92"/>
      <c r="T2368" s="92"/>
      <c r="U2368" s="92"/>
      <c r="V2368" s="92"/>
      <c r="W2368" s="92"/>
      <c r="X2368" s="92"/>
      <c r="Y2368" s="92"/>
      <c r="Z2368" s="92"/>
      <c r="AA2368" s="92"/>
      <c r="AB2368" s="92"/>
      <c r="AC2368" s="92"/>
      <c r="AD2368" s="92"/>
      <c r="AE2368" s="92"/>
      <c r="AF2368" s="92"/>
      <c r="AG2368" s="32"/>
      <c r="AH2368" s="32"/>
      <c r="AI2368" s="32"/>
      <c r="AJ2368" s="32"/>
      <c r="AK2368" s="32"/>
      <c r="AL2368" s="32"/>
    </row>
    <row r="2369" customFormat="false" ht="16.85" hidden="false" customHeight="false" outlineLevel="0" collapsed="false">
      <c r="A2369" s="69"/>
      <c r="B2369" s="90" t="s">
        <v>46</v>
      </c>
      <c r="C2369" s="91" t="s">
        <v>95</v>
      </c>
      <c r="D2369" s="90" t="s">
        <v>1271</v>
      </c>
      <c r="E2369" s="43" t="n">
        <v>0.0833333333333333</v>
      </c>
      <c r="F2369" s="54" t="n">
        <v>20</v>
      </c>
      <c r="G2369" s="45" t="n">
        <v>2.35</v>
      </c>
      <c r="H2369" s="96" t="s">
        <v>7</v>
      </c>
      <c r="I2369" s="47" t="n">
        <f aca="false">IF(H2369="W",F2369*G2369-F2369,(IF(H2369="L",-F2369)))</f>
        <v>-20</v>
      </c>
      <c r="J2369" s="91"/>
      <c r="K2369" s="23"/>
      <c r="L2369" s="48"/>
      <c r="M2369" s="48"/>
      <c r="N2369" s="49"/>
      <c r="O2369" s="91"/>
      <c r="P2369" s="92"/>
      <c r="Q2369" s="92"/>
      <c r="R2369" s="29"/>
      <c r="S2369" s="92"/>
      <c r="T2369" s="92"/>
      <c r="U2369" s="92"/>
      <c r="V2369" s="92"/>
      <c r="W2369" s="92"/>
      <c r="X2369" s="92"/>
      <c r="Y2369" s="92"/>
      <c r="Z2369" s="92"/>
      <c r="AA2369" s="92"/>
      <c r="AB2369" s="92"/>
      <c r="AC2369" s="92"/>
      <c r="AD2369" s="92"/>
      <c r="AE2369" s="92"/>
      <c r="AF2369" s="92"/>
      <c r="AG2369" s="32"/>
      <c r="AH2369" s="32"/>
      <c r="AI2369" s="32"/>
      <c r="AJ2369" s="32"/>
      <c r="AK2369" s="32"/>
      <c r="AL2369" s="32"/>
    </row>
    <row r="2370" customFormat="false" ht="16.85" hidden="false" customHeight="false" outlineLevel="0" collapsed="false">
      <c r="A2370" s="69"/>
      <c r="B2370" s="90" t="s">
        <v>46</v>
      </c>
      <c r="C2370" s="91" t="s">
        <v>28</v>
      </c>
      <c r="D2370" s="90" t="s">
        <v>2135</v>
      </c>
      <c r="E2370" s="43" t="n">
        <v>0.0833333333333333</v>
      </c>
      <c r="F2370" s="54" t="n">
        <v>10</v>
      </c>
      <c r="G2370" s="45" t="n">
        <v>5.5</v>
      </c>
      <c r="H2370" s="96" t="s">
        <v>6</v>
      </c>
      <c r="I2370" s="47" t="n">
        <f aca="false">IF(H2370="W",F2370*G2370-F2370,(IF(H2370="L",-F2370)))</f>
        <v>0</v>
      </c>
      <c r="J2370" s="91"/>
      <c r="K2370" s="23" t="s">
        <v>234</v>
      </c>
      <c r="L2370" s="48"/>
      <c r="M2370" s="48"/>
      <c r="N2370" s="49"/>
      <c r="O2370" s="91"/>
      <c r="P2370" s="92"/>
      <c r="Q2370" s="92"/>
      <c r="R2370" s="29"/>
      <c r="S2370" s="92"/>
      <c r="T2370" s="92"/>
      <c r="U2370" s="92"/>
      <c r="V2370" s="92"/>
      <c r="W2370" s="92"/>
      <c r="X2370" s="92"/>
      <c r="Y2370" s="92"/>
      <c r="Z2370" s="92"/>
      <c r="AA2370" s="92"/>
      <c r="AB2370" s="92"/>
      <c r="AC2370" s="92"/>
      <c r="AD2370" s="92"/>
      <c r="AE2370" s="92"/>
      <c r="AF2370" s="92"/>
      <c r="AG2370" s="32"/>
      <c r="AH2370" s="32"/>
      <c r="AI2370" s="32"/>
      <c r="AJ2370" s="32"/>
      <c r="AK2370" s="32"/>
      <c r="AL2370" s="32"/>
    </row>
    <row r="2371" customFormat="false" ht="16.85" hidden="false" customHeight="false" outlineLevel="0" collapsed="false">
      <c r="A2371" s="69"/>
      <c r="B2371" s="90" t="s">
        <v>46</v>
      </c>
      <c r="C2371" s="62" t="s">
        <v>87</v>
      </c>
      <c r="D2371" s="90" t="s">
        <v>2311</v>
      </c>
      <c r="E2371" s="43" t="n">
        <v>0.0833333333333333</v>
      </c>
      <c r="F2371" s="54" t="n">
        <v>19.83</v>
      </c>
      <c r="G2371" s="45" t="n">
        <v>2.37</v>
      </c>
      <c r="H2371" s="96" t="s">
        <v>5</v>
      </c>
      <c r="I2371" s="47" t="n">
        <f aca="false">IF(H2371="W",F2371*G2371-F2371,(IF(H2371="L",-F2371)))</f>
        <v>27.1671</v>
      </c>
      <c r="J2371" s="91"/>
      <c r="K2371" s="23"/>
      <c r="L2371" s="48"/>
      <c r="M2371" s="48"/>
      <c r="N2371" s="49"/>
      <c r="O2371" s="91"/>
      <c r="P2371" s="92"/>
      <c r="Q2371" s="92"/>
      <c r="R2371" s="29"/>
      <c r="S2371" s="92"/>
      <c r="T2371" s="92"/>
      <c r="U2371" s="92"/>
      <c r="V2371" s="92"/>
      <c r="W2371" s="92"/>
      <c r="X2371" s="92"/>
      <c r="Y2371" s="92"/>
      <c r="Z2371" s="92"/>
      <c r="AA2371" s="92"/>
      <c r="AB2371" s="92"/>
      <c r="AC2371" s="92"/>
      <c r="AD2371" s="92"/>
      <c r="AE2371" s="92"/>
      <c r="AF2371" s="92"/>
      <c r="AG2371" s="32"/>
      <c r="AH2371" s="32"/>
      <c r="AI2371" s="32"/>
      <c r="AJ2371" s="32"/>
      <c r="AK2371" s="32"/>
      <c r="AL2371" s="32"/>
    </row>
    <row r="2372" customFormat="false" ht="16.85" hidden="false" customHeight="false" outlineLevel="0" collapsed="false">
      <c r="A2372" s="69" t="s">
        <v>2452</v>
      </c>
      <c r="B2372" s="90" t="s">
        <v>46</v>
      </c>
      <c r="C2372" s="91" t="s">
        <v>170</v>
      </c>
      <c r="D2372" s="90" t="s">
        <v>2311</v>
      </c>
      <c r="E2372" s="43" t="n">
        <v>0.0833333333333333</v>
      </c>
      <c r="F2372" s="54" t="n">
        <v>5</v>
      </c>
      <c r="G2372" s="45" t="n">
        <v>1.78</v>
      </c>
      <c r="H2372" s="96" t="s">
        <v>5</v>
      </c>
      <c r="I2372" s="47" t="n">
        <f aca="false">IF(H2372="W",F2372*G2372-F2372,(IF(H2372="L",-F2372)))</f>
        <v>3.9</v>
      </c>
      <c r="J2372" s="91"/>
      <c r="K2372" s="23"/>
      <c r="L2372" s="48"/>
      <c r="M2372" s="48"/>
      <c r="N2372" s="49"/>
      <c r="O2372" s="91"/>
      <c r="P2372" s="92"/>
      <c r="Q2372" s="92"/>
      <c r="R2372" s="29"/>
      <c r="S2372" s="92"/>
      <c r="T2372" s="92"/>
      <c r="U2372" s="92"/>
      <c r="V2372" s="92"/>
      <c r="W2372" s="92"/>
      <c r="X2372" s="92"/>
      <c r="Y2372" s="92"/>
      <c r="Z2372" s="92"/>
      <c r="AA2372" s="92"/>
      <c r="AB2372" s="92"/>
      <c r="AC2372" s="92"/>
      <c r="AD2372" s="92"/>
      <c r="AE2372" s="92"/>
      <c r="AF2372" s="92"/>
      <c r="AG2372" s="32"/>
      <c r="AH2372" s="32"/>
      <c r="AI2372" s="32"/>
      <c r="AJ2372" s="32"/>
      <c r="AK2372" s="32"/>
      <c r="AL2372" s="32"/>
    </row>
    <row r="2373" customFormat="false" ht="16.85" hidden="false" customHeight="false" outlineLevel="0" collapsed="false">
      <c r="A2373" s="69"/>
      <c r="B2373" s="90" t="s">
        <v>46</v>
      </c>
      <c r="C2373" s="62" t="s">
        <v>87</v>
      </c>
      <c r="D2373" s="90" t="s">
        <v>2450</v>
      </c>
      <c r="E2373" s="43" t="n">
        <v>0.0833333333333333</v>
      </c>
      <c r="F2373" s="54" t="n">
        <v>5</v>
      </c>
      <c r="G2373" s="45" t="n">
        <v>7</v>
      </c>
      <c r="H2373" s="96" t="s">
        <v>5</v>
      </c>
      <c r="I2373" s="47" t="n">
        <f aca="false">IF(H2373="W",F2373*G2373-F2373,(IF(H2373="L",-F2373)))</f>
        <v>30</v>
      </c>
      <c r="J2373" s="91"/>
      <c r="K2373" s="23" t="s">
        <v>124</v>
      </c>
      <c r="L2373" s="48"/>
      <c r="M2373" s="48"/>
      <c r="N2373" s="49"/>
      <c r="O2373" s="91"/>
      <c r="P2373" s="92"/>
      <c r="Q2373" s="92"/>
      <c r="R2373" s="29"/>
      <c r="S2373" s="92"/>
      <c r="T2373" s="92"/>
      <c r="U2373" s="92"/>
      <c r="V2373" s="92"/>
      <c r="W2373" s="92"/>
      <c r="X2373" s="92"/>
      <c r="Y2373" s="92"/>
      <c r="Z2373" s="92"/>
      <c r="AA2373" s="92"/>
      <c r="AB2373" s="92"/>
      <c r="AC2373" s="92"/>
      <c r="AD2373" s="92"/>
      <c r="AE2373" s="92"/>
      <c r="AF2373" s="92"/>
      <c r="AG2373" s="32"/>
      <c r="AH2373" s="32"/>
      <c r="AI2373" s="32"/>
      <c r="AJ2373" s="32"/>
      <c r="AK2373" s="32"/>
      <c r="AL2373" s="32"/>
    </row>
    <row r="2374" customFormat="false" ht="16.85" hidden="false" customHeight="false" outlineLevel="0" collapsed="false">
      <c r="A2374" s="69" t="n">
        <v>43784</v>
      </c>
      <c r="B2374" s="90" t="s">
        <v>67</v>
      </c>
      <c r="C2374" s="91" t="s">
        <v>170</v>
      </c>
      <c r="D2374" s="90" t="s">
        <v>950</v>
      </c>
      <c r="E2374" s="43" t="n">
        <v>0.791666666666667</v>
      </c>
      <c r="F2374" s="54" t="n">
        <v>20</v>
      </c>
      <c r="G2374" s="45" t="n">
        <v>3.3</v>
      </c>
      <c r="H2374" s="96" t="s">
        <v>7</v>
      </c>
      <c r="I2374" s="47" t="n">
        <f aca="false">IF(H2374="W",F2374*G2374-F2374,(IF(H2374="L",-F2374)))</f>
        <v>-20</v>
      </c>
      <c r="J2374" s="91"/>
      <c r="K2374" s="23"/>
      <c r="L2374" s="48"/>
      <c r="M2374" s="48"/>
      <c r="N2374" s="49"/>
      <c r="O2374" s="91"/>
      <c r="P2374" s="92"/>
      <c r="Q2374" s="92"/>
      <c r="R2374" s="29"/>
      <c r="S2374" s="92"/>
      <c r="T2374" s="92"/>
      <c r="U2374" s="92"/>
      <c r="V2374" s="92"/>
      <c r="W2374" s="92"/>
      <c r="X2374" s="92"/>
      <c r="Y2374" s="92"/>
      <c r="Z2374" s="92"/>
      <c r="AA2374" s="92"/>
      <c r="AB2374" s="92"/>
      <c r="AC2374" s="92"/>
      <c r="AD2374" s="92"/>
      <c r="AE2374" s="92"/>
      <c r="AF2374" s="92"/>
      <c r="AG2374" s="32"/>
      <c r="AH2374" s="32"/>
      <c r="AI2374" s="32"/>
      <c r="AJ2374" s="32"/>
      <c r="AK2374" s="32"/>
      <c r="AL2374" s="32"/>
    </row>
    <row r="2375" customFormat="false" ht="16.85" hidden="false" customHeight="false" outlineLevel="0" collapsed="false">
      <c r="A2375" s="69"/>
      <c r="B2375" s="90" t="s">
        <v>67</v>
      </c>
      <c r="C2375" s="91" t="s">
        <v>28</v>
      </c>
      <c r="D2375" s="90" t="s">
        <v>2453</v>
      </c>
      <c r="E2375" s="43" t="n">
        <v>0.791666666666667</v>
      </c>
      <c r="F2375" s="54" t="n">
        <v>41</v>
      </c>
      <c r="G2375" s="45" t="n">
        <v>1.6</v>
      </c>
      <c r="H2375" s="96" t="s">
        <v>5</v>
      </c>
      <c r="I2375" s="47" t="n">
        <f aca="false">IF(H2375="W",F2375*G2375-F2375,(IF(H2375="L",-F2375)))</f>
        <v>24.6</v>
      </c>
      <c r="J2375" s="91"/>
      <c r="K2375" s="23"/>
      <c r="L2375" s="48"/>
      <c r="M2375" s="48"/>
      <c r="N2375" s="49"/>
      <c r="O2375" s="91"/>
      <c r="P2375" s="92"/>
      <c r="Q2375" s="92"/>
      <c r="R2375" s="29"/>
      <c r="S2375" s="92"/>
      <c r="T2375" s="92"/>
      <c r="U2375" s="92"/>
      <c r="V2375" s="92"/>
      <c r="W2375" s="92"/>
      <c r="X2375" s="92"/>
      <c r="Y2375" s="92"/>
      <c r="Z2375" s="92"/>
      <c r="AA2375" s="92"/>
      <c r="AB2375" s="92"/>
      <c r="AC2375" s="92"/>
      <c r="AD2375" s="92"/>
      <c r="AE2375" s="92"/>
      <c r="AF2375" s="92"/>
      <c r="AG2375" s="32"/>
      <c r="AH2375" s="32"/>
      <c r="AI2375" s="32"/>
      <c r="AJ2375" s="32"/>
      <c r="AK2375" s="32"/>
      <c r="AL2375" s="32"/>
    </row>
    <row r="2376" customFormat="false" ht="16.85" hidden="false" customHeight="false" outlineLevel="0" collapsed="false">
      <c r="A2376" s="69"/>
      <c r="B2376" s="90" t="s">
        <v>67</v>
      </c>
      <c r="C2376" s="91" t="s">
        <v>28</v>
      </c>
      <c r="D2376" s="90" t="s">
        <v>2454</v>
      </c>
      <c r="E2376" s="43" t="n">
        <v>0.90625</v>
      </c>
      <c r="F2376" s="54" t="n">
        <v>20</v>
      </c>
      <c r="G2376" s="45" t="n">
        <v>3.03</v>
      </c>
      <c r="H2376" s="96" t="s">
        <v>7</v>
      </c>
      <c r="I2376" s="47" t="n">
        <f aca="false">IF(H2376="W",F2376*G2376-F2376,(IF(H2376="L",-F2376)))</f>
        <v>-20</v>
      </c>
      <c r="J2376" s="91"/>
      <c r="K2376" s="23"/>
      <c r="L2376" s="48"/>
      <c r="M2376" s="48"/>
      <c r="N2376" s="49"/>
      <c r="O2376" s="91"/>
      <c r="P2376" s="92"/>
      <c r="Q2376" s="92"/>
      <c r="R2376" s="29"/>
      <c r="S2376" s="92"/>
      <c r="T2376" s="92"/>
      <c r="U2376" s="92"/>
      <c r="V2376" s="92"/>
      <c r="W2376" s="92"/>
      <c r="X2376" s="92"/>
      <c r="Y2376" s="92"/>
      <c r="Z2376" s="92"/>
      <c r="AA2376" s="92"/>
      <c r="AB2376" s="92"/>
      <c r="AC2376" s="92"/>
      <c r="AD2376" s="92"/>
      <c r="AE2376" s="92"/>
      <c r="AF2376" s="92"/>
      <c r="AG2376" s="32"/>
      <c r="AH2376" s="32"/>
      <c r="AI2376" s="32"/>
      <c r="AJ2376" s="32"/>
      <c r="AK2376" s="32"/>
      <c r="AL2376" s="32"/>
    </row>
    <row r="2377" customFormat="false" ht="16.85" hidden="false" customHeight="false" outlineLevel="0" collapsed="false">
      <c r="A2377" s="69"/>
      <c r="B2377" s="90" t="s">
        <v>67</v>
      </c>
      <c r="C2377" s="91" t="s">
        <v>170</v>
      </c>
      <c r="D2377" s="90" t="s">
        <v>1099</v>
      </c>
      <c r="E2377" s="43" t="n">
        <v>0.90625</v>
      </c>
      <c r="F2377" s="54" t="s">
        <v>6</v>
      </c>
      <c r="G2377" s="45" t="s">
        <v>6</v>
      </c>
      <c r="H2377" s="96" t="s">
        <v>6</v>
      </c>
      <c r="I2377" s="47" t="n">
        <f aca="false">IF(H2377="W",F2377*G2377-F2377,(IF(H2377="L",-F2377)))</f>
        <v>0</v>
      </c>
      <c r="J2377" s="91"/>
      <c r="K2377" s="23"/>
      <c r="L2377" s="48"/>
      <c r="M2377" s="48"/>
      <c r="N2377" s="49"/>
      <c r="O2377" s="91"/>
      <c r="P2377" s="92"/>
      <c r="Q2377" s="92"/>
      <c r="R2377" s="29"/>
      <c r="S2377" s="92"/>
      <c r="T2377" s="92"/>
      <c r="U2377" s="92"/>
      <c r="V2377" s="92"/>
      <c r="W2377" s="92"/>
      <c r="X2377" s="92"/>
      <c r="Y2377" s="92"/>
      <c r="Z2377" s="92"/>
      <c r="AA2377" s="92"/>
      <c r="AB2377" s="92"/>
      <c r="AC2377" s="92"/>
      <c r="AD2377" s="92"/>
      <c r="AE2377" s="92"/>
      <c r="AF2377" s="92"/>
      <c r="AG2377" s="32"/>
      <c r="AH2377" s="32"/>
      <c r="AI2377" s="32"/>
      <c r="AJ2377" s="32"/>
      <c r="AK2377" s="32"/>
      <c r="AL2377" s="32"/>
    </row>
    <row r="2378" customFormat="false" ht="16.85" hidden="false" customHeight="false" outlineLevel="0" collapsed="false">
      <c r="A2378" s="69" t="s">
        <v>2455</v>
      </c>
      <c r="B2378" s="90" t="s">
        <v>67</v>
      </c>
      <c r="C2378" s="91" t="s">
        <v>2313</v>
      </c>
      <c r="D2378" s="90" t="s">
        <v>1826</v>
      </c>
      <c r="E2378" s="43" t="n">
        <v>0.90625</v>
      </c>
      <c r="F2378" s="54" t="n">
        <v>23.76</v>
      </c>
      <c r="G2378" s="45" t="n">
        <v>2.55</v>
      </c>
      <c r="H2378" s="96" t="s">
        <v>5</v>
      </c>
      <c r="I2378" s="47" t="n">
        <f aca="false">IF(H2378="W",F2378*G2378-F2378,(IF(H2378="L",-F2378)))</f>
        <v>36.828</v>
      </c>
      <c r="J2378" s="91"/>
      <c r="K2378" s="23"/>
      <c r="L2378" s="48"/>
      <c r="M2378" s="48"/>
      <c r="N2378" s="49"/>
      <c r="O2378" s="91"/>
      <c r="P2378" s="92"/>
      <c r="Q2378" s="92"/>
      <c r="R2378" s="29"/>
      <c r="S2378" s="92"/>
      <c r="T2378" s="92"/>
      <c r="U2378" s="92"/>
      <c r="V2378" s="92"/>
      <c r="W2378" s="92"/>
      <c r="X2378" s="92"/>
      <c r="Y2378" s="92"/>
      <c r="Z2378" s="92"/>
      <c r="AA2378" s="92"/>
      <c r="AB2378" s="92"/>
      <c r="AC2378" s="92"/>
      <c r="AD2378" s="92"/>
      <c r="AE2378" s="92"/>
      <c r="AF2378" s="92"/>
      <c r="AG2378" s="32"/>
      <c r="AH2378" s="32"/>
      <c r="AI2378" s="32"/>
      <c r="AJ2378" s="32"/>
      <c r="AK2378" s="32"/>
      <c r="AL2378" s="32"/>
    </row>
    <row r="2379" customFormat="false" ht="16.85" hidden="false" customHeight="false" outlineLevel="0" collapsed="false">
      <c r="A2379" s="69"/>
      <c r="B2379" s="90" t="s">
        <v>67</v>
      </c>
      <c r="C2379" s="91" t="s">
        <v>63</v>
      </c>
      <c r="D2379" s="90" t="s">
        <v>1849</v>
      </c>
      <c r="E2379" s="43" t="n">
        <v>0.90625</v>
      </c>
      <c r="F2379" s="54" t="n">
        <v>20</v>
      </c>
      <c r="G2379" s="45" t="n">
        <v>1.08</v>
      </c>
      <c r="H2379" s="96" t="s">
        <v>5</v>
      </c>
      <c r="I2379" s="47" t="n">
        <f aca="false">IF(H2379="W",F2379*G2379-F2379,(IF(H2379="L",-F2379)))</f>
        <v>1.6</v>
      </c>
      <c r="J2379" s="91"/>
      <c r="K2379" s="23"/>
      <c r="L2379" s="48"/>
      <c r="M2379" s="48"/>
      <c r="N2379" s="49"/>
      <c r="O2379" s="91"/>
      <c r="P2379" s="92"/>
      <c r="Q2379" s="92"/>
      <c r="R2379" s="29"/>
      <c r="S2379" s="92"/>
      <c r="T2379" s="92"/>
      <c r="U2379" s="92"/>
      <c r="V2379" s="92"/>
      <c r="W2379" s="92"/>
      <c r="X2379" s="92"/>
      <c r="Y2379" s="92"/>
      <c r="Z2379" s="92"/>
      <c r="AA2379" s="92"/>
      <c r="AB2379" s="92"/>
      <c r="AC2379" s="92"/>
      <c r="AD2379" s="92"/>
      <c r="AE2379" s="92"/>
      <c r="AF2379" s="92"/>
      <c r="AG2379" s="32"/>
      <c r="AH2379" s="32"/>
      <c r="AI2379" s="32"/>
      <c r="AJ2379" s="32"/>
      <c r="AK2379" s="32"/>
      <c r="AL2379" s="32"/>
    </row>
    <row r="2380" customFormat="false" ht="16.85" hidden="false" customHeight="false" outlineLevel="0" collapsed="false">
      <c r="A2380" s="69"/>
      <c r="B2380" s="90" t="s">
        <v>46</v>
      </c>
      <c r="C2380" s="91" t="s">
        <v>95</v>
      </c>
      <c r="D2380" s="90" t="s">
        <v>631</v>
      </c>
      <c r="E2380" s="43" t="n">
        <v>0.0868055555555556</v>
      </c>
      <c r="F2380" s="54" t="n">
        <v>20</v>
      </c>
      <c r="G2380" s="45" t="n">
        <v>2.35</v>
      </c>
      <c r="H2380" s="96" t="s">
        <v>5</v>
      </c>
      <c r="I2380" s="47" t="n">
        <f aca="false">IF(H2380="W",F2380*G2380-F2380,(IF(H2380="L",-F2380)))</f>
        <v>27</v>
      </c>
      <c r="J2380" s="91"/>
      <c r="K2380" s="23"/>
      <c r="L2380" s="48"/>
      <c r="M2380" s="48"/>
      <c r="N2380" s="49"/>
      <c r="O2380" s="91"/>
      <c r="P2380" s="92"/>
      <c r="Q2380" s="92"/>
      <c r="R2380" s="29"/>
      <c r="S2380" s="92"/>
      <c r="T2380" s="92"/>
      <c r="U2380" s="92"/>
      <c r="V2380" s="92"/>
      <c r="W2380" s="92"/>
      <c r="X2380" s="92"/>
      <c r="Y2380" s="92"/>
      <c r="Z2380" s="92"/>
      <c r="AA2380" s="92"/>
      <c r="AB2380" s="92"/>
      <c r="AC2380" s="92"/>
      <c r="AD2380" s="92"/>
      <c r="AE2380" s="92"/>
      <c r="AF2380" s="92"/>
      <c r="AG2380" s="32"/>
      <c r="AH2380" s="32"/>
      <c r="AI2380" s="32"/>
      <c r="AJ2380" s="32"/>
      <c r="AK2380" s="32"/>
      <c r="AL2380" s="32"/>
    </row>
    <row r="2381" customFormat="false" ht="16.85" hidden="false" customHeight="false" outlineLevel="0" collapsed="false">
      <c r="A2381" s="69"/>
      <c r="B2381" s="90" t="s">
        <v>46</v>
      </c>
      <c r="C2381" s="91" t="s">
        <v>170</v>
      </c>
      <c r="D2381" s="90" t="s">
        <v>2135</v>
      </c>
      <c r="E2381" s="43" t="n">
        <v>0.0868055555555556</v>
      </c>
      <c r="F2381" s="54" t="n">
        <v>15</v>
      </c>
      <c r="G2381" s="45" t="n">
        <v>3.55</v>
      </c>
      <c r="H2381" s="96" t="s">
        <v>6</v>
      </c>
      <c r="I2381" s="47" t="n">
        <f aca="false">IF(H2381="W",F2381*G2381-F2381,(IF(H2381="L",-F2381)))</f>
        <v>0</v>
      </c>
      <c r="J2381" s="91"/>
      <c r="K2381" s="23"/>
      <c r="L2381" s="48"/>
      <c r="M2381" s="48"/>
      <c r="N2381" s="49"/>
      <c r="O2381" s="91"/>
      <c r="P2381" s="92"/>
      <c r="Q2381" s="92"/>
      <c r="R2381" s="29"/>
      <c r="S2381" s="92"/>
      <c r="T2381" s="92"/>
      <c r="U2381" s="92"/>
      <c r="V2381" s="92"/>
      <c r="W2381" s="92"/>
      <c r="X2381" s="92"/>
      <c r="Y2381" s="92"/>
      <c r="Z2381" s="92"/>
      <c r="AA2381" s="92"/>
      <c r="AB2381" s="92"/>
      <c r="AC2381" s="92"/>
      <c r="AD2381" s="92"/>
      <c r="AE2381" s="92"/>
      <c r="AF2381" s="92"/>
      <c r="AG2381" s="32"/>
      <c r="AH2381" s="32"/>
      <c r="AI2381" s="32"/>
      <c r="AJ2381" s="32"/>
      <c r="AK2381" s="32"/>
      <c r="AL2381" s="32"/>
    </row>
    <row r="2382" customFormat="false" ht="16.85" hidden="false" customHeight="false" outlineLevel="0" collapsed="false">
      <c r="A2382" s="69" t="s">
        <v>2456</v>
      </c>
      <c r="B2382" s="90" t="s">
        <v>46</v>
      </c>
      <c r="C2382" s="62" t="s">
        <v>87</v>
      </c>
      <c r="D2382" s="90" t="s">
        <v>1271</v>
      </c>
      <c r="E2382" s="43" t="n">
        <v>0.0868055555555556</v>
      </c>
      <c r="F2382" s="54" t="n">
        <v>7.41</v>
      </c>
      <c r="G2382" s="45" t="n">
        <v>3.65</v>
      </c>
      <c r="H2382" s="96" t="s">
        <v>7</v>
      </c>
      <c r="I2382" s="47" t="n">
        <f aca="false">IF(H2382="W",F2382*G2382-F2382,(IF(H2382="L",-F2382)))</f>
        <v>-7.41</v>
      </c>
      <c r="J2382" s="91"/>
      <c r="K2382" s="23"/>
      <c r="L2382" s="48"/>
      <c r="M2382" s="48"/>
      <c r="N2382" s="49"/>
      <c r="O2382" s="91"/>
      <c r="P2382" s="92"/>
      <c r="Q2382" s="92"/>
      <c r="R2382" s="29"/>
      <c r="S2382" s="92"/>
      <c r="T2382" s="92"/>
      <c r="U2382" s="92"/>
      <c r="V2382" s="92"/>
      <c r="W2382" s="92"/>
      <c r="X2382" s="92"/>
      <c r="Y2382" s="92"/>
      <c r="Z2382" s="92"/>
      <c r="AA2382" s="92"/>
      <c r="AB2382" s="92"/>
      <c r="AC2382" s="92"/>
      <c r="AD2382" s="92"/>
      <c r="AE2382" s="92"/>
      <c r="AF2382" s="92"/>
      <c r="AG2382" s="32"/>
      <c r="AH2382" s="32"/>
      <c r="AI2382" s="32"/>
      <c r="AJ2382" s="32"/>
      <c r="AK2382" s="32"/>
      <c r="AL2382" s="32"/>
    </row>
    <row r="2383" customFormat="false" ht="16.85" hidden="false" customHeight="false" outlineLevel="0" collapsed="false">
      <c r="A2383" s="69"/>
      <c r="B2383" s="90"/>
      <c r="C2383" s="62"/>
      <c r="D2383" s="90"/>
      <c r="E2383" s="43"/>
      <c r="F2383" s="54"/>
      <c r="G2383" s="45"/>
      <c r="H2383" s="96"/>
      <c r="I2383" s="47" t="n">
        <f aca="false">IF(H2383="W",F2383*G2383-F2383,(IF(H2383="L",-F2383)))</f>
        <v>0</v>
      </c>
      <c r="J2383" s="91"/>
      <c r="K2383" s="23"/>
      <c r="L2383" s="48"/>
      <c r="M2383" s="48"/>
      <c r="N2383" s="49"/>
      <c r="O2383" s="91"/>
      <c r="P2383" s="92"/>
      <c r="Q2383" s="92"/>
      <c r="R2383" s="29"/>
      <c r="S2383" s="92"/>
      <c r="T2383" s="92"/>
      <c r="U2383" s="92"/>
      <c r="V2383" s="92"/>
      <c r="W2383" s="92"/>
      <c r="X2383" s="92"/>
      <c r="Y2383" s="92"/>
      <c r="Z2383" s="92"/>
      <c r="AA2383" s="92"/>
      <c r="AB2383" s="92"/>
      <c r="AC2383" s="92"/>
      <c r="AD2383" s="92"/>
      <c r="AE2383" s="92"/>
      <c r="AF2383" s="92"/>
      <c r="AG2383" s="32"/>
      <c r="AH2383" s="32"/>
      <c r="AI2383" s="32"/>
      <c r="AJ2383" s="32"/>
      <c r="AK2383" s="32"/>
      <c r="AL2383" s="32"/>
    </row>
    <row r="2384" customFormat="false" ht="16.85" hidden="false" customHeight="false" outlineLevel="0" collapsed="false">
      <c r="A2384" s="69"/>
      <c r="B2384" s="90" t="s">
        <v>46</v>
      </c>
      <c r="C2384" s="91" t="s">
        <v>95</v>
      </c>
      <c r="D2384" s="90" t="s">
        <v>2439</v>
      </c>
      <c r="E2384" s="43" t="n">
        <v>0.107638888888889</v>
      </c>
      <c r="F2384" s="54" t="n">
        <v>20</v>
      </c>
      <c r="G2384" s="45" t="n">
        <v>2.65</v>
      </c>
      <c r="H2384" s="96" t="s">
        <v>5</v>
      </c>
      <c r="I2384" s="47" t="n">
        <f aca="false">IF(H2384="W",F2384*G2384-F2384,(IF(H2384="L",-F2384)))</f>
        <v>33</v>
      </c>
      <c r="J2384" s="91"/>
      <c r="K2384" s="23"/>
      <c r="L2384" s="48"/>
      <c r="M2384" s="48"/>
      <c r="N2384" s="49"/>
      <c r="O2384" s="91"/>
      <c r="P2384" s="92"/>
      <c r="Q2384" s="92"/>
      <c r="R2384" s="29"/>
      <c r="S2384" s="92"/>
      <c r="T2384" s="92"/>
      <c r="U2384" s="92"/>
      <c r="V2384" s="92"/>
      <c r="W2384" s="92"/>
      <c r="X2384" s="92"/>
      <c r="Y2384" s="92"/>
      <c r="Z2384" s="92"/>
      <c r="AA2384" s="92"/>
      <c r="AB2384" s="92"/>
      <c r="AC2384" s="92"/>
      <c r="AD2384" s="92"/>
      <c r="AE2384" s="92"/>
      <c r="AF2384" s="92"/>
      <c r="AG2384" s="32"/>
      <c r="AH2384" s="32"/>
      <c r="AI2384" s="32"/>
      <c r="AJ2384" s="32"/>
      <c r="AK2384" s="32"/>
      <c r="AL2384" s="32"/>
    </row>
    <row r="2385" customFormat="false" ht="16.85" hidden="false" customHeight="false" outlineLevel="0" collapsed="false">
      <c r="A2385" s="69"/>
      <c r="B2385" s="90" t="s">
        <v>46</v>
      </c>
      <c r="C2385" s="91" t="s">
        <v>28</v>
      </c>
      <c r="D2385" s="90" t="s">
        <v>2457</v>
      </c>
      <c r="E2385" s="43" t="s">
        <v>2458</v>
      </c>
      <c r="F2385" s="54" t="n">
        <v>10</v>
      </c>
      <c r="G2385" s="45" t="n">
        <v>6.22</v>
      </c>
      <c r="H2385" s="96" t="s">
        <v>7</v>
      </c>
      <c r="I2385" s="47" t="n">
        <f aca="false">IF(H2385="W",F2385*G2385-F2385,(IF(H2385="L",-F2385)))</f>
        <v>-10</v>
      </c>
      <c r="J2385" s="91"/>
      <c r="K2385" s="23" t="s">
        <v>2459</v>
      </c>
      <c r="L2385" s="48"/>
      <c r="M2385" s="48"/>
      <c r="N2385" s="49"/>
      <c r="O2385" s="91"/>
      <c r="P2385" s="92"/>
      <c r="Q2385" s="92"/>
      <c r="R2385" s="29"/>
      <c r="S2385" s="92"/>
      <c r="T2385" s="92"/>
      <c r="U2385" s="92"/>
      <c r="V2385" s="92"/>
      <c r="W2385" s="92"/>
      <c r="X2385" s="92"/>
      <c r="Y2385" s="92"/>
      <c r="Z2385" s="92"/>
      <c r="AA2385" s="92"/>
      <c r="AB2385" s="92"/>
      <c r="AC2385" s="92"/>
      <c r="AD2385" s="92"/>
      <c r="AE2385" s="92"/>
      <c r="AF2385" s="92"/>
      <c r="AG2385" s="32"/>
      <c r="AH2385" s="32"/>
      <c r="AI2385" s="32"/>
      <c r="AJ2385" s="32"/>
      <c r="AK2385" s="32"/>
      <c r="AL2385" s="32"/>
    </row>
    <row r="2386" customFormat="false" ht="16.85" hidden="false" customHeight="false" outlineLevel="0" collapsed="false">
      <c r="A2386" s="69" t="s">
        <v>2460</v>
      </c>
      <c r="B2386" s="90" t="s">
        <v>46</v>
      </c>
      <c r="C2386" s="62" t="s">
        <v>87</v>
      </c>
      <c r="D2386" s="90" t="s">
        <v>2461</v>
      </c>
      <c r="E2386" s="43" t="n">
        <v>0.107638888888889</v>
      </c>
      <c r="F2386" s="54" t="n">
        <v>7</v>
      </c>
      <c r="G2386" s="45" t="n">
        <v>7.8</v>
      </c>
      <c r="H2386" s="96" t="s">
        <v>7</v>
      </c>
      <c r="I2386" s="47" t="n">
        <f aca="false">IF(H2386="W",F2386*G2386-F2386,(IF(H2386="L",-F2386)))</f>
        <v>-7</v>
      </c>
      <c r="J2386" s="91"/>
      <c r="K2386" s="23"/>
      <c r="L2386" s="48"/>
      <c r="M2386" s="48"/>
      <c r="N2386" s="49"/>
      <c r="O2386" s="91"/>
      <c r="P2386" s="92"/>
      <c r="Q2386" s="92"/>
      <c r="R2386" s="29"/>
      <c r="S2386" s="92"/>
      <c r="T2386" s="92"/>
      <c r="U2386" s="92"/>
      <c r="V2386" s="92"/>
      <c r="W2386" s="92"/>
      <c r="X2386" s="92"/>
      <c r="Y2386" s="92"/>
      <c r="Z2386" s="92"/>
      <c r="AA2386" s="92"/>
      <c r="AB2386" s="92"/>
      <c r="AC2386" s="92"/>
      <c r="AD2386" s="92"/>
      <c r="AE2386" s="92"/>
      <c r="AF2386" s="92"/>
      <c r="AG2386" s="32"/>
      <c r="AH2386" s="32"/>
      <c r="AI2386" s="32"/>
      <c r="AJ2386" s="32"/>
      <c r="AK2386" s="32"/>
      <c r="AL2386" s="32"/>
    </row>
    <row r="2387" customFormat="false" ht="16.85" hidden="false" customHeight="false" outlineLevel="0" collapsed="false">
      <c r="A2387" s="69" t="n">
        <v>43785</v>
      </c>
      <c r="B2387" s="90" t="s">
        <v>46</v>
      </c>
      <c r="C2387" s="91" t="s">
        <v>95</v>
      </c>
      <c r="D2387" s="90" t="s">
        <v>2157</v>
      </c>
      <c r="E2387" s="43" t="n">
        <v>0.878472222222222</v>
      </c>
      <c r="F2387" s="54" t="n">
        <v>20</v>
      </c>
      <c r="G2387" s="45" t="n">
        <v>2.35</v>
      </c>
      <c r="H2387" s="96" t="s">
        <v>7</v>
      </c>
      <c r="I2387" s="47" t="n">
        <f aca="false">IF(H2387="W",F2387*G2387-F2387,(IF(H2387="L",-F2387)))</f>
        <v>-20</v>
      </c>
      <c r="J2387" s="91"/>
      <c r="K2387" s="23"/>
      <c r="L2387" s="48"/>
      <c r="M2387" s="48"/>
      <c r="N2387" s="49"/>
      <c r="O2387" s="91"/>
      <c r="P2387" s="92"/>
      <c r="Q2387" s="92"/>
      <c r="R2387" s="29"/>
      <c r="S2387" s="92"/>
      <c r="T2387" s="92"/>
      <c r="U2387" s="92"/>
      <c r="V2387" s="92"/>
      <c r="W2387" s="92"/>
      <c r="X2387" s="92"/>
      <c r="Y2387" s="92"/>
      <c r="Z2387" s="92"/>
      <c r="AA2387" s="92"/>
      <c r="AB2387" s="92"/>
      <c r="AC2387" s="92"/>
      <c r="AD2387" s="92"/>
      <c r="AE2387" s="92"/>
      <c r="AF2387" s="92"/>
    </row>
    <row r="2388" customFormat="false" ht="16.85" hidden="false" customHeight="false" outlineLevel="0" collapsed="false">
      <c r="A2388" s="69" t="s">
        <v>2462</v>
      </c>
      <c r="B2388" s="90" t="s">
        <v>46</v>
      </c>
      <c r="C2388" s="91" t="s">
        <v>2135</v>
      </c>
      <c r="D2388" s="90" t="s">
        <v>2135</v>
      </c>
      <c r="E2388" s="43" t="n">
        <v>0.878472222222222</v>
      </c>
      <c r="F2388" s="54"/>
      <c r="G2388" s="45"/>
      <c r="H2388" s="96"/>
      <c r="I2388" s="47" t="n">
        <f aca="false">IF(H2388="W",F2388*G2388-F2388,(IF(H2388="L",-F2388)))</f>
        <v>0</v>
      </c>
      <c r="J2388" s="91"/>
      <c r="K2388" s="23"/>
      <c r="L2388" s="48"/>
      <c r="M2388" s="48"/>
      <c r="N2388" s="49"/>
      <c r="O2388" s="91"/>
      <c r="P2388" s="92"/>
      <c r="Q2388" s="92"/>
      <c r="R2388" s="29"/>
      <c r="S2388" s="92"/>
      <c r="T2388" s="92"/>
      <c r="U2388" s="92"/>
      <c r="V2388" s="92"/>
      <c r="W2388" s="92"/>
      <c r="X2388" s="92"/>
      <c r="Y2388" s="92"/>
      <c r="Z2388" s="92"/>
      <c r="AA2388" s="92"/>
      <c r="AB2388" s="92"/>
      <c r="AC2388" s="92"/>
      <c r="AD2388" s="92"/>
      <c r="AE2388" s="92"/>
      <c r="AF2388" s="92"/>
    </row>
    <row r="2389" customFormat="false" ht="16.85" hidden="false" customHeight="false" outlineLevel="0" collapsed="false">
      <c r="A2389" s="69"/>
      <c r="B2389" s="90" t="s">
        <v>46</v>
      </c>
      <c r="C2389" s="91" t="s">
        <v>28</v>
      </c>
      <c r="D2389" s="90" t="s">
        <v>2435</v>
      </c>
      <c r="E2389" s="43" t="n">
        <v>0.878472222222222</v>
      </c>
      <c r="F2389" s="54" t="n">
        <v>19.18</v>
      </c>
      <c r="G2389" s="45" t="n">
        <v>2.45</v>
      </c>
      <c r="H2389" s="96" t="s">
        <v>7</v>
      </c>
      <c r="I2389" s="47" t="n">
        <f aca="false">IF(H2389="W",F2389*G2389-F2389,(IF(H2389="L",-F2389)))</f>
        <v>-19.18</v>
      </c>
      <c r="J2389" s="91"/>
      <c r="K2389" s="23"/>
      <c r="L2389" s="48"/>
      <c r="M2389" s="48"/>
      <c r="N2389" s="49"/>
      <c r="O2389" s="91"/>
      <c r="P2389" s="92"/>
      <c r="Q2389" s="92"/>
      <c r="R2389" s="29"/>
      <c r="S2389" s="92"/>
      <c r="T2389" s="92"/>
      <c r="U2389" s="92"/>
      <c r="V2389" s="92"/>
      <c r="W2389" s="92"/>
      <c r="X2389" s="92"/>
      <c r="Y2389" s="92"/>
      <c r="Z2389" s="92"/>
      <c r="AA2389" s="92"/>
      <c r="AB2389" s="92"/>
      <c r="AC2389" s="92"/>
      <c r="AD2389" s="92"/>
      <c r="AE2389" s="92"/>
      <c r="AF2389" s="92"/>
    </row>
    <row r="2390" customFormat="false" ht="16.85" hidden="false" customHeight="false" outlineLevel="0" collapsed="false">
      <c r="A2390" s="69"/>
      <c r="B2390" s="90" t="s">
        <v>46</v>
      </c>
      <c r="C2390" s="91" t="s">
        <v>95</v>
      </c>
      <c r="D2390" s="90" t="s">
        <v>2463</v>
      </c>
      <c r="E2390" s="43" t="n">
        <v>0.961805555555555</v>
      </c>
      <c r="F2390" s="54" t="n">
        <v>20</v>
      </c>
      <c r="G2390" s="45" t="n">
        <v>2.4</v>
      </c>
      <c r="H2390" s="96" t="s">
        <v>7</v>
      </c>
      <c r="I2390" s="47" t="n">
        <f aca="false">IF(H2390="W",F2390*G2390-F2390,(IF(H2390="L",-F2390)))</f>
        <v>-20</v>
      </c>
      <c r="J2390" s="91"/>
      <c r="K2390" s="23"/>
      <c r="L2390" s="48"/>
      <c r="M2390" s="48"/>
      <c r="N2390" s="49"/>
      <c r="O2390" s="91"/>
      <c r="P2390" s="92"/>
      <c r="Q2390" s="92"/>
      <c r="R2390" s="29"/>
      <c r="S2390" s="92"/>
      <c r="T2390" s="92"/>
      <c r="U2390" s="92"/>
      <c r="V2390" s="92"/>
      <c r="W2390" s="92"/>
      <c r="X2390" s="92"/>
      <c r="Y2390" s="92"/>
      <c r="Z2390" s="92"/>
      <c r="AA2390" s="92"/>
      <c r="AB2390" s="92"/>
      <c r="AC2390" s="92"/>
      <c r="AD2390" s="92"/>
      <c r="AE2390" s="92"/>
      <c r="AF2390" s="92"/>
    </row>
    <row r="2391" customFormat="false" ht="16.85" hidden="false" customHeight="false" outlineLevel="0" collapsed="false">
      <c r="A2391" s="69" t="s">
        <v>2462</v>
      </c>
      <c r="B2391" s="90" t="s">
        <v>46</v>
      </c>
      <c r="C2391" s="91" t="s">
        <v>2135</v>
      </c>
      <c r="D2391" s="90" t="s">
        <v>2135</v>
      </c>
      <c r="E2391" s="43" t="n">
        <v>0.961805555555555</v>
      </c>
      <c r="F2391" s="54"/>
      <c r="G2391" s="45"/>
      <c r="H2391" s="96"/>
      <c r="I2391" s="47" t="n">
        <f aca="false">IF(H2391="W",F2391*G2391-F2391,(IF(H2391="L",-F2391)))</f>
        <v>0</v>
      </c>
      <c r="J2391" s="91"/>
      <c r="K2391" s="23"/>
      <c r="L2391" s="48"/>
      <c r="M2391" s="48"/>
      <c r="N2391" s="49"/>
      <c r="O2391" s="91"/>
      <c r="P2391" s="92"/>
      <c r="Q2391" s="92"/>
      <c r="R2391" s="29"/>
      <c r="S2391" s="92"/>
      <c r="T2391" s="92"/>
      <c r="U2391" s="92"/>
      <c r="V2391" s="92"/>
      <c r="W2391" s="92"/>
      <c r="X2391" s="92"/>
      <c r="Y2391" s="92"/>
      <c r="Z2391" s="92"/>
      <c r="AA2391" s="92"/>
      <c r="AB2391" s="92"/>
      <c r="AC2391" s="92"/>
      <c r="AD2391" s="92"/>
      <c r="AE2391" s="92"/>
      <c r="AF2391" s="92"/>
    </row>
    <row r="2392" customFormat="false" ht="16.85" hidden="false" customHeight="false" outlineLevel="0" collapsed="false">
      <c r="A2392" s="69"/>
      <c r="B2392" s="90" t="s">
        <v>46</v>
      </c>
      <c r="C2392" s="91" t="s">
        <v>28</v>
      </c>
      <c r="D2392" s="90" t="s">
        <v>2327</v>
      </c>
      <c r="E2392" s="43" t="n">
        <v>0.961805555555555</v>
      </c>
      <c r="F2392" s="54" t="n">
        <v>19.43</v>
      </c>
      <c r="G2392" s="45" t="n">
        <v>2.47</v>
      </c>
      <c r="H2392" s="96" t="s">
        <v>5</v>
      </c>
      <c r="I2392" s="47" t="n">
        <f aca="false">IF(H2392="W",F2392*G2392-F2392,(IF(H2392="L",-F2392)))</f>
        <v>28.5621</v>
      </c>
      <c r="J2392" s="91"/>
      <c r="K2392" s="23"/>
      <c r="L2392" s="48"/>
      <c r="M2392" s="48"/>
      <c r="N2392" s="49"/>
      <c r="O2392" s="91"/>
      <c r="P2392" s="92"/>
      <c r="Q2392" s="92"/>
      <c r="R2392" s="29"/>
      <c r="S2392" s="92"/>
      <c r="T2392" s="92"/>
      <c r="U2392" s="92"/>
      <c r="V2392" s="92"/>
      <c r="W2392" s="92"/>
      <c r="X2392" s="92"/>
      <c r="Y2392" s="92"/>
      <c r="Z2392" s="92"/>
      <c r="AA2392" s="92"/>
      <c r="AB2392" s="92"/>
      <c r="AC2392" s="92"/>
      <c r="AD2392" s="92"/>
      <c r="AE2392" s="92"/>
      <c r="AF2392" s="92"/>
    </row>
    <row r="2393" customFormat="false" ht="16.85" hidden="false" customHeight="false" outlineLevel="0" collapsed="false">
      <c r="A2393" s="69"/>
      <c r="B2393" s="90" t="s">
        <v>46</v>
      </c>
      <c r="C2393" s="91" t="s">
        <v>95</v>
      </c>
      <c r="D2393" s="90" t="s">
        <v>2464</v>
      </c>
      <c r="E2393" s="43" t="n">
        <v>0.961805555555555</v>
      </c>
      <c r="F2393" s="54" t="n">
        <v>20</v>
      </c>
      <c r="G2393" s="45" t="n">
        <v>2.5</v>
      </c>
      <c r="H2393" s="96" t="s">
        <v>7</v>
      </c>
      <c r="I2393" s="47" t="n">
        <f aca="false">IF(H2393="W",F2393*G2393-F2393,(IF(H2393="L",-F2393)))</f>
        <v>-20</v>
      </c>
      <c r="J2393" s="91"/>
      <c r="K2393" s="23"/>
      <c r="L2393" s="48"/>
      <c r="M2393" s="48"/>
      <c r="N2393" s="49"/>
      <c r="O2393" s="91"/>
      <c r="P2393" s="92"/>
      <c r="Q2393" s="92"/>
      <c r="R2393" s="29"/>
      <c r="S2393" s="92"/>
      <c r="T2393" s="92"/>
      <c r="U2393" s="92"/>
      <c r="V2393" s="92"/>
      <c r="W2393" s="92"/>
      <c r="X2393" s="92"/>
      <c r="Y2393" s="92"/>
      <c r="Z2393" s="92"/>
      <c r="AA2393" s="92"/>
      <c r="AB2393" s="92"/>
      <c r="AC2393" s="92"/>
      <c r="AD2393" s="92"/>
      <c r="AE2393" s="92"/>
      <c r="AF2393" s="92"/>
    </row>
    <row r="2394" customFormat="false" ht="16.85" hidden="false" customHeight="false" outlineLevel="0" collapsed="false">
      <c r="A2394" s="69" t="s">
        <v>2462</v>
      </c>
      <c r="B2394" s="90" t="s">
        <v>46</v>
      </c>
      <c r="C2394" s="91" t="s">
        <v>2135</v>
      </c>
      <c r="D2394" s="90" t="s">
        <v>2135</v>
      </c>
      <c r="E2394" s="43" t="n">
        <v>0.961805555555555</v>
      </c>
      <c r="F2394" s="54"/>
      <c r="G2394" s="45"/>
      <c r="H2394" s="96"/>
      <c r="I2394" s="47" t="n">
        <f aca="false">IF(H2394="W",F2394*G2394-F2394,(IF(H2394="L",-F2394)))</f>
        <v>0</v>
      </c>
      <c r="J2394" s="91"/>
      <c r="K2394" s="23"/>
      <c r="L2394" s="48"/>
      <c r="M2394" s="48"/>
      <c r="N2394" s="49"/>
      <c r="O2394" s="91"/>
      <c r="P2394" s="92"/>
      <c r="Q2394" s="92"/>
      <c r="R2394" s="29"/>
      <c r="S2394" s="92"/>
      <c r="T2394" s="92"/>
      <c r="U2394" s="92"/>
      <c r="V2394" s="92"/>
      <c r="W2394" s="92"/>
      <c r="X2394" s="92"/>
      <c r="Y2394" s="92"/>
      <c r="Z2394" s="92"/>
      <c r="AA2394" s="92"/>
      <c r="AB2394" s="92"/>
      <c r="AC2394" s="92"/>
      <c r="AD2394" s="92"/>
      <c r="AE2394" s="92"/>
      <c r="AF2394" s="92"/>
    </row>
    <row r="2395" customFormat="false" ht="16.85" hidden="false" customHeight="false" outlineLevel="0" collapsed="false">
      <c r="A2395" s="69"/>
      <c r="B2395" s="90" t="s">
        <v>46</v>
      </c>
      <c r="C2395" s="62" t="s">
        <v>87</v>
      </c>
      <c r="D2395" s="90" t="s">
        <v>2325</v>
      </c>
      <c r="E2395" s="43" t="n">
        <v>0.961805555555555</v>
      </c>
      <c r="F2395" s="54" t="n">
        <v>21.15</v>
      </c>
      <c r="G2395" s="45" t="n">
        <v>2.27</v>
      </c>
      <c r="H2395" s="96" t="s">
        <v>7</v>
      </c>
      <c r="I2395" s="47" t="n">
        <f aca="false">IF(H2395="W",F2395*G2395-F2395,(IF(H2395="L",-F2395)))</f>
        <v>-21.15</v>
      </c>
      <c r="J2395" s="91"/>
      <c r="K2395" s="23"/>
      <c r="L2395" s="48"/>
      <c r="M2395" s="48"/>
      <c r="N2395" s="49"/>
      <c r="O2395" s="91"/>
      <c r="P2395" s="92"/>
      <c r="Q2395" s="92"/>
      <c r="R2395" s="29"/>
      <c r="S2395" s="92"/>
      <c r="T2395" s="92"/>
      <c r="U2395" s="92"/>
      <c r="V2395" s="92"/>
      <c r="W2395" s="92"/>
      <c r="X2395" s="92"/>
      <c r="Y2395" s="92"/>
      <c r="Z2395" s="92"/>
      <c r="AA2395" s="92"/>
      <c r="AB2395" s="92"/>
      <c r="AC2395" s="92"/>
      <c r="AD2395" s="92"/>
      <c r="AE2395" s="92"/>
      <c r="AF2395" s="92"/>
    </row>
    <row r="2396" customFormat="false" ht="16.85" hidden="false" customHeight="false" outlineLevel="0" collapsed="false">
      <c r="A2396" s="69"/>
      <c r="B2396" s="90" t="s">
        <v>46</v>
      </c>
      <c r="C2396" s="91" t="s">
        <v>95</v>
      </c>
      <c r="D2396" s="90" t="s">
        <v>2465</v>
      </c>
      <c r="E2396" s="43" t="n">
        <v>0.961805555555555</v>
      </c>
      <c r="F2396" s="54" t="n">
        <v>20</v>
      </c>
      <c r="G2396" s="45" t="n">
        <v>1.9</v>
      </c>
      <c r="H2396" s="96" t="s">
        <v>7</v>
      </c>
      <c r="I2396" s="47" t="n">
        <f aca="false">IF(H2396="W",F2396*G2396-F2396,(IF(H2396="L",-F2396)))</f>
        <v>-20</v>
      </c>
      <c r="J2396" s="91"/>
      <c r="K2396" s="23"/>
      <c r="L2396" s="48"/>
      <c r="M2396" s="48"/>
      <c r="N2396" s="49"/>
      <c r="O2396" s="91"/>
      <c r="P2396" s="92"/>
      <c r="Q2396" s="92"/>
      <c r="R2396" s="29"/>
      <c r="S2396" s="92"/>
      <c r="T2396" s="92"/>
      <c r="U2396" s="92"/>
      <c r="V2396" s="92"/>
      <c r="W2396" s="92"/>
      <c r="X2396" s="92"/>
      <c r="Y2396" s="92"/>
      <c r="Z2396" s="92"/>
      <c r="AA2396" s="92"/>
      <c r="AB2396" s="92"/>
      <c r="AC2396" s="92"/>
      <c r="AD2396" s="92"/>
      <c r="AE2396" s="92"/>
      <c r="AF2396" s="92"/>
    </row>
    <row r="2397" customFormat="false" ht="16.85" hidden="false" customHeight="false" outlineLevel="0" collapsed="false">
      <c r="A2397" s="69" t="s">
        <v>2462</v>
      </c>
      <c r="B2397" s="90" t="s">
        <v>46</v>
      </c>
      <c r="C2397" s="91" t="s">
        <v>2135</v>
      </c>
      <c r="D2397" s="90" t="s">
        <v>2135</v>
      </c>
      <c r="E2397" s="43" t="n">
        <v>0.961805555555555</v>
      </c>
      <c r="F2397" s="54" t="n">
        <v>6.79</v>
      </c>
      <c r="G2397" s="45" t="n">
        <v>5.6</v>
      </c>
      <c r="H2397" s="96" t="s">
        <v>7</v>
      </c>
      <c r="I2397" s="47" t="n">
        <f aca="false">IF(H2397="W",F2397*G2397-F2397,(IF(H2397="L",-F2397)))</f>
        <v>-6.79</v>
      </c>
      <c r="J2397" s="91"/>
      <c r="K2397" s="23"/>
      <c r="L2397" s="48"/>
      <c r="M2397" s="48"/>
      <c r="N2397" s="49"/>
      <c r="O2397" s="91"/>
      <c r="P2397" s="92"/>
      <c r="Q2397" s="92"/>
      <c r="R2397" s="29"/>
      <c r="S2397" s="92"/>
      <c r="T2397" s="92"/>
      <c r="U2397" s="92"/>
      <c r="V2397" s="92"/>
      <c r="W2397" s="92"/>
      <c r="X2397" s="92"/>
      <c r="Y2397" s="92"/>
      <c r="Z2397" s="92"/>
      <c r="AA2397" s="92"/>
      <c r="AB2397" s="92"/>
      <c r="AC2397" s="92"/>
      <c r="AD2397" s="92"/>
      <c r="AE2397" s="92"/>
      <c r="AF2397" s="92"/>
    </row>
    <row r="2398" customFormat="false" ht="16.85" hidden="false" customHeight="false" outlineLevel="0" collapsed="false">
      <c r="A2398" s="69" t="s">
        <v>2466</v>
      </c>
      <c r="B2398" s="90" t="s">
        <v>46</v>
      </c>
      <c r="C2398" s="91" t="s">
        <v>2313</v>
      </c>
      <c r="D2398" s="90" t="s">
        <v>2467</v>
      </c>
      <c r="E2398" s="43" t="n">
        <v>0.961805555555555</v>
      </c>
      <c r="F2398" s="54" t="n">
        <v>11.69</v>
      </c>
      <c r="G2398" s="45" t="n">
        <v>3.25</v>
      </c>
      <c r="H2398" s="96" t="s">
        <v>5</v>
      </c>
      <c r="I2398" s="47" t="n">
        <f aca="false">IF(H2398="W",F2398*G2398-F2398,(IF(H2398="L",-F2398)))</f>
        <v>26.3025</v>
      </c>
      <c r="J2398" s="91"/>
      <c r="K2398" s="23"/>
      <c r="L2398" s="48"/>
      <c r="M2398" s="48"/>
      <c r="N2398" s="49"/>
      <c r="O2398" s="91"/>
      <c r="P2398" s="92"/>
      <c r="Q2398" s="92"/>
      <c r="R2398" s="29"/>
      <c r="S2398" s="92"/>
      <c r="T2398" s="92"/>
      <c r="U2398" s="92"/>
      <c r="V2398" s="92"/>
      <c r="W2398" s="92"/>
      <c r="X2398" s="92"/>
      <c r="Y2398" s="92"/>
      <c r="Z2398" s="92"/>
      <c r="AA2398" s="92"/>
      <c r="AB2398" s="92"/>
      <c r="AC2398" s="92"/>
      <c r="AD2398" s="92"/>
      <c r="AE2398" s="92"/>
      <c r="AF2398" s="92"/>
    </row>
    <row r="2399" customFormat="false" ht="16.85" hidden="false" customHeight="false" outlineLevel="0" collapsed="false">
      <c r="A2399" s="69"/>
      <c r="B2399" s="90" t="s">
        <v>46</v>
      </c>
      <c r="C2399" s="91" t="s">
        <v>95</v>
      </c>
      <c r="D2399" s="90" t="s">
        <v>2269</v>
      </c>
      <c r="E2399" s="43" t="n">
        <v>0.961805555555555</v>
      </c>
      <c r="F2399" s="54" t="n">
        <v>20</v>
      </c>
      <c r="G2399" s="45" t="n">
        <v>3.6</v>
      </c>
      <c r="H2399" s="96" t="s">
        <v>5</v>
      </c>
      <c r="I2399" s="47" t="n">
        <f aca="false">IF(H2399="W",F2399*G2399-F2399,(IF(H2399="L",-F2399)))</f>
        <v>52</v>
      </c>
      <c r="J2399" s="91"/>
      <c r="K2399" s="23"/>
      <c r="L2399" s="48"/>
      <c r="M2399" s="48"/>
      <c r="N2399" s="49"/>
      <c r="O2399" s="91"/>
      <c r="P2399" s="92"/>
      <c r="Q2399" s="92"/>
      <c r="R2399" s="29"/>
      <c r="S2399" s="92"/>
      <c r="T2399" s="92"/>
      <c r="U2399" s="92"/>
      <c r="V2399" s="92"/>
      <c r="W2399" s="92"/>
      <c r="X2399" s="92"/>
      <c r="Y2399" s="92"/>
      <c r="Z2399" s="92"/>
      <c r="AA2399" s="92"/>
      <c r="AB2399" s="92"/>
      <c r="AC2399" s="92"/>
      <c r="AD2399" s="92"/>
      <c r="AE2399" s="92"/>
      <c r="AF2399" s="92"/>
    </row>
    <row r="2400" customFormat="false" ht="16.85" hidden="false" customHeight="false" outlineLevel="0" collapsed="false">
      <c r="A2400" s="69" t="s">
        <v>2462</v>
      </c>
      <c r="B2400" s="90" t="s">
        <v>46</v>
      </c>
      <c r="C2400" s="91" t="s">
        <v>2135</v>
      </c>
      <c r="D2400" s="90" t="s">
        <v>2135</v>
      </c>
      <c r="E2400" s="43" t="n">
        <v>0.961805555555555</v>
      </c>
      <c r="F2400" s="54" t="n">
        <v>15</v>
      </c>
      <c r="G2400" s="45" t="n">
        <v>4.33</v>
      </c>
      <c r="H2400" s="96" t="s">
        <v>7</v>
      </c>
      <c r="I2400" s="47" t="n">
        <f aca="false">IF(H2400="W",F2400*G2400-F2400,(IF(H2400="L",-F2400)))</f>
        <v>-15</v>
      </c>
      <c r="J2400" s="91"/>
      <c r="K2400" s="23"/>
      <c r="L2400" s="48"/>
      <c r="M2400" s="48"/>
      <c r="N2400" s="49"/>
      <c r="O2400" s="91"/>
      <c r="P2400" s="92"/>
      <c r="Q2400" s="92"/>
      <c r="R2400" s="29"/>
      <c r="S2400" s="92"/>
      <c r="T2400" s="92"/>
      <c r="U2400" s="92"/>
      <c r="V2400" s="92"/>
      <c r="W2400" s="92"/>
      <c r="X2400" s="92"/>
      <c r="Y2400" s="92"/>
      <c r="Z2400" s="92"/>
      <c r="AA2400" s="92"/>
      <c r="AB2400" s="92"/>
      <c r="AC2400" s="92"/>
      <c r="AD2400" s="92"/>
      <c r="AE2400" s="92"/>
      <c r="AF2400" s="92"/>
    </row>
    <row r="2401" customFormat="false" ht="16.85" hidden="false" customHeight="false" outlineLevel="0" collapsed="false">
      <c r="A2401" s="69" t="s">
        <v>2468</v>
      </c>
      <c r="B2401" s="90" t="s">
        <v>46</v>
      </c>
      <c r="C2401" s="62" t="s">
        <v>87</v>
      </c>
      <c r="D2401" s="90" t="s">
        <v>2469</v>
      </c>
      <c r="E2401" s="43" t="n">
        <v>0.961805555555555</v>
      </c>
      <c r="F2401" s="54" t="n">
        <v>44</v>
      </c>
      <c r="G2401" s="45" t="n">
        <v>1.64</v>
      </c>
      <c r="H2401" s="96" t="s">
        <v>7</v>
      </c>
      <c r="I2401" s="47" t="n">
        <f aca="false">IF(H2401="W",F2401*G2401-F2401,(IF(H2401="L",-F2401)))</f>
        <v>-44</v>
      </c>
      <c r="J2401" s="91"/>
      <c r="K2401" s="23"/>
      <c r="L2401" s="48"/>
      <c r="M2401" s="48"/>
      <c r="N2401" s="49"/>
      <c r="O2401" s="91"/>
      <c r="P2401" s="92"/>
      <c r="Q2401" s="92"/>
      <c r="R2401" s="29"/>
      <c r="S2401" s="92"/>
      <c r="T2401" s="92"/>
      <c r="U2401" s="92"/>
      <c r="V2401" s="92"/>
      <c r="W2401" s="92"/>
      <c r="X2401" s="92"/>
      <c r="Y2401" s="92"/>
      <c r="Z2401" s="92"/>
      <c r="AA2401" s="92"/>
      <c r="AB2401" s="92"/>
      <c r="AC2401" s="92"/>
      <c r="AD2401" s="92"/>
      <c r="AE2401" s="92"/>
      <c r="AF2401" s="92"/>
    </row>
    <row r="2402" customFormat="false" ht="16.85" hidden="false" customHeight="false" outlineLevel="0" collapsed="false">
      <c r="A2402" s="69"/>
      <c r="B2402" s="90" t="s">
        <v>46</v>
      </c>
      <c r="C2402" s="91" t="s">
        <v>170</v>
      </c>
      <c r="D2402" s="90" t="s">
        <v>2269</v>
      </c>
      <c r="E2402" s="43" t="n">
        <v>0.961805555555555</v>
      </c>
      <c r="F2402" s="54" t="n">
        <v>39.48</v>
      </c>
      <c r="G2402" s="45" t="n">
        <v>1.2</v>
      </c>
      <c r="H2402" s="96" t="s">
        <v>5</v>
      </c>
      <c r="I2402" s="47" t="n">
        <f aca="false">IF(H2402="W",F2402*G2402-F2402,(IF(H2402="L",-F2402)))</f>
        <v>7.896</v>
      </c>
      <c r="J2402" s="91"/>
      <c r="K2402" s="23"/>
      <c r="L2402" s="48"/>
      <c r="M2402" s="48"/>
      <c r="N2402" s="49"/>
      <c r="O2402" s="91"/>
      <c r="P2402" s="92"/>
      <c r="Q2402" s="92"/>
      <c r="R2402" s="29"/>
      <c r="S2402" s="92"/>
      <c r="T2402" s="92"/>
      <c r="U2402" s="92"/>
      <c r="V2402" s="92"/>
      <c r="W2402" s="92"/>
      <c r="X2402" s="92"/>
      <c r="Y2402" s="92"/>
      <c r="Z2402" s="92"/>
      <c r="AA2402" s="92"/>
      <c r="AB2402" s="92"/>
      <c r="AC2402" s="92"/>
      <c r="AD2402" s="92"/>
      <c r="AE2402" s="92"/>
      <c r="AF2402" s="92"/>
    </row>
    <row r="2403" customFormat="false" ht="16.85" hidden="false" customHeight="false" outlineLevel="0" collapsed="false">
      <c r="A2403" s="69" t="n">
        <v>43787</v>
      </c>
      <c r="B2403" s="90" t="s">
        <v>67</v>
      </c>
      <c r="C2403" s="91" t="s">
        <v>28</v>
      </c>
      <c r="D2403" s="90" t="s">
        <v>2079</v>
      </c>
      <c r="E2403" s="43" t="n">
        <v>0.90625</v>
      </c>
      <c r="F2403" s="54" t="n">
        <v>20</v>
      </c>
      <c r="G2403" s="45" t="n">
        <v>2.46</v>
      </c>
      <c r="H2403" s="96" t="s">
        <v>7</v>
      </c>
      <c r="I2403" s="47" t="n">
        <f aca="false">IF(H2403="W",F2403*G2403-F2403,(IF(H2403="L",-F2403)))</f>
        <v>-20</v>
      </c>
      <c r="J2403" s="91"/>
      <c r="K2403" s="23"/>
      <c r="L2403" s="48" t="s">
        <v>2470</v>
      </c>
      <c r="M2403" s="48" t="s">
        <v>9</v>
      </c>
      <c r="N2403" s="49" t="n">
        <f aca="false">SUM(I2403:I2471)</f>
        <v>-194.2558</v>
      </c>
      <c r="O2403" s="91"/>
      <c r="P2403" s="92"/>
      <c r="Q2403" s="92"/>
      <c r="R2403" s="29"/>
      <c r="S2403" s="92"/>
      <c r="T2403" s="92"/>
      <c r="U2403" s="92"/>
      <c r="V2403" s="92"/>
      <c r="W2403" s="92"/>
      <c r="X2403" s="92"/>
      <c r="Y2403" s="92"/>
      <c r="Z2403" s="92"/>
      <c r="AA2403" s="92"/>
      <c r="AB2403" s="92"/>
      <c r="AC2403" s="92"/>
      <c r="AD2403" s="92"/>
      <c r="AE2403" s="92"/>
      <c r="AF2403" s="92"/>
    </row>
    <row r="2404" customFormat="false" ht="16.85" hidden="false" customHeight="false" outlineLevel="0" collapsed="false">
      <c r="A2404" s="69"/>
      <c r="B2404" s="90" t="s">
        <v>67</v>
      </c>
      <c r="C2404" s="91" t="s">
        <v>170</v>
      </c>
      <c r="D2404" s="90" t="s">
        <v>2135</v>
      </c>
      <c r="E2404" s="43" t="n">
        <v>0.90625</v>
      </c>
      <c r="F2404" s="54" t="n">
        <v>15.14</v>
      </c>
      <c r="G2404" s="45" t="n">
        <v>3.25</v>
      </c>
      <c r="H2404" s="96" t="s">
        <v>5</v>
      </c>
      <c r="I2404" s="47" t="n">
        <f aca="false">IF(H2404="W",F2404*G2404-F2404,(IF(H2404="L",-F2404)))</f>
        <v>34.065</v>
      </c>
      <c r="J2404" s="91"/>
      <c r="K2404" s="23"/>
      <c r="L2404" s="48"/>
      <c r="M2404" s="48"/>
      <c r="N2404" s="49"/>
      <c r="O2404" s="91"/>
      <c r="P2404" s="92"/>
      <c r="Q2404" s="92"/>
      <c r="R2404" s="29"/>
      <c r="S2404" s="92"/>
      <c r="T2404" s="92"/>
      <c r="U2404" s="92"/>
      <c r="V2404" s="92"/>
      <c r="W2404" s="92"/>
      <c r="X2404" s="92"/>
      <c r="Y2404" s="92"/>
      <c r="Z2404" s="92"/>
      <c r="AA2404" s="92"/>
      <c r="AB2404" s="92"/>
      <c r="AC2404" s="92"/>
      <c r="AD2404" s="92"/>
      <c r="AE2404" s="92"/>
      <c r="AF2404" s="92"/>
    </row>
    <row r="2405" customFormat="false" ht="16.85" hidden="false" customHeight="false" outlineLevel="0" collapsed="false">
      <c r="A2405" s="69"/>
      <c r="B2405" s="90" t="s">
        <v>67</v>
      </c>
      <c r="C2405" s="91" t="s">
        <v>2313</v>
      </c>
      <c r="D2405" s="90" t="s">
        <v>2471</v>
      </c>
      <c r="E2405" s="43" t="n">
        <v>0.90625</v>
      </c>
      <c r="F2405" s="54" t="n">
        <v>10</v>
      </c>
      <c r="G2405" s="45" t="n">
        <v>3.3</v>
      </c>
      <c r="H2405" s="96" t="s">
        <v>6</v>
      </c>
      <c r="I2405" s="47" t="n">
        <f aca="false">IF(H2405="W",F2405*G2405-F2405,(IF(H2405="L",-F2405)))</f>
        <v>0</v>
      </c>
      <c r="J2405" s="91"/>
      <c r="K2405" s="23" t="s">
        <v>124</v>
      </c>
      <c r="L2405" s="48"/>
      <c r="M2405" s="48"/>
      <c r="N2405" s="49"/>
      <c r="O2405" s="91"/>
      <c r="P2405" s="92"/>
      <c r="Q2405" s="92"/>
      <c r="R2405" s="29"/>
      <c r="S2405" s="92"/>
      <c r="T2405" s="92"/>
      <c r="U2405" s="92"/>
      <c r="V2405" s="92"/>
      <c r="W2405" s="92"/>
      <c r="X2405" s="92"/>
      <c r="Y2405" s="92"/>
      <c r="Z2405" s="92"/>
      <c r="AA2405" s="92"/>
      <c r="AB2405" s="92"/>
      <c r="AC2405" s="92"/>
      <c r="AD2405" s="92"/>
      <c r="AE2405" s="92"/>
      <c r="AF2405" s="92"/>
    </row>
    <row r="2406" customFormat="false" ht="16.85" hidden="false" customHeight="false" outlineLevel="0" collapsed="false">
      <c r="A2406" s="69" t="s">
        <v>2472</v>
      </c>
      <c r="B2406" s="90" t="s">
        <v>67</v>
      </c>
      <c r="C2406" s="91" t="s">
        <v>2313</v>
      </c>
      <c r="D2406" s="90" t="s">
        <v>2471</v>
      </c>
      <c r="E2406" s="43" t="n">
        <v>0.90625</v>
      </c>
      <c r="F2406" s="54" t="n">
        <v>4.91</v>
      </c>
      <c r="G2406" s="45" t="n">
        <v>3.3</v>
      </c>
      <c r="H2406" s="96" t="s">
        <v>7</v>
      </c>
      <c r="I2406" s="47" t="n">
        <f aca="false">IF(H2406="W",F2406*G2406-F2406,(IF(H2406="L",-F2406)))</f>
        <v>-4.91</v>
      </c>
      <c r="J2406" s="91"/>
      <c r="K2406" s="23"/>
      <c r="L2406" s="48"/>
      <c r="M2406" s="48"/>
      <c r="N2406" s="49"/>
      <c r="O2406" s="91"/>
      <c r="P2406" s="92"/>
      <c r="Q2406" s="92"/>
      <c r="R2406" s="29"/>
      <c r="S2406" s="92"/>
      <c r="T2406" s="92"/>
      <c r="U2406" s="92"/>
      <c r="V2406" s="92"/>
      <c r="W2406" s="92"/>
      <c r="X2406" s="92"/>
      <c r="Y2406" s="92"/>
      <c r="Z2406" s="92"/>
      <c r="AA2406" s="92"/>
      <c r="AB2406" s="92"/>
      <c r="AC2406" s="92"/>
      <c r="AD2406" s="92"/>
      <c r="AE2406" s="92"/>
      <c r="AF2406" s="92"/>
    </row>
    <row r="2407" customFormat="false" ht="16.85" hidden="false" customHeight="false" outlineLevel="0" collapsed="false">
      <c r="A2407" s="69"/>
      <c r="B2407" s="90" t="s">
        <v>67</v>
      </c>
      <c r="C2407" s="91" t="s">
        <v>63</v>
      </c>
      <c r="D2407" s="90" t="s">
        <v>1849</v>
      </c>
      <c r="E2407" s="43" t="n">
        <v>0.90625</v>
      </c>
      <c r="F2407" s="54" t="n">
        <v>20</v>
      </c>
      <c r="G2407" s="45" t="n">
        <v>1.1</v>
      </c>
      <c r="H2407" s="96" t="s">
        <v>5</v>
      </c>
      <c r="I2407" s="47" t="n">
        <f aca="false">IF(H2407="W",F2407*G2407-F2407,(IF(H2407="L",-F2407)))</f>
        <v>2</v>
      </c>
      <c r="J2407" s="91"/>
      <c r="K2407" s="23"/>
      <c r="L2407" s="48"/>
      <c r="M2407" s="48"/>
      <c r="N2407" s="49"/>
      <c r="O2407" s="91"/>
      <c r="P2407" s="92"/>
      <c r="Q2407" s="92"/>
      <c r="R2407" s="29"/>
      <c r="S2407" s="92"/>
      <c r="T2407" s="92"/>
      <c r="U2407" s="92"/>
      <c r="V2407" s="92"/>
      <c r="W2407" s="92"/>
      <c r="X2407" s="92"/>
      <c r="Y2407" s="92"/>
      <c r="Z2407" s="92"/>
      <c r="AA2407" s="92"/>
      <c r="AB2407" s="92"/>
      <c r="AC2407" s="92"/>
      <c r="AD2407" s="92"/>
      <c r="AE2407" s="92"/>
      <c r="AF2407" s="92"/>
    </row>
    <row r="2408" customFormat="false" ht="16.85" hidden="false" customHeight="false" outlineLevel="0" collapsed="false">
      <c r="A2408" s="69"/>
      <c r="B2408" s="90" t="s">
        <v>46</v>
      </c>
      <c r="C2408" s="91" t="s">
        <v>28</v>
      </c>
      <c r="D2408" s="90" t="s">
        <v>2018</v>
      </c>
      <c r="E2408" s="43" t="n">
        <v>0.770833333333333</v>
      </c>
      <c r="F2408" s="54" t="n">
        <v>5</v>
      </c>
      <c r="G2408" s="45" t="n">
        <v>2.02</v>
      </c>
      <c r="H2408" s="96" t="s">
        <v>5</v>
      </c>
      <c r="I2408" s="47" t="n">
        <f aca="false">IF(H2408="W",F2408*G2408-F2408,(IF(H2408="L",-F2408)))</f>
        <v>5.1</v>
      </c>
      <c r="J2408" s="91"/>
      <c r="K2408" s="89" t="s">
        <v>2473</v>
      </c>
      <c r="L2408" s="48"/>
      <c r="M2408" s="48"/>
      <c r="N2408" s="49"/>
      <c r="O2408" s="91"/>
      <c r="P2408" s="92"/>
      <c r="Q2408" s="92"/>
      <c r="R2408" s="29"/>
      <c r="S2408" s="92"/>
      <c r="T2408" s="92"/>
      <c r="U2408" s="92"/>
      <c r="V2408" s="92"/>
      <c r="W2408" s="92"/>
      <c r="X2408" s="92"/>
      <c r="Y2408" s="92"/>
      <c r="Z2408" s="92"/>
      <c r="AA2408" s="92"/>
      <c r="AB2408" s="92"/>
      <c r="AC2408" s="92"/>
      <c r="AD2408" s="92"/>
      <c r="AE2408" s="92"/>
      <c r="AF2408" s="92"/>
    </row>
    <row r="2409" customFormat="false" ht="16.85" hidden="false" customHeight="false" outlineLevel="0" collapsed="false">
      <c r="A2409" s="69"/>
      <c r="B2409" s="90" t="s">
        <v>46</v>
      </c>
      <c r="C2409" s="91" t="s">
        <v>28</v>
      </c>
      <c r="D2409" s="90" t="s">
        <v>2018</v>
      </c>
      <c r="E2409" s="43" t="n">
        <v>0.770833333333333</v>
      </c>
      <c r="F2409" s="54" t="n">
        <v>10</v>
      </c>
      <c r="G2409" s="45" t="n">
        <v>3.02</v>
      </c>
      <c r="H2409" s="96" t="s">
        <v>5</v>
      </c>
      <c r="I2409" s="47" t="n">
        <f aca="false">IF(H2409="W",F2409*G2409-F2409,(IF(H2409="L",-F2409)))</f>
        <v>20.2</v>
      </c>
      <c r="J2409" s="91"/>
      <c r="K2409" s="23" t="s">
        <v>124</v>
      </c>
      <c r="L2409" s="48"/>
      <c r="M2409" s="48"/>
      <c r="N2409" s="49"/>
      <c r="O2409" s="91"/>
      <c r="P2409" s="92"/>
      <c r="Q2409" s="92"/>
      <c r="R2409" s="29"/>
      <c r="S2409" s="92"/>
      <c r="T2409" s="92"/>
      <c r="U2409" s="92"/>
      <c r="V2409" s="92"/>
      <c r="W2409" s="92"/>
      <c r="X2409" s="92"/>
      <c r="Y2409" s="92"/>
      <c r="Z2409" s="92"/>
      <c r="AA2409" s="92"/>
      <c r="AB2409" s="92"/>
      <c r="AC2409" s="92"/>
      <c r="AD2409" s="92"/>
      <c r="AE2409" s="92"/>
      <c r="AF2409" s="92"/>
    </row>
    <row r="2410" customFormat="false" ht="16.85" hidden="false" customHeight="false" outlineLevel="0" collapsed="false">
      <c r="A2410" s="69"/>
      <c r="B2410" s="90" t="s">
        <v>46</v>
      </c>
      <c r="C2410" s="91" t="s">
        <v>28</v>
      </c>
      <c r="D2410" s="90" t="s">
        <v>2018</v>
      </c>
      <c r="E2410" s="43" t="n">
        <v>0.770833333333333</v>
      </c>
      <c r="F2410" s="54" t="n">
        <v>7</v>
      </c>
      <c r="G2410" s="45" t="n">
        <v>2.02</v>
      </c>
      <c r="H2410" s="96" t="s">
        <v>5</v>
      </c>
      <c r="I2410" s="47" t="n">
        <f aca="false">IF(H2410="W",F2410*G2410-F2410,(IF(H2410="L",-F2410)))</f>
        <v>7.14</v>
      </c>
      <c r="J2410" s="91"/>
      <c r="K2410" s="23"/>
      <c r="L2410" s="48"/>
      <c r="M2410" s="48"/>
      <c r="N2410" s="49"/>
      <c r="O2410" s="91"/>
      <c r="P2410" s="92"/>
      <c r="Q2410" s="92"/>
      <c r="R2410" s="29"/>
      <c r="S2410" s="92"/>
      <c r="T2410" s="92"/>
      <c r="U2410" s="92"/>
      <c r="V2410" s="92"/>
      <c r="W2410" s="92"/>
      <c r="X2410" s="92"/>
      <c r="Y2410" s="92"/>
      <c r="Z2410" s="92"/>
      <c r="AA2410" s="92"/>
      <c r="AB2410" s="92"/>
      <c r="AC2410" s="92"/>
      <c r="AD2410" s="92"/>
      <c r="AE2410" s="92"/>
      <c r="AF2410" s="92"/>
    </row>
    <row r="2411" customFormat="false" ht="16.85" hidden="false" customHeight="false" outlineLevel="0" collapsed="false">
      <c r="A2411" s="69"/>
      <c r="B2411" s="90" t="s">
        <v>46</v>
      </c>
      <c r="C2411" s="91" t="s">
        <v>170</v>
      </c>
      <c r="D2411" s="90" t="s">
        <v>2135</v>
      </c>
      <c r="E2411" s="43" t="n">
        <v>0.770833333333333</v>
      </c>
      <c r="F2411" s="54" t="n">
        <v>10</v>
      </c>
      <c r="G2411" s="45" t="n">
        <v>4.25</v>
      </c>
      <c r="H2411" s="96" t="s">
        <v>6</v>
      </c>
      <c r="I2411" s="47" t="n">
        <f aca="false">IF(H2411="W",F2411*G2411-F2411,(IF(H2411="L",-F2411)))</f>
        <v>0</v>
      </c>
      <c r="J2411" s="91"/>
      <c r="K2411" s="23" t="s">
        <v>565</v>
      </c>
      <c r="L2411" s="48"/>
      <c r="M2411" s="48"/>
      <c r="N2411" s="49"/>
      <c r="O2411" s="91"/>
      <c r="P2411" s="92"/>
      <c r="Q2411" s="92"/>
      <c r="R2411" s="29"/>
      <c r="S2411" s="92"/>
      <c r="T2411" s="92"/>
      <c r="U2411" s="92"/>
      <c r="V2411" s="92"/>
      <c r="W2411" s="92"/>
      <c r="X2411" s="92"/>
      <c r="Y2411" s="92"/>
      <c r="Z2411" s="92"/>
      <c r="AA2411" s="92"/>
      <c r="AB2411" s="92"/>
      <c r="AC2411" s="92"/>
      <c r="AD2411" s="92"/>
      <c r="AE2411" s="92"/>
      <c r="AF2411" s="92"/>
    </row>
    <row r="2412" customFormat="false" ht="16.85" hidden="false" customHeight="false" outlineLevel="0" collapsed="false">
      <c r="A2412" s="69" t="s">
        <v>2474</v>
      </c>
      <c r="B2412" s="90" t="s">
        <v>46</v>
      </c>
      <c r="C2412" s="91" t="s">
        <v>2313</v>
      </c>
      <c r="D2412" s="90" t="s">
        <v>2475</v>
      </c>
      <c r="E2412" s="43" t="n">
        <v>0.770833333333333</v>
      </c>
      <c r="F2412" s="54" t="n">
        <v>14.38</v>
      </c>
      <c r="G2412" s="45" t="n">
        <v>3.45</v>
      </c>
      <c r="H2412" s="96" t="s">
        <v>7</v>
      </c>
      <c r="I2412" s="47" t="n">
        <f aca="false">IF(H2412="W",F2412*G2412-F2412,(IF(H2412="L",-F2412)))</f>
        <v>-14.38</v>
      </c>
      <c r="J2412" s="91"/>
      <c r="K2412" s="23"/>
      <c r="L2412" s="48"/>
      <c r="M2412" s="48"/>
      <c r="N2412" s="49"/>
      <c r="O2412" s="91"/>
      <c r="P2412" s="92"/>
      <c r="Q2412" s="92"/>
      <c r="R2412" s="29"/>
      <c r="S2412" s="92"/>
      <c r="T2412" s="92"/>
      <c r="U2412" s="92"/>
      <c r="V2412" s="92"/>
      <c r="W2412" s="92"/>
      <c r="X2412" s="92"/>
      <c r="Y2412" s="92"/>
      <c r="Z2412" s="92"/>
      <c r="AA2412" s="92"/>
      <c r="AB2412" s="92"/>
      <c r="AC2412" s="92"/>
      <c r="AD2412" s="92"/>
      <c r="AE2412" s="92"/>
      <c r="AF2412" s="92"/>
    </row>
    <row r="2413" customFormat="false" ht="16.85" hidden="false" customHeight="false" outlineLevel="0" collapsed="false">
      <c r="A2413" s="69" t="n">
        <v>43788</v>
      </c>
      <c r="B2413" s="90" t="s">
        <v>67</v>
      </c>
      <c r="C2413" s="91" t="s">
        <v>28</v>
      </c>
      <c r="D2413" s="90" t="s">
        <v>2476</v>
      </c>
      <c r="E2413" s="43" t="n">
        <v>0.90625</v>
      </c>
      <c r="F2413" s="54" t="n">
        <v>20</v>
      </c>
      <c r="G2413" s="45" t="n">
        <v>6.8</v>
      </c>
      <c r="H2413" s="96" t="s">
        <v>7</v>
      </c>
      <c r="I2413" s="47" t="n">
        <f aca="false">IF(H2413="W",F2413*G2413-F2413,(IF(H2413="L",-F2413)))</f>
        <v>-20</v>
      </c>
      <c r="J2413" s="91"/>
      <c r="K2413" s="23"/>
      <c r="L2413" s="48"/>
      <c r="M2413" s="48"/>
      <c r="N2413" s="49"/>
      <c r="O2413" s="91"/>
      <c r="P2413" s="92"/>
      <c r="Q2413" s="92"/>
      <c r="R2413" s="29"/>
      <c r="S2413" s="92"/>
      <c r="T2413" s="92"/>
      <c r="U2413" s="92"/>
      <c r="V2413" s="92"/>
      <c r="W2413" s="92"/>
      <c r="X2413" s="92"/>
      <c r="Y2413" s="92"/>
      <c r="Z2413" s="92"/>
      <c r="AA2413" s="92"/>
      <c r="AB2413" s="92"/>
      <c r="AC2413" s="92"/>
      <c r="AD2413" s="92"/>
      <c r="AE2413" s="92"/>
      <c r="AF2413" s="92"/>
    </row>
    <row r="2414" customFormat="false" ht="16.85" hidden="false" customHeight="false" outlineLevel="0" collapsed="false">
      <c r="A2414" s="69"/>
      <c r="B2414" s="90" t="s">
        <v>67</v>
      </c>
      <c r="C2414" s="91" t="s">
        <v>151</v>
      </c>
      <c r="D2414" s="90" t="s">
        <v>2135</v>
      </c>
      <c r="E2414" s="43" t="n">
        <v>0.90625</v>
      </c>
      <c r="F2414" s="54" t="n">
        <v>23.09</v>
      </c>
      <c r="G2414" s="45" t="n">
        <v>4.1</v>
      </c>
      <c r="H2414" s="96" t="s">
        <v>7</v>
      </c>
      <c r="I2414" s="47" t="n">
        <f aca="false">IF(H2414="W",F2414*G2414-F2414,(IF(H2414="L",-F2414)))</f>
        <v>-23.09</v>
      </c>
      <c r="J2414" s="91"/>
      <c r="K2414" s="23"/>
      <c r="L2414" s="48"/>
      <c r="M2414" s="48"/>
      <c r="N2414" s="49"/>
      <c r="O2414" s="91"/>
      <c r="P2414" s="92"/>
      <c r="Q2414" s="92"/>
      <c r="R2414" s="29"/>
      <c r="S2414" s="92"/>
      <c r="T2414" s="92"/>
      <c r="U2414" s="92"/>
      <c r="V2414" s="92"/>
      <c r="W2414" s="92"/>
      <c r="X2414" s="92"/>
      <c r="Y2414" s="92"/>
      <c r="Z2414" s="92"/>
      <c r="AA2414" s="92"/>
      <c r="AB2414" s="92"/>
      <c r="AC2414" s="92"/>
      <c r="AD2414" s="92"/>
      <c r="AE2414" s="92"/>
      <c r="AF2414" s="92"/>
    </row>
    <row r="2415" customFormat="false" ht="16.85" hidden="false" customHeight="false" outlineLevel="0" collapsed="false">
      <c r="A2415" s="69"/>
      <c r="B2415" s="90" t="s">
        <v>67</v>
      </c>
      <c r="C2415" s="91" t="s">
        <v>216</v>
      </c>
      <c r="D2415" s="90" t="s">
        <v>2135</v>
      </c>
      <c r="E2415" s="43" t="n">
        <v>0.90625</v>
      </c>
      <c r="F2415" s="54" t="n">
        <v>10.08</v>
      </c>
      <c r="G2415" s="45" t="n">
        <v>4.1</v>
      </c>
      <c r="H2415" s="96" t="s">
        <v>7</v>
      </c>
      <c r="I2415" s="47" t="n">
        <f aca="false">IF(H2415="W",F2415*G2415-F2415,(IF(H2415="L",-F2415)))</f>
        <v>-10.08</v>
      </c>
      <c r="J2415" s="91"/>
      <c r="K2415" s="23"/>
      <c r="L2415" s="48"/>
      <c r="M2415" s="48"/>
      <c r="N2415" s="49"/>
      <c r="O2415" s="91"/>
      <c r="P2415" s="92"/>
      <c r="Q2415" s="92"/>
      <c r="R2415" s="29"/>
      <c r="S2415" s="92"/>
      <c r="T2415" s="92"/>
      <c r="U2415" s="92"/>
      <c r="V2415" s="92"/>
      <c r="W2415" s="92"/>
      <c r="X2415" s="92"/>
      <c r="Y2415" s="92"/>
      <c r="Z2415" s="92"/>
      <c r="AA2415" s="92"/>
      <c r="AB2415" s="92"/>
      <c r="AC2415" s="92"/>
      <c r="AD2415" s="92"/>
      <c r="AE2415" s="92"/>
      <c r="AF2415" s="92"/>
    </row>
    <row r="2416" customFormat="false" ht="16.85" hidden="false" customHeight="false" outlineLevel="0" collapsed="false">
      <c r="A2416" s="69"/>
      <c r="B2416" s="90" t="s">
        <v>67</v>
      </c>
      <c r="C2416" s="91" t="s">
        <v>170</v>
      </c>
      <c r="D2416" s="90" t="s">
        <v>2066</v>
      </c>
      <c r="E2416" s="43" t="n">
        <v>0.90625</v>
      </c>
      <c r="F2416" s="54" t="n">
        <v>84</v>
      </c>
      <c r="G2416" s="45" t="n">
        <v>1.62</v>
      </c>
      <c r="H2416" s="96" t="s">
        <v>5</v>
      </c>
      <c r="I2416" s="47" t="n">
        <f aca="false">IF(H2416="W",F2416*G2416-F2416,(IF(H2416="L",-F2416)))</f>
        <v>52.08</v>
      </c>
      <c r="J2416" s="91"/>
      <c r="K2416" s="23" t="s">
        <v>2477</v>
      </c>
      <c r="L2416" s="48"/>
      <c r="M2416" s="48"/>
      <c r="N2416" s="49"/>
      <c r="O2416" s="91"/>
      <c r="P2416" s="92"/>
      <c r="Q2416" s="92"/>
      <c r="R2416" s="29"/>
      <c r="S2416" s="92"/>
      <c r="T2416" s="92"/>
      <c r="U2416" s="92"/>
      <c r="V2416" s="92"/>
      <c r="W2416" s="92"/>
      <c r="X2416" s="92"/>
      <c r="Y2416" s="92"/>
      <c r="Z2416" s="92"/>
      <c r="AA2416" s="92"/>
      <c r="AB2416" s="92"/>
      <c r="AC2416" s="92"/>
      <c r="AD2416" s="92"/>
      <c r="AE2416" s="92"/>
      <c r="AF2416" s="92"/>
    </row>
    <row r="2417" customFormat="false" ht="16.85" hidden="false" customHeight="false" outlineLevel="0" collapsed="false">
      <c r="A2417" s="69"/>
      <c r="B2417" s="90" t="s">
        <v>67</v>
      </c>
      <c r="C2417" s="91" t="s">
        <v>63</v>
      </c>
      <c r="D2417" s="90" t="s">
        <v>1849</v>
      </c>
      <c r="E2417" s="43" t="n">
        <v>0.90625</v>
      </c>
      <c r="F2417" s="54" t="n">
        <v>20</v>
      </c>
      <c r="G2417" s="45" t="n">
        <v>1.08</v>
      </c>
      <c r="H2417" s="96" t="s">
        <v>5</v>
      </c>
      <c r="I2417" s="47" t="n">
        <f aca="false">IF(H2417="W",F2417*G2417-F2417,(IF(H2417="L",-F2417)))</f>
        <v>1.6</v>
      </c>
      <c r="J2417" s="91"/>
      <c r="K2417" s="23"/>
      <c r="L2417" s="48"/>
      <c r="M2417" s="48"/>
      <c r="N2417" s="49"/>
      <c r="O2417" s="91"/>
      <c r="P2417" s="92"/>
      <c r="Q2417" s="92"/>
      <c r="R2417" s="29"/>
      <c r="S2417" s="92"/>
      <c r="T2417" s="92"/>
      <c r="U2417" s="92"/>
      <c r="V2417" s="92"/>
      <c r="W2417" s="92"/>
      <c r="X2417" s="92"/>
      <c r="Y2417" s="92"/>
      <c r="Z2417" s="92"/>
      <c r="AA2417" s="92"/>
      <c r="AB2417" s="92"/>
      <c r="AC2417" s="92"/>
      <c r="AD2417" s="92"/>
      <c r="AE2417" s="92"/>
      <c r="AF2417" s="92"/>
    </row>
    <row r="2418" customFormat="false" ht="16.85" hidden="false" customHeight="false" outlineLevel="0" collapsed="false">
      <c r="A2418" s="69"/>
      <c r="B2418" s="90" t="s">
        <v>67</v>
      </c>
      <c r="C2418" s="91" t="s">
        <v>28</v>
      </c>
      <c r="D2418" s="90" t="s">
        <v>2478</v>
      </c>
      <c r="E2418" s="43" t="n">
        <v>0.90625</v>
      </c>
      <c r="F2418" s="54" t="n">
        <v>10.1</v>
      </c>
      <c r="G2418" s="45" t="n">
        <v>2.5</v>
      </c>
      <c r="H2418" s="96" t="s">
        <v>5</v>
      </c>
      <c r="I2418" s="47" t="n">
        <f aca="false">IF(H2418="W",F2418*G2418-F2418,(IF(H2418="L",-F2418)))</f>
        <v>15.15</v>
      </c>
      <c r="J2418" s="91"/>
      <c r="K2418" s="89" t="s">
        <v>2479</v>
      </c>
      <c r="L2418" s="48"/>
      <c r="M2418" s="48"/>
      <c r="N2418" s="49"/>
      <c r="O2418" s="91"/>
      <c r="P2418" s="92"/>
      <c r="Q2418" s="92"/>
      <c r="R2418" s="29"/>
      <c r="S2418" s="92"/>
      <c r="T2418" s="92"/>
      <c r="U2418" s="92"/>
      <c r="V2418" s="92"/>
      <c r="W2418" s="92"/>
      <c r="X2418" s="92"/>
      <c r="Y2418" s="92"/>
      <c r="Z2418" s="92"/>
      <c r="AA2418" s="92"/>
      <c r="AB2418" s="92"/>
      <c r="AC2418" s="92"/>
      <c r="AD2418" s="92"/>
      <c r="AE2418" s="92"/>
      <c r="AF2418" s="92"/>
    </row>
    <row r="2419" customFormat="false" ht="16.85" hidden="false" customHeight="false" outlineLevel="0" collapsed="false">
      <c r="A2419" s="69"/>
      <c r="B2419" s="90" t="s">
        <v>67</v>
      </c>
      <c r="C2419" s="62" t="s">
        <v>87</v>
      </c>
      <c r="D2419" s="90" t="s">
        <v>2135</v>
      </c>
      <c r="E2419" s="43" t="n">
        <v>0.90625</v>
      </c>
      <c r="F2419" s="54" t="n">
        <v>10</v>
      </c>
      <c r="G2419" s="45" t="n">
        <v>3.25</v>
      </c>
      <c r="H2419" s="96" t="s">
        <v>6</v>
      </c>
      <c r="I2419" s="47" t="n">
        <f aca="false">IF(H2419="W",F2419*G2419-F2419,(IF(H2419="L",-F2419)))</f>
        <v>0</v>
      </c>
      <c r="J2419" s="91"/>
      <c r="K2419" s="23" t="s">
        <v>565</v>
      </c>
      <c r="L2419" s="48"/>
      <c r="M2419" s="48"/>
      <c r="N2419" s="49"/>
      <c r="O2419" s="91"/>
      <c r="P2419" s="92"/>
      <c r="Q2419" s="92"/>
      <c r="R2419" s="29"/>
      <c r="S2419" s="92"/>
      <c r="T2419" s="92"/>
      <c r="U2419" s="92"/>
      <c r="V2419" s="92"/>
      <c r="W2419" s="92"/>
      <c r="X2419" s="92"/>
      <c r="Y2419" s="92"/>
      <c r="Z2419" s="92"/>
      <c r="AA2419" s="92"/>
      <c r="AB2419" s="92"/>
      <c r="AC2419" s="92"/>
      <c r="AD2419" s="92"/>
      <c r="AE2419" s="92"/>
      <c r="AF2419" s="92"/>
    </row>
    <row r="2420" customFormat="false" ht="16.85" hidden="false" customHeight="false" outlineLevel="0" collapsed="false">
      <c r="A2420" s="69" t="s">
        <v>2480</v>
      </c>
      <c r="B2420" s="90" t="s">
        <v>67</v>
      </c>
      <c r="C2420" s="91" t="s">
        <v>2313</v>
      </c>
      <c r="D2420" s="90" t="s">
        <v>2481</v>
      </c>
      <c r="E2420" s="43" t="n">
        <v>0.90625</v>
      </c>
      <c r="F2420" s="54" t="n">
        <v>12</v>
      </c>
      <c r="G2420" s="45" t="n">
        <v>2.85</v>
      </c>
      <c r="H2420" s="96" t="s">
        <v>7</v>
      </c>
      <c r="I2420" s="47" t="n">
        <f aca="false">IF(H2420="W",F2420*G2420-F2420,(IF(H2420="L",-F2420)))</f>
        <v>-12</v>
      </c>
      <c r="J2420" s="91"/>
      <c r="K2420" s="23"/>
      <c r="L2420" s="48"/>
      <c r="M2420" s="48"/>
      <c r="N2420" s="49"/>
      <c r="O2420" s="91"/>
      <c r="P2420" s="92"/>
      <c r="Q2420" s="92"/>
      <c r="R2420" s="29"/>
      <c r="S2420" s="92"/>
      <c r="T2420" s="92"/>
      <c r="U2420" s="92"/>
      <c r="V2420" s="92"/>
      <c r="W2420" s="92"/>
      <c r="X2420" s="92"/>
      <c r="Y2420" s="92"/>
      <c r="Z2420" s="92"/>
      <c r="AA2420" s="92"/>
      <c r="AB2420" s="92"/>
      <c r="AC2420" s="92"/>
      <c r="AD2420" s="92"/>
      <c r="AE2420" s="92"/>
      <c r="AF2420" s="92"/>
    </row>
    <row r="2421" customFormat="false" ht="16.85" hidden="false" customHeight="false" outlineLevel="0" collapsed="false">
      <c r="A2421" s="69" t="n">
        <v>43789</v>
      </c>
      <c r="B2421" s="90" t="s">
        <v>67</v>
      </c>
      <c r="C2421" s="91" t="s">
        <v>28</v>
      </c>
      <c r="D2421" s="90" t="s">
        <v>2482</v>
      </c>
      <c r="E2421" s="43" t="n">
        <v>0.90625</v>
      </c>
      <c r="F2421" s="54" t="n">
        <v>25.25</v>
      </c>
      <c r="G2421" s="45" t="n">
        <v>2.95</v>
      </c>
      <c r="H2421" s="96" t="s">
        <v>5</v>
      </c>
      <c r="I2421" s="47" t="n">
        <f aca="false">IF(H2421="W",F2421*G2421-F2421,(IF(H2421="L",-F2421)))</f>
        <v>49.2375</v>
      </c>
      <c r="J2421" s="91"/>
      <c r="K2421" s="89" t="s">
        <v>2483</v>
      </c>
      <c r="L2421" s="48"/>
      <c r="M2421" s="48"/>
      <c r="N2421" s="49"/>
      <c r="O2421" s="91"/>
      <c r="P2421" s="92"/>
      <c r="Q2421" s="92"/>
      <c r="R2421" s="29"/>
      <c r="S2421" s="92"/>
      <c r="T2421" s="92"/>
      <c r="U2421" s="92"/>
      <c r="V2421" s="92"/>
      <c r="W2421" s="92"/>
      <c r="X2421" s="92"/>
      <c r="Y2421" s="92"/>
      <c r="Z2421" s="92"/>
      <c r="AA2421" s="92"/>
      <c r="AB2421" s="92"/>
      <c r="AC2421" s="92"/>
      <c r="AD2421" s="92"/>
      <c r="AE2421" s="92"/>
      <c r="AF2421" s="92"/>
    </row>
    <row r="2422" customFormat="false" ht="16.85" hidden="false" customHeight="false" outlineLevel="0" collapsed="false">
      <c r="A2422" s="69"/>
      <c r="B2422" s="90" t="s">
        <v>67</v>
      </c>
      <c r="C2422" s="91" t="s">
        <v>83</v>
      </c>
      <c r="D2422" s="90" t="s">
        <v>2135</v>
      </c>
      <c r="E2422" s="43" t="n">
        <v>0.90625</v>
      </c>
      <c r="F2422" s="54" t="s">
        <v>83</v>
      </c>
      <c r="G2422" s="45" t="s">
        <v>83</v>
      </c>
      <c r="H2422" s="96"/>
      <c r="I2422" s="47" t="n">
        <f aca="false">IF(H2422="W",F2422*G2422-F2422,(IF(H2422="L",-F2422)))</f>
        <v>0</v>
      </c>
      <c r="J2422" s="91"/>
      <c r="K2422" s="23" t="s">
        <v>2484</v>
      </c>
      <c r="L2422" s="48"/>
      <c r="M2422" s="48"/>
      <c r="N2422" s="49"/>
      <c r="O2422" s="91"/>
      <c r="P2422" s="92"/>
      <c r="Q2422" s="92"/>
      <c r="R2422" s="29"/>
      <c r="S2422" s="92"/>
      <c r="T2422" s="92"/>
      <c r="U2422" s="92"/>
      <c r="V2422" s="92"/>
      <c r="W2422" s="92"/>
      <c r="X2422" s="92"/>
      <c r="Y2422" s="92"/>
      <c r="Z2422" s="92"/>
      <c r="AA2422" s="92"/>
      <c r="AB2422" s="92"/>
      <c r="AC2422" s="92"/>
      <c r="AD2422" s="92"/>
      <c r="AE2422" s="92"/>
      <c r="AF2422" s="92"/>
    </row>
    <row r="2423" customFormat="false" ht="16.85" hidden="false" customHeight="false" outlineLevel="0" collapsed="false">
      <c r="A2423" s="69" t="s">
        <v>2485</v>
      </c>
      <c r="B2423" s="90" t="s">
        <v>67</v>
      </c>
      <c r="C2423" s="91" t="s">
        <v>2313</v>
      </c>
      <c r="D2423" s="90" t="s">
        <v>2486</v>
      </c>
      <c r="E2423" s="43" t="n">
        <v>0.90625</v>
      </c>
      <c r="F2423" s="54" t="n">
        <v>40</v>
      </c>
      <c r="G2423" s="45" t="n">
        <v>2.5</v>
      </c>
      <c r="H2423" s="96" t="s">
        <v>7</v>
      </c>
      <c r="I2423" s="47" t="n">
        <f aca="false">IF(H2423="W",F2423*G2423-F2423,(IF(H2423="L",-F2423)))</f>
        <v>-40</v>
      </c>
      <c r="J2423" s="91"/>
      <c r="K2423" s="23" t="s">
        <v>2487</v>
      </c>
      <c r="L2423" s="48"/>
      <c r="M2423" s="48"/>
      <c r="N2423" s="49"/>
      <c r="O2423" s="91"/>
      <c r="P2423" s="92"/>
      <c r="Q2423" s="92"/>
      <c r="R2423" s="29"/>
      <c r="S2423" s="92"/>
      <c r="T2423" s="92"/>
      <c r="U2423" s="92"/>
      <c r="V2423" s="92"/>
      <c r="W2423" s="92"/>
      <c r="X2423" s="92"/>
      <c r="Y2423" s="92"/>
      <c r="Z2423" s="92"/>
      <c r="AA2423" s="92"/>
      <c r="AB2423" s="92"/>
      <c r="AC2423" s="92"/>
      <c r="AD2423" s="92"/>
      <c r="AE2423" s="92"/>
      <c r="AF2423" s="92"/>
    </row>
    <row r="2424" customFormat="false" ht="16.85" hidden="false" customHeight="false" outlineLevel="0" collapsed="false">
      <c r="A2424" s="69" t="s">
        <v>2488</v>
      </c>
      <c r="B2424" s="90" t="s">
        <v>439</v>
      </c>
      <c r="C2424" s="91" t="s">
        <v>28</v>
      </c>
      <c r="D2424" s="90" t="s">
        <v>2350</v>
      </c>
      <c r="E2424" s="43" t="n">
        <v>0.989583333333333</v>
      </c>
      <c r="F2424" s="54" t="n">
        <v>5</v>
      </c>
      <c r="G2424" s="45" t="n">
        <v>2</v>
      </c>
      <c r="H2424" s="96" t="s">
        <v>5</v>
      </c>
      <c r="I2424" s="47" t="n">
        <f aca="false">IF(H2424="W",F2424*G2424-F2424,(IF(H2424="L",-F2424)))</f>
        <v>5</v>
      </c>
      <c r="J2424" s="91"/>
      <c r="K2424" s="23"/>
      <c r="L2424" s="48"/>
      <c r="M2424" s="48"/>
      <c r="N2424" s="49"/>
      <c r="O2424" s="91"/>
      <c r="P2424" s="92"/>
      <c r="Q2424" s="92"/>
      <c r="R2424" s="29"/>
      <c r="S2424" s="92"/>
      <c r="T2424" s="92"/>
      <c r="U2424" s="92"/>
      <c r="V2424" s="92"/>
      <c r="W2424" s="92"/>
      <c r="X2424" s="92"/>
      <c r="Y2424" s="92"/>
      <c r="Z2424" s="92"/>
      <c r="AA2424" s="92"/>
      <c r="AB2424" s="92"/>
      <c r="AC2424" s="92"/>
      <c r="AD2424" s="92"/>
      <c r="AE2424" s="92"/>
      <c r="AF2424" s="92"/>
    </row>
    <row r="2425" customFormat="false" ht="16.85" hidden="false" customHeight="false" outlineLevel="0" collapsed="false">
      <c r="A2425" s="69" t="n">
        <v>43790</v>
      </c>
      <c r="B2425" s="90" t="s">
        <v>443</v>
      </c>
      <c r="C2425" s="91" t="s">
        <v>28</v>
      </c>
      <c r="D2425" s="90" t="s">
        <v>2489</v>
      </c>
      <c r="E2425" s="43" t="n">
        <v>0.90625</v>
      </c>
      <c r="F2425" s="54" t="n">
        <v>74.79</v>
      </c>
      <c r="G2425" s="45" t="n">
        <v>2.27</v>
      </c>
      <c r="H2425" s="96" t="s">
        <v>5</v>
      </c>
      <c r="I2425" s="47" t="n">
        <f aca="false">IF(H2425="W",F2425*G2425-F2425,(IF(H2425="L",-F2425)))</f>
        <v>94.9833</v>
      </c>
      <c r="J2425" s="91"/>
      <c r="K2425" s="89" t="s">
        <v>2490</v>
      </c>
      <c r="L2425" s="48"/>
      <c r="M2425" s="48"/>
      <c r="N2425" s="49"/>
      <c r="O2425" s="91"/>
      <c r="P2425" s="92"/>
      <c r="Q2425" s="92"/>
      <c r="R2425" s="29"/>
      <c r="S2425" s="92"/>
      <c r="T2425" s="92"/>
      <c r="U2425" s="92"/>
      <c r="V2425" s="92"/>
      <c r="W2425" s="92"/>
      <c r="X2425" s="92"/>
      <c r="Y2425" s="92"/>
      <c r="Z2425" s="92"/>
      <c r="AA2425" s="92"/>
      <c r="AB2425" s="92"/>
      <c r="AC2425" s="92"/>
      <c r="AD2425" s="92"/>
      <c r="AE2425" s="92"/>
      <c r="AF2425" s="92"/>
    </row>
    <row r="2426" customFormat="false" ht="16.85" hidden="false" customHeight="false" outlineLevel="0" collapsed="false">
      <c r="A2426" s="69" t="s">
        <v>2491</v>
      </c>
      <c r="B2426" s="90" t="s">
        <v>443</v>
      </c>
      <c r="C2426" s="91" t="s">
        <v>170</v>
      </c>
      <c r="D2426" s="90" t="s">
        <v>2492</v>
      </c>
      <c r="E2426" s="43" t="n">
        <v>0.90625</v>
      </c>
      <c r="F2426" s="54" t="n">
        <v>70</v>
      </c>
      <c r="G2426" s="45" t="n">
        <v>1.75</v>
      </c>
      <c r="H2426" s="96" t="s">
        <v>7</v>
      </c>
      <c r="I2426" s="47" t="n">
        <f aca="false">IF(H2426="W",F2426*G2426-F2426,(IF(H2426="L",-F2426)))</f>
        <v>-70</v>
      </c>
      <c r="J2426" s="91"/>
      <c r="K2426" s="23"/>
      <c r="L2426" s="48"/>
      <c r="M2426" s="48"/>
      <c r="N2426" s="49"/>
      <c r="O2426" s="91"/>
      <c r="P2426" s="92"/>
      <c r="Q2426" s="92"/>
      <c r="R2426" s="29"/>
      <c r="S2426" s="92"/>
      <c r="T2426" s="92"/>
      <c r="U2426" s="92"/>
      <c r="V2426" s="92"/>
      <c r="W2426" s="92"/>
      <c r="X2426" s="92"/>
      <c r="Y2426" s="92"/>
      <c r="Z2426" s="92"/>
      <c r="AA2426" s="92"/>
      <c r="AB2426" s="92"/>
      <c r="AC2426" s="92"/>
      <c r="AD2426" s="92"/>
      <c r="AE2426" s="92"/>
      <c r="AF2426" s="92"/>
    </row>
    <row r="2427" customFormat="false" ht="16.85" hidden="false" customHeight="false" outlineLevel="0" collapsed="false">
      <c r="A2427" s="69" t="s">
        <v>2493</v>
      </c>
      <c r="B2427" s="90" t="s">
        <v>443</v>
      </c>
      <c r="C2427" s="91" t="s">
        <v>2313</v>
      </c>
      <c r="D2427" s="90" t="s">
        <v>2492</v>
      </c>
      <c r="E2427" s="43" t="n">
        <v>0.90625</v>
      </c>
      <c r="F2427" s="54" t="n">
        <v>60</v>
      </c>
      <c r="G2427" s="45" t="n">
        <v>1.82</v>
      </c>
      <c r="H2427" s="96" t="s">
        <v>7</v>
      </c>
      <c r="I2427" s="47" t="n">
        <f aca="false">IF(H2427="W",F2427*G2427-F2427,(IF(H2427="L",-F2427)))</f>
        <v>-60</v>
      </c>
      <c r="J2427" s="91"/>
      <c r="K2427" s="23"/>
      <c r="L2427" s="48"/>
      <c r="M2427" s="48"/>
      <c r="N2427" s="49"/>
      <c r="O2427" s="91"/>
      <c r="P2427" s="92"/>
      <c r="Q2427" s="92"/>
      <c r="R2427" s="29"/>
      <c r="S2427" s="92"/>
      <c r="T2427" s="92"/>
      <c r="U2427" s="92"/>
      <c r="V2427" s="92"/>
      <c r="W2427" s="92"/>
      <c r="X2427" s="92"/>
      <c r="Y2427" s="92"/>
      <c r="Z2427" s="92"/>
      <c r="AA2427" s="92"/>
      <c r="AB2427" s="92"/>
      <c r="AC2427" s="92"/>
      <c r="AD2427" s="92"/>
      <c r="AE2427" s="92"/>
      <c r="AF2427" s="92"/>
    </row>
    <row r="2428" customFormat="false" ht="16.85" hidden="false" customHeight="false" outlineLevel="0" collapsed="false">
      <c r="A2428" s="69" t="n">
        <v>43791</v>
      </c>
      <c r="B2428" s="90" t="s">
        <v>67</v>
      </c>
      <c r="C2428" s="91" t="s">
        <v>28</v>
      </c>
      <c r="D2428" s="90" t="s">
        <v>1771</v>
      </c>
      <c r="E2428" s="43" t="n">
        <v>0.90625</v>
      </c>
      <c r="F2428" s="54" t="n">
        <v>169.09</v>
      </c>
      <c r="G2428" s="45" t="n">
        <v>2.02</v>
      </c>
      <c r="H2428" s="96" t="s">
        <v>5</v>
      </c>
      <c r="I2428" s="47" t="n">
        <f aca="false">IF(H2428="W",F2428*G2428-F2428,(IF(H2428="L",-F2428)))</f>
        <v>172.4718</v>
      </c>
      <c r="J2428" s="91"/>
      <c r="K2428" s="89" t="s">
        <v>2494</v>
      </c>
      <c r="L2428" s="48"/>
      <c r="M2428" s="48"/>
      <c r="N2428" s="49"/>
      <c r="O2428" s="91"/>
      <c r="P2428" s="92"/>
      <c r="Q2428" s="92"/>
      <c r="R2428" s="29"/>
      <c r="S2428" s="92"/>
      <c r="T2428" s="92"/>
      <c r="U2428" s="92"/>
      <c r="V2428" s="92"/>
      <c r="W2428" s="92"/>
      <c r="X2428" s="92"/>
      <c r="Y2428" s="92"/>
      <c r="Z2428" s="92"/>
      <c r="AA2428" s="92"/>
      <c r="AB2428" s="92"/>
      <c r="AC2428" s="92"/>
      <c r="AD2428" s="92"/>
      <c r="AE2428" s="92"/>
      <c r="AF2428" s="92"/>
    </row>
    <row r="2429" customFormat="false" ht="16.85" hidden="false" customHeight="false" outlineLevel="0" collapsed="false">
      <c r="A2429" s="69" t="s">
        <v>2495</v>
      </c>
      <c r="B2429" s="90" t="s">
        <v>67</v>
      </c>
      <c r="C2429" s="91" t="s">
        <v>170</v>
      </c>
      <c r="D2429" s="90" t="s">
        <v>2135</v>
      </c>
      <c r="E2429" s="43" t="n">
        <v>0.90625</v>
      </c>
      <c r="F2429" s="54" t="n">
        <v>80</v>
      </c>
      <c r="G2429" s="45" t="n">
        <v>3.95</v>
      </c>
      <c r="H2429" s="96" t="s">
        <v>7</v>
      </c>
      <c r="I2429" s="47" t="n">
        <f aca="false">IF(H2429="W",F2429*G2429-F2429,(IF(H2429="L",-F2429)))</f>
        <v>-80</v>
      </c>
      <c r="J2429" s="91"/>
      <c r="K2429" s="23"/>
      <c r="L2429" s="48"/>
      <c r="M2429" s="48"/>
      <c r="N2429" s="49"/>
      <c r="O2429" s="91"/>
      <c r="P2429" s="92"/>
      <c r="Q2429" s="92"/>
      <c r="R2429" s="29"/>
      <c r="S2429" s="92"/>
      <c r="T2429" s="92"/>
      <c r="U2429" s="92"/>
      <c r="V2429" s="92"/>
      <c r="W2429" s="92"/>
      <c r="X2429" s="92"/>
      <c r="Y2429" s="92"/>
      <c r="Z2429" s="92"/>
      <c r="AA2429" s="92"/>
      <c r="AB2429" s="92"/>
      <c r="AC2429" s="92"/>
      <c r="AD2429" s="92"/>
      <c r="AE2429" s="92"/>
      <c r="AF2429" s="92"/>
    </row>
    <row r="2430" customFormat="false" ht="16.85" hidden="false" customHeight="false" outlineLevel="0" collapsed="false">
      <c r="A2430" s="69" t="s">
        <v>2496</v>
      </c>
      <c r="B2430" s="90" t="s">
        <v>67</v>
      </c>
      <c r="C2430" s="91" t="s">
        <v>2313</v>
      </c>
      <c r="D2430" s="90" t="s">
        <v>2497</v>
      </c>
      <c r="E2430" s="43" t="n">
        <v>0.90625</v>
      </c>
      <c r="F2430" s="54" t="n">
        <v>75</v>
      </c>
      <c r="G2430" s="45" t="n">
        <v>4.45</v>
      </c>
      <c r="H2430" s="96" t="s">
        <v>7</v>
      </c>
      <c r="I2430" s="47" t="n">
        <f aca="false">IF(H2430="W",F2430*G2430-F2430,(IF(H2430="L",-F2430)))</f>
        <v>-75</v>
      </c>
      <c r="J2430" s="91"/>
      <c r="K2430" s="23"/>
      <c r="L2430" s="48"/>
      <c r="M2430" s="48"/>
      <c r="N2430" s="49"/>
      <c r="O2430" s="91"/>
      <c r="P2430" s="92"/>
      <c r="Q2430" s="92"/>
      <c r="R2430" s="29"/>
      <c r="S2430" s="92"/>
      <c r="T2430" s="92"/>
      <c r="U2430" s="92"/>
      <c r="V2430" s="92"/>
      <c r="W2430" s="92"/>
      <c r="X2430" s="92"/>
      <c r="Y2430" s="92"/>
      <c r="Z2430" s="92"/>
      <c r="AA2430" s="92"/>
      <c r="AB2430" s="92"/>
      <c r="AC2430" s="92"/>
      <c r="AD2430" s="92"/>
      <c r="AE2430" s="92"/>
      <c r="AF2430" s="92"/>
    </row>
    <row r="2431" customFormat="false" ht="16.85" hidden="false" customHeight="false" outlineLevel="0" collapsed="false">
      <c r="A2431" s="69"/>
      <c r="B2431" s="90" t="s">
        <v>67</v>
      </c>
      <c r="C2431" s="91" t="s">
        <v>216</v>
      </c>
      <c r="D2431" s="90" t="s">
        <v>1849</v>
      </c>
      <c r="E2431" s="43" t="n">
        <v>0.90625</v>
      </c>
      <c r="F2431" s="54" t="n">
        <v>20</v>
      </c>
      <c r="G2431" s="45" t="n">
        <v>1.03</v>
      </c>
      <c r="H2431" s="96" t="s">
        <v>5</v>
      </c>
      <c r="I2431" s="47" t="n">
        <f aca="false">IF(H2431="W",F2431*G2431-F2431,(IF(H2431="L",-F2431)))</f>
        <v>0.600000000000002</v>
      </c>
      <c r="J2431" s="91"/>
      <c r="K2431" s="23"/>
      <c r="L2431" s="48"/>
      <c r="M2431" s="48"/>
      <c r="N2431" s="49"/>
      <c r="O2431" s="91"/>
      <c r="P2431" s="92"/>
      <c r="Q2431" s="92"/>
      <c r="R2431" s="29"/>
      <c r="S2431" s="92"/>
      <c r="T2431" s="92"/>
      <c r="U2431" s="92"/>
      <c r="V2431" s="92"/>
      <c r="W2431" s="92"/>
      <c r="X2431" s="92"/>
      <c r="Y2431" s="92"/>
      <c r="Z2431" s="92"/>
      <c r="AA2431" s="92"/>
      <c r="AB2431" s="92"/>
      <c r="AC2431" s="92"/>
      <c r="AD2431" s="92"/>
      <c r="AE2431" s="92"/>
      <c r="AF2431" s="92"/>
    </row>
    <row r="2432" customFormat="false" ht="16.85" hidden="false" customHeight="false" outlineLevel="0" collapsed="false">
      <c r="A2432" s="69"/>
      <c r="B2432" s="90" t="s">
        <v>46</v>
      </c>
      <c r="C2432" s="91" t="s">
        <v>95</v>
      </c>
      <c r="D2432" s="90" t="s">
        <v>2498</v>
      </c>
      <c r="E2432" s="43" t="n">
        <v>0.0868055555555556</v>
      </c>
      <c r="F2432" s="54" t="n">
        <v>20</v>
      </c>
      <c r="G2432" s="45" t="n">
        <v>2.05</v>
      </c>
      <c r="H2432" s="96" t="s">
        <v>5</v>
      </c>
      <c r="I2432" s="47" t="n">
        <f aca="false">IF(H2432="W",F2432*G2432-F2432,(IF(H2432="L",-F2432)))</f>
        <v>21</v>
      </c>
      <c r="J2432" s="91"/>
      <c r="K2432" s="23"/>
      <c r="L2432" s="48"/>
      <c r="M2432" s="48"/>
      <c r="N2432" s="49"/>
      <c r="O2432" s="91"/>
      <c r="P2432" s="92"/>
      <c r="Q2432" s="92"/>
      <c r="R2432" s="29"/>
      <c r="S2432" s="92"/>
      <c r="T2432" s="92"/>
      <c r="U2432" s="92"/>
      <c r="V2432" s="92"/>
      <c r="W2432" s="92"/>
      <c r="X2432" s="92"/>
      <c r="Y2432" s="92"/>
      <c r="Z2432" s="92"/>
      <c r="AA2432" s="92"/>
      <c r="AB2432" s="92"/>
      <c r="AC2432" s="92"/>
      <c r="AD2432" s="92"/>
      <c r="AE2432" s="92"/>
      <c r="AF2432" s="92"/>
    </row>
    <row r="2433" customFormat="false" ht="16.85" hidden="false" customHeight="false" outlineLevel="0" collapsed="false">
      <c r="A2433" s="69" t="s">
        <v>2499</v>
      </c>
      <c r="B2433" s="90" t="s">
        <v>46</v>
      </c>
      <c r="C2433" s="91" t="s">
        <v>28</v>
      </c>
      <c r="D2433" s="90" t="s">
        <v>2500</v>
      </c>
      <c r="E2433" s="43" t="n">
        <v>0.0868055555555556</v>
      </c>
      <c r="F2433" s="54" t="n">
        <v>10</v>
      </c>
      <c r="G2433" s="45" t="n">
        <v>4.33</v>
      </c>
      <c r="H2433" s="96" t="s">
        <v>6</v>
      </c>
      <c r="I2433" s="47" t="n">
        <f aca="false">IF(H2433="W",F2433*G2433-F2433,(IF(H2433="L",-F2433)))</f>
        <v>0</v>
      </c>
      <c r="J2433" s="91"/>
      <c r="K2433" s="23" t="s">
        <v>234</v>
      </c>
      <c r="L2433" s="48"/>
      <c r="M2433" s="48"/>
      <c r="N2433" s="49"/>
      <c r="O2433" s="91"/>
      <c r="P2433" s="92"/>
      <c r="Q2433" s="92"/>
      <c r="R2433" s="29"/>
      <c r="S2433" s="92"/>
      <c r="T2433" s="92"/>
      <c r="U2433" s="92"/>
      <c r="V2433" s="92"/>
      <c r="W2433" s="92"/>
      <c r="X2433" s="92"/>
      <c r="Y2433" s="92"/>
      <c r="Z2433" s="92"/>
      <c r="AA2433" s="92"/>
      <c r="AB2433" s="92"/>
      <c r="AC2433" s="92"/>
      <c r="AD2433" s="92"/>
      <c r="AE2433" s="92"/>
      <c r="AF2433" s="92"/>
    </row>
    <row r="2434" customFormat="false" ht="16.85" hidden="false" customHeight="false" outlineLevel="0" collapsed="false">
      <c r="A2434" s="69" t="s">
        <v>2501</v>
      </c>
      <c r="B2434" s="90" t="s">
        <v>46</v>
      </c>
      <c r="C2434" s="62" t="s">
        <v>87</v>
      </c>
      <c r="D2434" s="90" t="s">
        <v>2010</v>
      </c>
      <c r="E2434" s="43" t="n">
        <v>0.0868055555555556</v>
      </c>
      <c r="F2434" s="54" t="n">
        <v>13.44</v>
      </c>
      <c r="G2434" s="45" t="n">
        <v>3.05</v>
      </c>
      <c r="H2434" s="96" t="s">
        <v>7</v>
      </c>
      <c r="I2434" s="47" t="n">
        <f aca="false">IF(H2434="W",F2434*G2434-F2434,(IF(H2434="L",-F2434)))</f>
        <v>-13.44</v>
      </c>
      <c r="J2434" s="91"/>
      <c r="K2434" s="23" t="s">
        <v>2502</v>
      </c>
      <c r="L2434" s="48"/>
      <c r="M2434" s="48"/>
      <c r="N2434" s="49"/>
      <c r="O2434" s="91"/>
      <c r="P2434" s="92"/>
      <c r="Q2434" s="92"/>
      <c r="R2434" s="29"/>
      <c r="S2434" s="92"/>
      <c r="T2434" s="92"/>
      <c r="U2434" s="92"/>
      <c r="V2434" s="92"/>
      <c r="W2434" s="92"/>
      <c r="X2434" s="92"/>
      <c r="Y2434" s="92"/>
      <c r="Z2434" s="92"/>
      <c r="AA2434" s="92"/>
      <c r="AB2434" s="92"/>
      <c r="AC2434" s="92"/>
      <c r="AD2434" s="92"/>
      <c r="AE2434" s="92"/>
      <c r="AF2434" s="92"/>
    </row>
    <row r="2435" customFormat="false" ht="16.85" hidden="false" customHeight="false" outlineLevel="0" collapsed="false">
      <c r="A2435" s="69"/>
      <c r="B2435" s="90" t="s">
        <v>1158</v>
      </c>
      <c r="C2435" s="91" t="s">
        <v>95</v>
      </c>
      <c r="D2435" s="90" t="s">
        <v>2503</v>
      </c>
      <c r="E2435" s="43" t="n">
        <v>0.0868055555555556</v>
      </c>
      <c r="F2435" s="54" t="n">
        <v>20</v>
      </c>
      <c r="G2435" s="45" t="n">
        <v>1.37</v>
      </c>
      <c r="H2435" s="96" t="s">
        <v>5</v>
      </c>
      <c r="I2435" s="47" t="n">
        <f aca="false">IF(H2435="W",F2435*G2435-F2435,(IF(H2435="L",-F2435)))</f>
        <v>7.4</v>
      </c>
      <c r="J2435" s="91"/>
      <c r="K2435" s="23"/>
      <c r="L2435" s="48"/>
      <c r="M2435" s="48"/>
      <c r="N2435" s="49"/>
      <c r="O2435" s="91"/>
      <c r="P2435" s="92"/>
      <c r="Q2435" s="92"/>
      <c r="R2435" s="29"/>
      <c r="S2435" s="92"/>
      <c r="T2435" s="92"/>
      <c r="U2435" s="92"/>
      <c r="V2435" s="92"/>
      <c r="W2435" s="92"/>
      <c r="X2435" s="92"/>
      <c r="Y2435" s="92"/>
      <c r="Z2435" s="92"/>
      <c r="AA2435" s="92"/>
      <c r="AB2435" s="92"/>
      <c r="AC2435" s="92"/>
      <c r="AD2435" s="92"/>
      <c r="AE2435" s="92"/>
      <c r="AF2435" s="92"/>
    </row>
    <row r="2436" customFormat="false" ht="16.85" hidden="false" customHeight="false" outlineLevel="0" collapsed="false">
      <c r="A2436" s="69" t="s">
        <v>2103</v>
      </c>
      <c r="B2436" s="90" t="s">
        <v>1158</v>
      </c>
      <c r="C2436" s="62" t="s">
        <v>87</v>
      </c>
      <c r="D2436" s="90" t="s">
        <v>2504</v>
      </c>
      <c r="E2436" s="43" t="n">
        <v>0.0868055555555556</v>
      </c>
      <c r="F2436" s="54" t="n">
        <v>8.56</v>
      </c>
      <c r="G2436" s="45" t="n">
        <v>3.2</v>
      </c>
      <c r="H2436" s="96" t="s">
        <v>7</v>
      </c>
      <c r="I2436" s="47" t="n">
        <f aca="false">IF(H2436="W",F2436*G2436-F2436,(IF(H2436="L",-F2436)))</f>
        <v>-8.56</v>
      </c>
      <c r="J2436" s="91"/>
      <c r="K2436" s="23"/>
      <c r="L2436" s="48"/>
      <c r="M2436" s="48"/>
      <c r="N2436" s="49"/>
      <c r="O2436" s="91"/>
      <c r="P2436" s="92"/>
      <c r="Q2436" s="92"/>
      <c r="R2436" s="29"/>
      <c r="S2436" s="92"/>
      <c r="T2436" s="92"/>
      <c r="U2436" s="92"/>
      <c r="V2436" s="92"/>
      <c r="W2436" s="92"/>
      <c r="X2436" s="92"/>
      <c r="Y2436" s="92"/>
      <c r="Z2436" s="92"/>
      <c r="AA2436" s="92"/>
      <c r="AB2436" s="92"/>
      <c r="AC2436" s="92"/>
      <c r="AD2436" s="92"/>
      <c r="AE2436" s="92"/>
      <c r="AF2436" s="92"/>
    </row>
    <row r="2437" customFormat="false" ht="16.85" hidden="false" customHeight="false" outlineLevel="0" collapsed="false">
      <c r="A2437" s="69"/>
      <c r="B2437" s="90" t="s">
        <v>1158</v>
      </c>
      <c r="C2437" s="91" t="s">
        <v>95</v>
      </c>
      <c r="D2437" s="90" t="s">
        <v>2505</v>
      </c>
      <c r="E2437" s="43" t="n">
        <v>0.0868055555555556</v>
      </c>
      <c r="F2437" s="54" t="n">
        <v>20</v>
      </c>
      <c r="G2437" s="45" t="n">
        <v>1.42</v>
      </c>
      <c r="H2437" s="96" t="s">
        <v>5</v>
      </c>
      <c r="I2437" s="47" t="n">
        <f aca="false">IF(H2437="W",F2437*G2437-F2437,(IF(H2437="L",-F2437)))</f>
        <v>8.4</v>
      </c>
      <c r="J2437" s="91"/>
      <c r="K2437" s="23"/>
      <c r="L2437" s="48"/>
      <c r="M2437" s="48"/>
      <c r="N2437" s="49"/>
      <c r="O2437" s="91"/>
      <c r="P2437" s="92"/>
      <c r="Q2437" s="92"/>
      <c r="R2437" s="29"/>
      <c r="S2437" s="92"/>
      <c r="T2437" s="92"/>
      <c r="U2437" s="92"/>
      <c r="V2437" s="92"/>
      <c r="W2437" s="92"/>
      <c r="X2437" s="92"/>
      <c r="Y2437" s="92"/>
      <c r="Z2437" s="92"/>
      <c r="AA2437" s="92"/>
      <c r="AB2437" s="92"/>
      <c r="AC2437" s="92"/>
      <c r="AD2437" s="92"/>
      <c r="AE2437" s="92"/>
      <c r="AF2437" s="92"/>
    </row>
    <row r="2438" customFormat="false" ht="16.85" hidden="false" customHeight="false" outlineLevel="0" collapsed="false">
      <c r="A2438" s="69" t="s">
        <v>1099</v>
      </c>
      <c r="B2438" s="90" t="s">
        <v>1158</v>
      </c>
      <c r="C2438" s="62" t="s">
        <v>87</v>
      </c>
      <c r="D2438" s="90" t="s">
        <v>2506</v>
      </c>
      <c r="E2438" s="43" t="n">
        <v>0.0868055555555556</v>
      </c>
      <c r="F2438" s="54" t="s">
        <v>83</v>
      </c>
      <c r="G2438" s="45" t="s">
        <v>489</v>
      </c>
      <c r="H2438" s="96"/>
      <c r="I2438" s="47" t="n">
        <f aca="false">IF(H2438="W",F2438*G2438-F2438,(IF(H2438="L",-F2438)))</f>
        <v>0</v>
      </c>
      <c r="J2438" s="91"/>
      <c r="K2438" s="23"/>
      <c r="L2438" s="48"/>
      <c r="M2438" s="48"/>
      <c r="N2438" s="49"/>
      <c r="O2438" s="91"/>
      <c r="P2438" s="92"/>
      <c r="Q2438" s="92"/>
      <c r="R2438" s="29"/>
      <c r="S2438" s="92"/>
      <c r="T2438" s="92"/>
      <c r="U2438" s="92"/>
      <c r="V2438" s="92"/>
      <c r="W2438" s="92"/>
      <c r="X2438" s="92"/>
      <c r="Y2438" s="92"/>
      <c r="Z2438" s="92"/>
      <c r="AA2438" s="92"/>
      <c r="AB2438" s="92"/>
      <c r="AC2438" s="92"/>
      <c r="AD2438" s="92"/>
      <c r="AE2438" s="92"/>
      <c r="AF2438" s="92"/>
    </row>
    <row r="2439" customFormat="false" ht="16.85" hidden="false" customHeight="false" outlineLevel="0" collapsed="false">
      <c r="A2439" s="69" t="n">
        <v>43792</v>
      </c>
      <c r="B2439" s="90" t="s">
        <v>1158</v>
      </c>
      <c r="C2439" s="91" t="s">
        <v>28</v>
      </c>
      <c r="D2439" s="90" t="s">
        <v>2507</v>
      </c>
      <c r="E2439" s="43" t="n">
        <v>0.104166666666667</v>
      </c>
      <c r="F2439" s="54" t="n">
        <v>342.34</v>
      </c>
      <c r="G2439" s="45" t="n">
        <v>2.02</v>
      </c>
      <c r="H2439" s="96" t="s">
        <v>7</v>
      </c>
      <c r="I2439" s="47" t="n">
        <f aca="false">IF(H2439="W",F2439*G2439-F2439,(IF(H2439="L",-F2439)))</f>
        <v>-342.34</v>
      </c>
      <c r="J2439" s="91"/>
      <c r="K2439" s="103" t="s">
        <v>2508</v>
      </c>
      <c r="L2439" s="48"/>
      <c r="M2439" s="48"/>
      <c r="N2439" s="49"/>
      <c r="O2439" s="91"/>
      <c r="P2439" s="92"/>
      <c r="Q2439" s="92"/>
      <c r="R2439" s="29"/>
      <c r="S2439" s="92"/>
      <c r="T2439" s="92"/>
      <c r="U2439" s="92"/>
      <c r="V2439" s="92"/>
      <c r="W2439" s="92"/>
      <c r="X2439" s="92"/>
      <c r="Y2439" s="92"/>
      <c r="Z2439" s="92"/>
      <c r="AA2439" s="92"/>
      <c r="AB2439" s="92"/>
      <c r="AC2439" s="92"/>
      <c r="AD2439" s="92"/>
      <c r="AE2439" s="92"/>
      <c r="AF2439" s="92"/>
    </row>
    <row r="2440" customFormat="false" ht="16.85" hidden="false" customHeight="false" outlineLevel="0" collapsed="false">
      <c r="A2440" s="69"/>
      <c r="B2440" s="90" t="s">
        <v>1158</v>
      </c>
      <c r="C2440" s="91" t="s">
        <v>83</v>
      </c>
      <c r="D2440" s="90" t="s">
        <v>2509</v>
      </c>
      <c r="E2440" s="43" t="n">
        <v>0.104166666666667</v>
      </c>
      <c r="F2440" s="54" t="n">
        <v>490</v>
      </c>
      <c r="G2440" s="45" t="n">
        <v>1.91</v>
      </c>
      <c r="H2440" s="96" t="s">
        <v>6</v>
      </c>
      <c r="I2440" s="47" t="n">
        <f aca="false">IF(H2440="W",F2440*G2440-F2440,(IF(H2440="L",-F2440)))</f>
        <v>0</v>
      </c>
      <c r="J2440" s="91"/>
      <c r="K2440" s="23"/>
      <c r="L2440" s="48"/>
      <c r="M2440" s="48"/>
      <c r="N2440" s="49"/>
      <c r="O2440" s="91"/>
      <c r="P2440" s="92"/>
      <c r="Q2440" s="92"/>
      <c r="R2440" s="29"/>
      <c r="S2440" s="92"/>
      <c r="T2440" s="92"/>
      <c r="U2440" s="92"/>
      <c r="V2440" s="92"/>
      <c r="W2440" s="92"/>
      <c r="X2440" s="92"/>
      <c r="Y2440" s="92"/>
      <c r="Z2440" s="92"/>
      <c r="AA2440" s="92"/>
      <c r="AB2440" s="92"/>
      <c r="AC2440" s="92"/>
      <c r="AD2440" s="92"/>
      <c r="AE2440" s="92"/>
      <c r="AF2440" s="92"/>
    </row>
    <row r="2441" customFormat="false" ht="16.85" hidden="false" customHeight="false" outlineLevel="0" collapsed="false">
      <c r="A2441" s="69"/>
      <c r="B2441" s="90" t="s">
        <v>67</v>
      </c>
      <c r="C2441" s="91" t="s">
        <v>28</v>
      </c>
      <c r="D2441" s="90" t="s">
        <v>2412</v>
      </c>
      <c r="E2441" s="43" t="n">
        <v>0.8125</v>
      </c>
      <c r="F2441" s="54" t="n">
        <v>33.73</v>
      </c>
      <c r="G2441" s="45" t="n">
        <v>1.42</v>
      </c>
      <c r="H2441" s="96" t="s">
        <v>5</v>
      </c>
      <c r="I2441" s="47" t="n">
        <f aca="false">IF(H2441="W",F2441*G2441-F2441,(IF(H2441="L",-F2441)))</f>
        <v>14.1666</v>
      </c>
      <c r="J2441" s="91"/>
      <c r="K2441" s="23" t="s">
        <v>2510</v>
      </c>
      <c r="L2441" s="48"/>
      <c r="M2441" s="48"/>
      <c r="N2441" s="49"/>
      <c r="O2441" s="91"/>
      <c r="P2441" s="92"/>
      <c r="Q2441" s="92"/>
      <c r="R2441" s="29"/>
      <c r="S2441" s="92"/>
      <c r="T2441" s="92"/>
      <c r="U2441" s="92"/>
      <c r="V2441" s="92"/>
      <c r="W2441" s="92"/>
      <c r="X2441" s="92"/>
      <c r="Y2441" s="92"/>
      <c r="Z2441" s="92"/>
      <c r="AA2441" s="92"/>
      <c r="AB2441" s="92"/>
      <c r="AC2441" s="92"/>
      <c r="AD2441" s="92"/>
      <c r="AE2441" s="92"/>
      <c r="AF2441" s="92"/>
    </row>
    <row r="2442" customFormat="false" ht="16.85" hidden="false" customHeight="false" outlineLevel="0" collapsed="false">
      <c r="A2442" s="69"/>
      <c r="B2442" s="90" t="s">
        <v>67</v>
      </c>
      <c r="C2442" s="91" t="s">
        <v>83</v>
      </c>
      <c r="D2442" s="90" t="s">
        <v>2135</v>
      </c>
      <c r="E2442" s="43" t="n">
        <v>0.8125</v>
      </c>
      <c r="F2442" s="54" t="s">
        <v>83</v>
      </c>
      <c r="G2442" s="45" t="s">
        <v>83</v>
      </c>
      <c r="H2442" s="96" t="s">
        <v>6</v>
      </c>
      <c r="I2442" s="47" t="n">
        <f aca="false">IF(H2442="W",F2442*G2442-F2442,(IF(H2442="L",-F2442)))</f>
        <v>0</v>
      </c>
      <c r="J2442" s="91"/>
      <c r="K2442" s="23"/>
      <c r="L2442" s="48"/>
      <c r="M2442" s="48"/>
      <c r="N2442" s="49"/>
      <c r="O2442" s="91"/>
      <c r="P2442" s="92"/>
      <c r="Q2442" s="92"/>
      <c r="R2442" s="29"/>
      <c r="S2442" s="92"/>
      <c r="T2442" s="92"/>
      <c r="U2442" s="92"/>
      <c r="V2442" s="92"/>
      <c r="W2442" s="92"/>
      <c r="X2442" s="92"/>
      <c r="Y2442" s="92"/>
      <c r="Z2442" s="92"/>
      <c r="AA2442" s="92"/>
      <c r="AB2442" s="92"/>
      <c r="AC2442" s="92"/>
      <c r="AD2442" s="92"/>
      <c r="AE2442" s="92"/>
      <c r="AF2442" s="92"/>
    </row>
    <row r="2443" customFormat="false" ht="16.85" hidden="false" customHeight="false" outlineLevel="0" collapsed="false">
      <c r="A2443" s="69"/>
      <c r="B2443" s="90" t="s">
        <v>67</v>
      </c>
      <c r="C2443" s="91" t="s">
        <v>2511</v>
      </c>
      <c r="D2443" s="90" t="s">
        <v>2512</v>
      </c>
      <c r="E2443" s="43" t="n">
        <v>0.8125</v>
      </c>
      <c r="F2443" s="54" t="n">
        <v>2.28</v>
      </c>
      <c r="G2443" s="45" t="n">
        <v>21</v>
      </c>
      <c r="H2443" s="96" t="s">
        <v>7</v>
      </c>
      <c r="I2443" s="47" t="n">
        <f aca="false">IF(H2443="W",F2443*G2443-F2443,(IF(H2443="L",-F2443)))</f>
        <v>-2.28</v>
      </c>
      <c r="J2443" s="91"/>
      <c r="K2443" s="23"/>
      <c r="L2443" s="48"/>
      <c r="M2443" s="48"/>
      <c r="N2443" s="49"/>
      <c r="O2443" s="91"/>
      <c r="P2443" s="92"/>
      <c r="Q2443" s="92"/>
      <c r="R2443" s="29"/>
      <c r="S2443" s="92"/>
      <c r="T2443" s="92"/>
      <c r="U2443" s="92"/>
      <c r="V2443" s="92"/>
      <c r="W2443" s="92"/>
      <c r="X2443" s="92"/>
      <c r="Y2443" s="92"/>
      <c r="Z2443" s="92"/>
      <c r="AA2443" s="92"/>
      <c r="AB2443" s="92"/>
      <c r="AC2443" s="92"/>
      <c r="AD2443" s="92"/>
      <c r="AE2443" s="92"/>
      <c r="AF2443" s="92"/>
    </row>
    <row r="2444" customFormat="false" ht="16.85" hidden="false" customHeight="false" outlineLevel="0" collapsed="false">
      <c r="A2444" s="69" t="s">
        <v>2513</v>
      </c>
      <c r="B2444" s="90" t="s">
        <v>439</v>
      </c>
      <c r="C2444" s="91" t="s">
        <v>331</v>
      </c>
      <c r="D2444" s="90" t="s">
        <v>2514</v>
      </c>
      <c r="E2444" s="43" t="n">
        <v>0.786805555555556</v>
      </c>
      <c r="F2444" s="54" t="n">
        <v>20</v>
      </c>
      <c r="G2444" s="45" t="n">
        <v>2</v>
      </c>
      <c r="H2444" s="96" t="s">
        <v>5</v>
      </c>
      <c r="I2444" s="47" t="n">
        <f aca="false">IF(H2444="W",F2444*G2444-F2444,(IF(H2444="L",-F2444)))</f>
        <v>20</v>
      </c>
      <c r="J2444" s="91"/>
      <c r="K2444" s="23"/>
      <c r="L2444" s="48"/>
      <c r="M2444" s="48"/>
      <c r="N2444" s="49"/>
      <c r="O2444" s="91"/>
      <c r="P2444" s="92"/>
      <c r="Q2444" s="92"/>
      <c r="R2444" s="29"/>
      <c r="S2444" s="92"/>
      <c r="T2444" s="92"/>
      <c r="U2444" s="92"/>
      <c r="V2444" s="92"/>
      <c r="W2444" s="92"/>
      <c r="X2444" s="92"/>
      <c r="Y2444" s="92"/>
      <c r="Z2444" s="92"/>
      <c r="AA2444" s="92"/>
      <c r="AB2444" s="92"/>
      <c r="AC2444" s="92"/>
      <c r="AD2444" s="92"/>
      <c r="AE2444" s="92"/>
      <c r="AF2444" s="92"/>
    </row>
    <row r="2445" customFormat="false" ht="16.85" hidden="false" customHeight="false" outlineLevel="0" collapsed="false">
      <c r="A2445" s="69"/>
      <c r="B2445" s="90" t="s">
        <v>46</v>
      </c>
      <c r="C2445" s="91" t="s">
        <v>95</v>
      </c>
      <c r="D2445" s="90" t="s">
        <v>2515</v>
      </c>
      <c r="E2445" s="43" t="n">
        <v>0.815972222222222</v>
      </c>
      <c r="F2445" s="54" t="n">
        <v>20</v>
      </c>
      <c r="G2445" s="45" t="n">
        <v>1.8</v>
      </c>
      <c r="H2445" s="96" t="s">
        <v>7</v>
      </c>
      <c r="I2445" s="47" t="n">
        <f aca="false">IF(H2445="W",F2445*G2445-F2445,(IF(H2445="L",-F2445)))</f>
        <v>-20</v>
      </c>
      <c r="J2445" s="91"/>
      <c r="K2445" s="23"/>
      <c r="L2445" s="48"/>
      <c r="M2445" s="48"/>
      <c r="N2445" s="49"/>
      <c r="O2445" s="91"/>
      <c r="P2445" s="92"/>
      <c r="Q2445" s="92"/>
      <c r="R2445" s="29"/>
      <c r="S2445" s="92"/>
      <c r="T2445" s="92"/>
      <c r="U2445" s="92"/>
      <c r="V2445" s="92"/>
      <c r="W2445" s="92"/>
      <c r="X2445" s="92"/>
      <c r="Y2445" s="92"/>
      <c r="Z2445" s="92"/>
      <c r="AA2445" s="92"/>
      <c r="AB2445" s="92"/>
      <c r="AC2445" s="92"/>
      <c r="AD2445" s="92"/>
      <c r="AE2445" s="92"/>
      <c r="AF2445" s="92"/>
    </row>
    <row r="2446" customFormat="false" ht="16.85" hidden="false" customHeight="false" outlineLevel="0" collapsed="false">
      <c r="A2446" s="69"/>
      <c r="B2446" s="90" t="s">
        <v>46</v>
      </c>
      <c r="C2446" s="91" t="s">
        <v>83</v>
      </c>
      <c r="D2446" s="90" t="s">
        <v>2500</v>
      </c>
      <c r="E2446" s="43" t="n">
        <v>0.815972222222222</v>
      </c>
      <c r="F2446" s="54" t="s">
        <v>83</v>
      </c>
      <c r="G2446" s="45" t="s">
        <v>489</v>
      </c>
      <c r="H2446" s="96"/>
      <c r="I2446" s="47" t="n">
        <f aca="false">IF(H2446="W",F2446*G2446-F2446,(IF(H2446="L",-F2446)))</f>
        <v>0</v>
      </c>
      <c r="J2446" s="91"/>
      <c r="K2446" s="23"/>
      <c r="L2446" s="48"/>
      <c r="M2446" s="48"/>
      <c r="N2446" s="49"/>
      <c r="O2446" s="91"/>
      <c r="P2446" s="92"/>
      <c r="Q2446" s="92"/>
      <c r="R2446" s="29"/>
      <c r="S2446" s="92"/>
      <c r="T2446" s="92"/>
      <c r="U2446" s="92"/>
      <c r="V2446" s="92"/>
      <c r="W2446" s="92"/>
      <c r="X2446" s="92"/>
      <c r="Y2446" s="92"/>
      <c r="Z2446" s="92"/>
      <c r="AA2446" s="92"/>
      <c r="AB2446" s="92"/>
      <c r="AC2446" s="92"/>
      <c r="AD2446" s="92"/>
      <c r="AE2446" s="92"/>
      <c r="AF2446" s="92"/>
    </row>
    <row r="2447" customFormat="false" ht="16.85" hidden="false" customHeight="false" outlineLevel="0" collapsed="false">
      <c r="A2447" s="69" t="s">
        <v>2516</v>
      </c>
      <c r="B2447" s="90" t="s">
        <v>46</v>
      </c>
      <c r="C2447" s="62" t="s">
        <v>87</v>
      </c>
      <c r="D2447" s="90" t="s">
        <v>1962</v>
      </c>
      <c r="E2447" s="43" t="n">
        <v>0.815972222222222</v>
      </c>
      <c r="F2447" s="54" t="n">
        <v>10</v>
      </c>
      <c r="G2447" s="45" t="n">
        <v>3.65</v>
      </c>
      <c r="H2447" s="96" t="s">
        <v>7</v>
      </c>
      <c r="I2447" s="47" t="n">
        <f aca="false">IF(H2447="W",F2447*G2447-F2447,(IF(H2447="L",-F2447)))</f>
        <v>-10</v>
      </c>
      <c r="J2447" s="91"/>
      <c r="K2447" s="23"/>
      <c r="L2447" s="48"/>
      <c r="M2447" s="48"/>
      <c r="N2447" s="49"/>
      <c r="O2447" s="91"/>
      <c r="P2447" s="92"/>
      <c r="Q2447" s="92"/>
      <c r="R2447" s="29"/>
      <c r="S2447" s="92"/>
      <c r="T2447" s="92"/>
      <c r="U2447" s="92"/>
      <c r="V2447" s="92"/>
      <c r="W2447" s="92"/>
      <c r="X2447" s="92"/>
      <c r="Y2447" s="92"/>
      <c r="Z2447" s="92"/>
      <c r="AA2447" s="92"/>
      <c r="AB2447" s="92"/>
      <c r="AC2447" s="92"/>
      <c r="AD2447" s="92"/>
      <c r="AE2447" s="92"/>
      <c r="AF2447" s="92"/>
    </row>
    <row r="2448" customFormat="false" ht="16.85" hidden="false" customHeight="false" outlineLevel="0" collapsed="false">
      <c r="A2448" s="69"/>
      <c r="B2448" s="90" t="s">
        <v>46</v>
      </c>
      <c r="C2448" s="91" t="s">
        <v>95</v>
      </c>
      <c r="D2448" s="90" t="s">
        <v>2517</v>
      </c>
      <c r="E2448" s="43" t="n">
        <v>0.0868055555555556</v>
      </c>
      <c r="F2448" s="54" t="n">
        <v>26</v>
      </c>
      <c r="G2448" s="45" t="n">
        <v>1.76</v>
      </c>
      <c r="H2448" s="96" t="s">
        <v>7</v>
      </c>
      <c r="I2448" s="47" t="n">
        <f aca="false">IF(H2448="W",F2448*G2448-F2448,(IF(H2448="L",-F2448)))</f>
        <v>-26</v>
      </c>
      <c r="J2448" s="91"/>
      <c r="K2448" s="23"/>
      <c r="L2448" s="48"/>
      <c r="M2448" s="48"/>
      <c r="N2448" s="49"/>
      <c r="O2448" s="91"/>
      <c r="P2448" s="92"/>
      <c r="Q2448" s="92"/>
      <c r="R2448" s="29"/>
      <c r="S2448" s="92"/>
      <c r="T2448" s="92"/>
      <c r="U2448" s="92"/>
      <c r="V2448" s="92"/>
      <c r="W2448" s="92"/>
      <c r="X2448" s="92"/>
      <c r="Y2448" s="92"/>
      <c r="Z2448" s="92"/>
      <c r="AA2448" s="92"/>
      <c r="AB2448" s="92"/>
      <c r="AC2448" s="92"/>
      <c r="AD2448" s="92"/>
      <c r="AE2448" s="92"/>
      <c r="AF2448" s="92"/>
    </row>
    <row r="2449" customFormat="false" ht="16.85" hidden="false" customHeight="false" outlineLevel="0" collapsed="false">
      <c r="A2449" s="69"/>
      <c r="B2449" s="90" t="s">
        <v>46</v>
      </c>
      <c r="C2449" s="91" t="s">
        <v>28</v>
      </c>
      <c r="D2449" s="90" t="s">
        <v>2518</v>
      </c>
      <c r="E2449" s="43" t="n">
        <v>0.0868055555555556</v>
      </c>
      <c r="F2449" s="54" t="n">
        <v>10</v>
      </c>
      <c r="G2449" s="45" t="n">
        <v>7.05</v>
      </c>
      <c r="H2449" s="96" t="s">
        <v>5</v>
      </c>
      <c r="I2449" s="47" t="n">
        <f aca="false">IF(H2449="W",F2449*G2449-F2449,(IF(H2449="L",-F2449)))</f>
        <v>60.5</v>
      </c>
      <c r="J2449" s="91"/>
      <c r="K2449" s="23" t="n">
        <v>35.2</v>
      </c>
      <c r="L2449" s="48"/>
      <c r="M2449" s="48"/>
      <c r="N2449" s="49"/>
      <c r="O2449" s="91"/>
      <c r="P2449" s="92"/>
      <c r="Q2449" s="92"/>
      <c r="R2449" s="29"/>
      <c r="S2449" s="92"/>
      <c r="T2449" s="92"/>
      <c r="U2449" s="92"/>
      <c r="V2449" s="92"/>
      <c r="W2449" s="92"/>
      <c r="X2449" s="92"/>
      <c r="Y2449" s="92"/>
      <c r="Z2449" s="92"/>
      <c r="AA2449" s="92"/>
      <c r="AB2449" s="92"/>
      <c r="AC2449" s="92"/>
      <c r="AD2449" s="92"/>
      <c r="AE2449" s="92"/>
      <c r="AF2449" s="92"/>
    </row>
    <row r="2450" customFormat="false" ht="16.85" hidden="false" customHeight="false" outlineLevel="0" collapsed="false">
      <c r="A2450" s="69"/>
      <c r="B2450" s="90" t="s">
        <v>46</v>
      </c>
      <c r="C2450" s="62" t="s">
        <v>87</v>
      </c>
      <c r="D2450" s="90" t="s">
        <v>2519</v>
      </c>
      <c r="E2450" s="43" t="n">
        <v>0.0868055555555556</v>
      </c>
      <c r="F2450" s="54" t="n">
        <v>6.2</v>
      </c>
      <c r="G2450" s="45" t="n">
        <v>4.1</v>
      </c>
      <c r="H2450" s="96" t="s">
        <v>6</v>
      </c>
      <c r="I2450" s="47" t="n">
        <f aca="false">IF(H2450="W",F2450*G2450-F2450,(IF(H2450="L",-F2450)))</f>
        <v>0</v>
      </c>
      <c r="J2450" s="91"/>
      <c r="K2450" s="23" t="n">
        <v>35.2</v>
      </c>
      <c r="L2450" s="48"/>
      <c r="M2450" s="48"/>
      <c r="N2450" s="49"/>
      <c r="O2450" s="91"/>
      <c r="P2450" s="92"/>
      <c r="Q2450" s="92"/>
      <c r="R2450" s="29"/>
      <c r="S2450" s="92"/>
      <c r="T2450" s="92"/>
      <c r="U2450" s="92"/>
      <c r="V2450" s="92"/>
      <c r="W2450" s="92"/>
      <c r="X2450" s="92"/>
      <c r="Y2450" s="92"/>
      <c r="Z2450" s="92"/>
      <c r="AA2450" s="92"/>
      <c r="AB2450" s="92"/>
      <c r="AC2450" s="92"/>
      <c r="AD2450" s="92"/>
      <c r="AE2450" s="92"/>
      <c r="AF2450" s="92"/>
    </row>
    <row r="2451" customFormat="false" ht="16.85" hidden="false" customHeight="false" outlineLevel="0" collapsed="false">
      <c r="A2451" s="69" t="s">
        <v>2520</v>
      </c>
      <c r="B2451" s="90" t="s">
        <v>46</v>
      </c>
      <c r="C2451" s="62" t="s">
        <v>87</v>
      </c>
      <c r="D2451" s="90" t="s">
        <v>2519</v>
      </c>
      <c r="E2451" s="43" t="n">
        <v>0.0868055555555556</v>
      </c>
      <c r="F2451" s="54" t="n">
        <v>5</v>
      </c>
      <c r="G2451" s="45" t="n">
        <v>4.1</v>
      </c>
      <c r="H2451" s="96" t="s">
        <v>7</v>
      </c>
      <c r="I2451" s="47" t="n">
        <f aca="false">IF(H2451="W",F2451*G2451-F2451,(IF(H2451="L",-F2451)))</f>
        <v>-5</v>
      </c>
      <c r="J2451" s="91"/>
      <c r="K2451" s="23" t="s">
        <v>565</v>
      </c>
      <c r="L2451" s="48"/>
      <c r="M2451" s="48"/>
      <c r="N2451" s="49"/>
      <c r="O2451" s="91"/>
      <c r="P2451" s="92"/>
      <c r="Q2451" s="92"/>
      <c r="R2451" s="29"/>
      <c r="S2451" s="92"/>
      <c r="T2451" s="92"/>
      <c r="U2451" s="92"/>
      <c r="V2451" s="92"/>
      <c r="W2451" s="92"/>
      <c r="X2451" s="92"/>
      <c r="Y2451" s="92"/>
      <c r="Z2451" s="92"/>
      <c r="AA2451" s="92"/>
      <c r="AB2451" s="92"/>
      <c r="AC2451" s="92"/>
      <c r="AD2451" s="92"/>
      <c r="AE2451" s="92"/>
      <c r="AF2451" s="92"/>
    </row>
    <row r="2452" customFormat="false" ht="16.85" hidden="false" customHeight="false" outlineLevel="0" collapsed="false">
      <c r="A2452" s="69" t="s">
        <v>2521</v>
      </c>
      <c r="B2452" s="90" t="s">
        <v>1158</v>
      </c>
      <c r="C2452" s="91" t="s">
        <v>170</v>
      </c>
      <c r="D2452" s="90" t="s">
        <v>2522</v>
      </c>
      <c r="E2452" s="43" t="n">
        <v>0.104166666666667</v>
      </c>
      <c r="F2452" s="54" t="n">
        <v>50</v>
      </c>
      <c r="G2452" s="45" t="n">
        <v>1.73</v>
      </c>
      <c r="H2452" s="96" t="s">
        <v>5</v>
      </c>
      <c r="I2452" s="47" t="n">
        <f aca="false">IF(H2452="W",F2452*G2452-F2452,(IF(H2452="L",-F2452)))</f>
        <v>36.5</v>
      </c>
      <c r="J2452" s="91"/>
      <c r="K2452" s="23"/>
      <c r="L2452" s="48"/>
      <c r="M2452" s="48"/>
      <c r="N2452" s="49"/>
      <c r="O2452" s="91"/>
      <c r="P2452" s="92"/>
      <c r="Q2452" s="92"/>
      <c r="R2452" s="29"/>
      <c r="S2452" s="92"/>
      <c r="T2452" s="92"/>
      <c r="U2452" s="92"/>
      <c r="V2452" s="92"/>
      <c r="W2452" s="92"/>
      <c r="X2452" s="92"/>
      <c r="Y2452" s="92"/>
      <c r="Z2452" s="92"/>
      <c r="AA2452" s="92"/>
      <c r="AB2452" s="92"/>
      <c r="AC2452" s="92"/>
      <c r="AD2452" s="92"/>
      <c r="AE2452" s="92"/>
      <c r="AF2452" s="92"/>
    </row>
    <row r="2453" customFormat="false" ht="16.85" hidden="false" customHeight="false" outlineLevel="0" collapsed="false">
      <c r="A2453" s="69" t="s">
        <v>2523</v>
      </c>
      <c r="B2453" s="90" t="s">
        <v>1158</v>
      </c>
      <c r="C2453" s="62" t="s">
        <v>87</v>
      </c>
      <c r="D2453" s="90" t="s">
        <v>2522</v>
      </c>
      <c r="E2453" s="43" t="n">
        <v>0.104166666666667</v>
      </c>
      <c r="F2453" s="54" t="n">
        <v>50</v>
      </c>
      <c r="G2453" s="45" t="n">
        <v>1.73</v>
      </c>
      <c r="H2453" s="96" t="s">
        <v>5</v>
      </c>
      <c r="I2453" s="47" t="n">
        <f aca="false">IF(H2453="W",F2453*G2453-F2453,(IF(H2453="L",-F2453)))</f>
        <v>36.5</v>
      </c>
      <c r="J2453" s="91"/>
      <c r="K2453" s="23"/>
      <c r="L2453" s="48"/>
      <c r="M2453" s="48"/>
      <c r="N2453" s="49"/>
      <c r="O2453" s="91"/>
      <c r="P2453" s="92"/>
      <c r="Q2453" s="92"/>
      <c r="R2453" s="29"/>
      <c r="S2453" s="92"/>
      <c r="T2453" s="92"/>
      <c r="U2453" s="92"/>
      <c r="V2453" s="92"/>
      <c r="W2453" s="92"/>
      <c r="X2453" s="92"/>
      <c r="Y2453" s="92"/>
      <c r="Z2453" s="92"/>
      <c r="AA2453" s="92"/>
      <c r="AB2453" s="92"/>
      <c r="AC2453" s="92"/>
      <c r="AD2453" s="92"/>
      <c r="AE2453" s="92"/>
      <c r="AF2453" s="92"/>
    </row>
    <row r="2454" customFormat="false" ht="16.85" hidden="false" customHeight="false" outlineLevel="0" collapsed="false">
      <c r="A2454" s="69"/>
      <c r="B2454" s="90" t="s">
        <v>1158</v>
      </c>
      <c r="C2454" s="91" t="s">
        <v>95</v>
      </c>
      <c r="D2454" s="90" t="s">
        <v>2524</v>
      </c>
      <c r="E2454" s="43" t="n">
        <v>0.107638888888889</v>
      </c>
      <c r="F2454" s="54" t="n">
        <v>20</v>
      </c>
      <c r="G2454" s="45" t="n">
        <v>1.45</v>
      </c>
      <c r="H2454" s="96" t="s">
        <v>5</v>
      </c>
      <c r="I2454" s="47" t="n">
        <f aca="false">IF(H2454="W",F2454*G2454-F2454,(IF(H2454="L",-F2454)))</f>
        <v>9</v>
      </c>
      <c r="J2454" s="91"/>
      <c r="K2454" s="23"/>
      <c r="L2454" s="48"/>
      <c r="M2454" s="48"/>
      <c r="N2454" s="49"/>
      <c r="O2454" s="91"/>
      <c r="P2454" s="92"/>
      <c r="Q2454" s="92"/>
      <c r="R2454" s="29"/>
      <c r="S2454" s="92"/>
      <c r="T2454" s="92"/>
      <c r="U2454" s="92"/>
      <c r="V2454" s="92"/>
      <c r="W2454" s="92"/>
      <c r="X2454" s="92"/>
      <c r="Y2454" s="92"/>
      <c r="Z2454" s="92"/>
      <c r="AA2454" s="92"/>
      <c r="AB2454" s="92"/>
      <c r="AC2454" s="92"/>
      <c r="AD2454" s="92"/>
      <c r="AE2454" s="92"/>
      <c r="AF2454" s="92"/>
    </row>
    <row r="2455" customFormat="false" ht="16.85" hidden="false" customHeight="false" outlineLevel="0" collapsed="false">
      <c r="A2455" s="69"/>
      <c r="B2455" s="90" t="s">
        <v>1158</v>
      </c>
      <c r="C2455" s="91" t="s">
        <v>2313</v>
      </c>
      <c r="D2455" s="90" t="s">
        <v>2525</v>
      </c>
      <c r="E2455" s="43" t="n">
        <v>0.107638888888889</v>
      </c>
      <c r="F2455" s="54" t="n">
        <v>5</v>
      </c>
      <c r="G2455" s="45" t="n">
        <v>4.59</v>
      </c>
      <c r="H2455" s="96" t="s">
        <v>6</v>
      </c>
      <c r="I2455" s="47" t="n">
        <f aca="false">IF(H2455="W",F2455*G2455-F2455,(IF(H2455="L",-F2455)))</f>
        <v>0</v>
      </c>
      <c r="J2455" s="91"/>
      <c r="K2455" s="23" t="s">
        <v>565</v>
      </c>
      <c r="L2455" s="48"/>
      <c r="M2455" s="48"/>
      <c r="N2455" s="49"/>
      <c r="O2455" s="91"/>
      <c r="P2455" s="92"/>
      <c r="Q2455" s="92"/>
      <c r="R2455" s="29"/>
      <c r="S2455" s="92"/>
      <c r="T2455" s="92"/>
      <c r="U2455" s="92"/>
      <c r="V2455" s="92"/>
      <c r="W2455" s="92"/>
      <c r="X2455" s="92"/>
      <c r="Y2455" s="92"/>
      <c r="Z2455" s="92"/>
      <c r="AA2455" s="92"/>
      <c r="AB2455" s="92"/>
      <c r="AC2455" s="92"/>
      <c r="AD2455" s="92"/>
      <c r="AE2455" s="92"/>
      <c r="AF2455" s="92"/>
    </row>
    <row r="2456" customFormat="false" ht="16.85" hidden="false" customHeight="false" outlineLevel="0" collapsed="false">
      <c r="A2456" s="69"/>
      <c r="B2456" s="90" t="s">
        <v>1158</v>
      </c>
      <c r="C2456" s="91" t="s">
        <v>331</v>
      </c>
      <c r="D2456" s="90" t="s">
        <v>2525</v>
      </c>
      <c r="E2456" s="43" t="n">
        <v>0.107638888888889</v>
      </c>
      <c r="F2456" s="54" t="n">
        <v>3</v>
      </c>
      <c r="G2456" s="45" t="n">
        <v>4.9</v>
      </c>
      <c r="H2456" s="96" t="s">
        <v>7</v>
      </c>
      <c r="I2456" s="47" t="n">
        <f aca="false">IF(H2456="W",F2456*G2456-F2456,(IF(H2456="L",-F2456)))</f>
        <v>-3</v>
      </c>
      <c r="J2456" s="91"/>
      <c r="K2456" s="23"/>
      <c r="L2456" s="48"/>
      <c r="M2456" s="48"/>
      <c r="N2456" s="49"/>
      <c r="O2456" s="91"/>
      <c r="P2456" s="92"/>
      <c r="Q2456" s="92"/>
      <c r="R2456" s="29"/>
      <c r="S2456" s="92"/>
      <c r="T2456" s="92"/>
      <c r="U2456" s="92"/>
      <c r="V2456" s="92"/>
      <c r="W2456" s="92"/>
      <c r="X2456" s="92"/>
      <c r="Y2456" s="92"/>
      <c r="Z2456" s="92"/>
      <c r="AA2456" s="92"/>
      <c r="AB2456" s="92"/>
      <c r="AC2456" s="92"/>
      <c r="AD2456" s="92"/>
      <c r="AE2456" s="92"/>
      <c r="AF2456" s="92"/>
    </row>
    <row r="2457" customFormat="false" ht="16.85" hidden="false" customHeight="false" outlineLevel="0" collapsed="false">
      <c r="A2457" s="69" t="n">
        <v>43793</v>
      </c>
      <c r="B2457" s="90" t="s">
        <v>67</v>
      </c>
      <c r="C2457" s="62" t="s">
        <v>170</v>
      </c>
      <c r="D2457" s="90" t="s">
        <v>2526</v>
      </c>
      <c r="E2457" s="43" t="n">
        <v>0.5</v>
      </c>
      <c r="F2457" s="54" t="n">
        <v>50</v>
      </c>
      <c r="G2457" s="45" t="n">
        <v>2.15</v>
      </c>
      <c r="H2457" s="96" t="s">
        <v>7</v>
      </c>
      <c r="I2457" s="47" t="n">
        <f aca="false">IF(H2457="W",F2457*G2457-F2457,(IF(H2457="L",-F2457)))</f>
        <v>-50</v>
      </c>
      <c r="J2457" s="91"/>
      <c r="K2457" s="23" t="s">
        <v>2527</v>
      </c>
      <c r="L2457" s="48"/>
      <c r="M2457" s="48"/>
      <c r="N2457" s="49"/>
      <c r="O2457" s="91"/>
      <c r="P2457" s="92"/>
      <c r="Q2457" s="92"/>
      <c r="R2457" s="29"/>
      <c r="S2457" s="92"/>
      <c r="T2457" s="92"/>
      <c r="U2457" s="92"/>
      <c r="V2457" s="92"/>
      <c r="W2457" s="92"/>
      <c r="X2457" s="92"/>
      <c r="Y2457" s="92"/>
      <c r="Z2457" s="92"/>
      <c r="AA2457" s="92"/>
      <c r="AB2457" s="92"/>
      <c r="AC2457" s="92"/>
      <c r="AD2457" s="92"/>
      <c r="AE2457" s="92"/>
      <c r="AF2457" s="92"/>
    </row>
    <row r="2458" customFormat="false" ht="16.85" hidden="false" customHeight="false" outlineLevel="0" collapsed="false">
      <c r="A2458" s="69"/>
      <c r="B2458" s="90" t="s">
        <v>67</v>
      </c>
      <c r="C2458" s="91" t="s">
        <v>331</v>
      </c>
      <c r="D2458" s="90" t="s">
        <v>2528</v>
      </c>
      <c r="E2458" s="43" t="n">
        <v>0.5</v>
      </c>
      <c r="F2458" s="54" t="n">
        <v>50</v>
      </c>
      <c r="G2458" s="45" t="n">
        <v>2.15</v>
      </c>
      <c r="H2458" s="96" t="s">
        <v>5</v>
      </c>
      <c r="I2458" s="47" t="n">
        <f aca="false">IF(H2458="W",F2458*G2458-F2458,(IF(H2458="L",-F2458)))</f>
        <v>57.5</v>
      </c>
      <c r="J2458" s="91"/>
      <c r="K2458" s="23" t="s">
        <v>2529</v>
      </c>
      <c r="L2458" s="48"/>
      <c r="M2458" s="48"/>
      <c r="N2458" s="49"/>
      <c r="O2458" s="91"/>
      <c r="P2458" s="92"/>
      <c r="Q2458" s="92"/>
      <c r="R2458" s="29"/>
      <c r="S2458" s="92"/>
      <c r="T2458" s="92"/>
      <c r="U2458" s="92"/>
      <c r="V2458" s="92"/>
      <c r="W2458" s="92"/>
      <c r="X2458" s="92"/>
      <c r="Y2458" s="92"/>
      <c r="Z2458" s="92"/>
      <c r="AA2458" s="92"/>
      <c r="AB2458" s="92"/>
      <c r="AC2458" s="92"/>
      <c r="AD2458" s="92"/>
      <c r="AE2458" s="92"/>
      <c r="AF2458" s="92"/>
    </row>
    <row r="2459" customFormat="false" ht="16.85" hidden="false" customHeight="false" outlineLevel="0" collapsed="false">
      <c r="A2459" s="69"/>
      <c r="B2459" s="90" t="s">
        <v>67</v>
      </c>
      <c r="C2459" s="91" t="s">
        <v>28</v>
      </c>
      <c r="D2459" s="90" t="s">
        <v>701</v>
      </c>
      <c r="E2459" s="43" t="n">
        <v>0.770833333333333</v>
      </c>
      <c r="F2459" s="54" t="n">
        <v>20</v>
      </c>
      <c r="G2459" s="45" t="n">
        <v>4.1</v>
      </c>
      <c r="H2459" s="96" t="s">
        <v>7</v>
      </c>
      <c r="I2459" s="47" t="n">
        <f aca="false">IF(H2459="W",F2459*G2459-F2459,(IF(H2459="L",-F2459)))</f>
        <v>-20</v>
      </c>
      <c r="J2459" s="91"/>
      <c r="K2459" s="23"/>
      <c r="L2459" s="48"/>
      <c r="M2459" s="48"/>
      <c r="N2459" s="49"/>
      <c r="O2459" s="91"/>
      <c r="P2459" s="92"/>
      <c r="Q2459" s="92"/>
      <c r="R2459" s="29"/>
      <c r="S2459" s="92"/>
      <c r="T2459" s="92"/>
      <c r="U2459" s="92"/>
      <c r="V2459" s="92"/>
      <c r="W2459" s="92"/>
      <c r="X2459" s="92"/>
      <c r="Y2459" s="92"/>
      <c r="Z2459" s="92"/>
      <c r="AA2459" s="92"/>
      <c r="AB2459" s="92"/>
      <c r="AC2459" s="92"/>
      <c r="AD2459" s="92"/>
      <c r="AE2459" s="92"/>
      <c r="AF2459" s="92"/>
    </row>
    <row r="2460" customFormat="false" ht="16.85" hidden="false" customHeight="false" outlineLevel="0" collapsed="false">
      <c r="A2460" s="69" t="s">
        <v>2530</v>
      </c>
      <c r="B2460" s="90" t="s">
        <v>67</v>
      </c>
      <c r="C2460" s="91" t="s">
        <v>2313</v>
      </c>
      <c r="D2460" s="90" t="s">
        <v>2135</v>
      </c>
      <c r="E2460" s="43" t="n">
        <v>0.770833333333333</v>
      </c>
      <c r="F2460" s="54" t="n">
        <v>23</v>
      </c>
      <c r="G2460" s="45" t="n">
        <v>3.55</v>
      </c>
      <c r="H2460" s="96" t="s">
        <v>5</v>
      </c>
      <c r="I2460" s="47" t="n">
        <f aca="false">IF(H2460="W",F2460*G2460-F2460,(IF(H2460="L",-F2460)))</f>
        <v>58.65</v>
      </c>
      <c r="J2460" s="91"/>
      <c r="K2460" s="23"/>
      <c r="L2460" s="48"/>
      <c r="M2460" s="48"/>
      <c r="N2460" s="49"/>
      <c r="O2460" s="91"/>
      <c r="P2460" s="92"/>
      <c r="Q2460" s="92"/>
      <c r="R2460" s="29"/>
      <c r="S2460" s="92"/>
      <c r="T2460" s="92"/>
      <c r="U2460" s="92"/>
      <c r="V2460" s="92"/>
      <c r="W2460" s="92"/>
      <c r="X2460" s="92"/>
      <c r="Y2460" s="92"/>
      <c r="Z2460" s="92"/>
      <c r="AA2460" s="92"/>
      <c r="AB2460" s="92"/>
      <c r="AC2460" s="92"/>
      <c r="AD2460" s="92"/>
      <c r="AE2460" s="92"/>
      <c r="AF2460" s="92"/>
    </row>
    <row r="2461" customFormat="false" ht="16.85" hidden="false" customHeight="false" outlineLevel="0" collapsed="false">
      <c r="A2461" s="69"/>
      <c r="B2461" s="90" t="s">
        <v>67</v>
      </c>
      <c r="C2461" s="91" t="s">
        <v>170</v>
      </c>
      <c r="D2461" s="90" t="s">
        <v>2531</v>
      </c>
      <c r="E2461" s="43" t="n">
        <v>0.770833333333333</v>
      </c>
      <c r="F2461" s="54" t="n">
        <v>39.23</v>
      </c>
      <c r="G2461" s="45" t="n">
        <v>2.09</v>
      </c>
      <c r="H2461" s="96" t="s">
        <v>7</v>
      </c>
      <c r="I2461" s="47" t="n">
        <f aca="false">IF(H2461="W",F2461*G2461-F2461,(IF(H2461="L",-F2461)))</f>
        <v>-39.23</v>
      </c>
      <c r="J2461" s="91"/>
      <c r="K2461" s="23"/>
      <c r="L2461" s="48"/>
      <c r="M2461" s="48"/>
      <c r="N2461" s="49"/>
      <c r="O2461" s="91"/>
      <c r="P2461" s="92"/>
      <c r="Q2461" s="92"/>
      <c r="R2461" s="29"/>
      <c r="S2461" s="92"/>
      <c r="T2461" s="92"/>
      <c r="U2461" s="92"/>
      <c r="V2461" s="92"/>
      <c r="W2461" s="92"/>
      <c r="X2461" s="92"/>
      <c r="Y2461" s="92"/>
      <c r="Z2461" s="92"/>
      <c r="AA2461" s="92"/>
      <c r="AB2461" s="92"/>
      <c r="AC2461" s="92"/>
      <c r="AD2461" s="92"/>
      <c r="AE2461" s="92"/>
      <c r="AF2461" s="92"/>
    </row>
    <row r="2462" customFormat="false" ht="16.85" hidden="false" customHeight="false" outlineLevel="0" collapsed="false">
      <c r="A2462" s="69"/>
      <c r="B2462" s="90" t="s">
        <v>67</v>
      </c>
      <c r="C2462" s="91" t="s">
        <v>216</v>
      </c>
      <c r="D2462" s="90" t="s">
        <v>1849</v>
      </c>
      <c r="E2462" s="43" t="n">
        <v>0.770833333333333</v>
      </c>
      <c r="F2462" s="54" t="n">
        <v>20</v>
      </c>
      <c r="G2462" s="45" t="n">
        <v>1.083</v>
      </c>
      <c r="H2462" s="96" t="s">
        <v>5</v>
      </c>
      <c r="I2462" s="47" t="n">
        <f aca="false">IF(H2462="W",F2462*G2462-F2462,(IF(H2462="L",-F2462)))</f>
        <v>1.66</v>
      </c>
      <c r="J2462" s="91"/>
      <c r="K2462" s="23"/>
      <c r="L2462" s="48"/>
      <c r="M2462" s="48"/>
      <c r="N2462" s="49"/>
      <c r="O2462" s="91"/>
      <c r="P2462" s="92"/>
      <c r="Q2462" s="92"/>
      <c r="R2462" s="29"/>
      <c r="S2462" s="92"/>
      <c r="T2462" s="92"/>
      <c r="U2462" s="92"/>
      <c r="V2462" s="92"/>
      <c r="W2462" s="92"/>
      <c r="X2462" s="92"/>
      <c r="Y2462" s="92"/>
      <c r="Z2462" s="92"/>
      <c r="AA2462" s="92"/>
      <c r="AB2462" s="92"/>
      <c r="AC2462" s="92"/>
      <c r="AD2462" s="92"/>
      <c r="AE2462" s="92"/>
      <c r="AF2462" s="92"/>
    </row>
    <row r="2463" customFormat="false" ht="16.85" hidden="false" customHeight="false" outlineLevel="0" collapsed="false">
      <c r="A2463" s="69" t="s">
        <v>2532</v>
      </c>
      <c r="B2463" s="90" t="s">
        <v>67</v>
      </c>
      <c r="C2463" s="91" t="s">
        <v>2313</v>
      </c>
      <c r="D2463" s="90" t="s">
        <v>2533</v>
      </c>
      <c r="E2463" s="43" t="n">
        <v>0.625</v>
      </c>
      <c r="F2463" s="54" t="n">
        <v>51</v>
      </c>
      <c r="G2463" s="45" t="n">
        <v>2.8</v>
      </c>
      <c r="H2463" s="96" t="s">
        <v>7</v>
      </c>
      <c r="I2463" s="47" t="n">
        <f aca="false">IF(H2463="W",F2463*G2463-F2463,(IF(H2463="L",-F2463)))</f>
        <v>-51</v>
      </c>
      <c r="J2463" s="91"/>
      <c r="K2463" s="23"/>
      <c r="L2463" s="48"/>
      <c r="M2463" s="48"/>
      <c r="N2463" s="49"/>
      <c r="O2463" s="91"/>
      <c r="P2463" s="92"/>
      <c r="Q2463" s="92"/>
      <c r="R2463" s="29"/>
      <c r="S2463" s="92"/>
      <c r="T2463" s="92"/>
      <c r="U2463" s="92"/>
      <c r="V2463" s="92"/>
      <c r="W2463" s="92"/>
      <c r="X2463" s="92"/>
      <c r="Y2463" s="92"/>
      <c r="Z2463" s="92"/>
      <c r="AA2463" s="92"/>
      <c r="AB2463" s="92"/>
      <c r="AC2463" s="92"/>
      <c r="AD2463" s="92"/>
      <c r="AE2463" s="92"/>
      <c r="AF2463" s="92"/>
    </row>
    <row r="2464" customFormat="false" ht="16.85" hidden="false" customHeight="false" outlineLevel="0" collapsed="false">
      <c r="A2464" s="69" t="s">
        <v>2534</v>
      </c>
      <c r="B2464" s="90" t="s">
        <v>67</v>
      </c>
      <c r="C2464" s="91" t="s">
        <v>331</v>
      </c>
      <c r="D2464" s="90" t="s">
        <v>2135</v>
      </c>
      <c r="E2464" s="43" t="n">
        <v>0.625</v>
      </c>
      <c r="F2464" s="54" t="n">
        <v>22</v>
      </c>
      <c r="G2464" s="45" t="n">
        <v>4.45</v>
      </c>
      <c r="H2464" s="96" t="s">
        <v>7</v>
      </c>
      <c r="I2464" s="47" t="n">
        <f aca="false">IF(H2464="W",F2464*G2464-F2464,(IF(H2464="L",-F2464)))</f>
        <v>-22</v>
      </c>
      <c r="J2464" s="91"/>
      <c r="K2464" s="23"/>
      <c r="L2464" s="48"/>
      <c r="M2464" s="48"/>
      <c r="N2464" s="49"/>
      <c r="O2464" s="91"/>
      <c r="P2464" s="92"/>
      <c r="Q2464" s="92"/>
      <c r="R2464" s="29"/>
      <c r="S2464" s="92"/>
      <c r="T2464" s="92"/>
      <c r="U2464" s="92"/>
      <c r="V2464" s="92"/>
      <c r="W2464" s="92"/>
      <c r="X2464" s="92"/>
      <c r="Y2464" s="92"/>
      <c r="Z2464" s="92"/>
      <c r="AA2464" s="92"/>
      <c r="AB2464" s="92"/>
      <c r="AC2464" s="92"/>
      <c r="AD2464" s="92"/>
      <c r="AE2464" s="92"/>
      <c r="AF2464" s="92"/>
    </row>
    <row r="2465" customFormat="false" ht="16.85" hidden="false" customHeight="false" outlineLevel="0" collapsed="false">
      <c r="A2465" s="69"/>
      <c r="B2465" s="90" t="s">
        <v>67</v>
      </c>
      <c r="C2465" s="91" t="s">
        <v>170</v>
      </c>
      <c r="D2465" s="90" t="s">
        <v>2535</v>
      </c>
      <c r="E2465" s="43" t="n">
        <v>0.625</v>
      </c>
      <c r="F2465" s="54" t="n">
        <v>51</v>
      </c>
      <c r="G2465" s="45" t="n">
        <v>2.8</v>
      </c>
      <c r="H2465" s="96" t="s">
        <v>5</v>
      </c>
      <c r="I2465" s="47" t="n">
        <f aca="false">IF(H2465="W",F2465*G2465-F2465,(IF(H2465="L",-F2465)))</f>
        <v>91.8</v>
      </c>
      <c r="J2465" s="91"/>
      <c r="K2465" s="23"/>
      <c r="L2465" s="48"/>
      <c r="M2465" s="48"/>
      <c r="N2465" s="49"/>
      <c r="O2465" s="91"/>
      <c r="P2465" s="92"/>
      <c r="Q2465" s="92"/>
      <c r="R2465" s="29"/>
      <c r="S2465" s="92"/>
      <c r="T2465" s="92"/>
      <c r="U2465" s="92"/>
      <c r="V2465" s="92"/>
      <c r="W2465" s="92"/>
      <c r="X2465" s="92"/>
      <c r="Y2465" s="92"/>
      <c r="Z2465" s="92"/>
      <c r="AA2465" s="92"/>
      <c r="AB2465" s="92"/>
      <c r="AC2465" s="92"/>
      <c r="AD2465" s="92"/>
      <c r="AE2465" s="92"/>
      <c r="AF2465" s="92"/>
    </row>
    <row r="2466" customFormat="false" ht="16.85" hidden="false" customHeight="false" outlineLevel="0" collapsed="false">
      <c r="A2466" s="69"/>
      <c r="B2466" s="90" t="s">
        <v>67</v>
      </c>
      <c r="C2466" s="91" t="s">
        <v>170</v>
      </c>
      <c r="D2466" s="90" t="s">
        <v>2135</v>
      </c>
      <c r="E2466" s="43" t="n">
        <v>0.625</v>
      </c>
      <c r="F2466" s="54" t="n">
        <v>10</v>
      </c>
      <c r="G2466" s="45" t="n">
        <v>4.5</v>
      </c>
      <c r="H2466" s="96" t="s">
        <v>6</v>
      </c>
      <c r="I2466" s="47" t="n">
        <f aca="false">IF(H2466="W",F2466*G2466-F2466,(IF(H2466="L",-F2466)))</f>
        <v>0</v>
      </c>
      <c r="J2466" s="91"/>
      <c r="K2466" s="23"/>
      <c r="L2466" s="48"/>
      <c r="M2466" s="48"/>
      <c r="N2466" s="49"/>
      <c r="O2466" s="91"/>
      <c r="P2466" s="92"/>
      <c r="Q2466" s="92"/>
      <c r="R2466" s="29"/>
      <c r="S2466" s="92"/>
      <c r="T2466" s="92"/>
      <c r="U2466" s="92"/>
      <c r="V2466" s="92"/>
      <c r="W2466" s="92"/>
      <c r="X2466" s="92"/>
      <c r="Y2466" s="92"/>
      <c r="Z2466" s="92"/>
      <c r="AA2466" s="92"/>
      <c r="AB2466" s="92"/>
      <c r="AC2466" s="92"/>
      <c r="AD2466" s="92"/>
      <c r="AE2466" s="92"/>
      <c r="AF2466" s="92"/>
    </row>
    <row r="2467" customFormat="false" ht="16.85" hidden="false" customHeight="false" outlineLevel="0" collapsed="false">
      <c r="A2467" s="69" t="s">
        <v>2536</v>
      </c>
      <c r="B2467" s="90" t="s">
        <v>46</v>
      </c>
      <c r="C2467" s="62" t="s">
        <v>87</v>
      </c>
      <c r="D2467" s="90" t="s">
        <v>2356</v>
      </c>
      <c r="E2467" s="43" t="n">
        <v>0.0833333333333333</v>
      </c>
      <c r="F2467" s="54" t="n">
        <v>27.65</v>
      </c>
      <c r="G2467" s="45" t="n">
        <v>2.55</v>
      </c>
      <c r="H2467" s="96" t="s">
        <v>7</v>
      </c>
      <c r="I2467" s="47" t="n">
        <f aca="false">IF(H2467="W",F2467*G2467-F2467,(IF(H2467="L",-F2467)))</f>
        <v>-27.65</v>
      </c>
      <c r="J2467" s="91"/>
      <c r="K2467" s="23"/>
      <c r="L2467" s="48"/>
      <c r="M2467" s="48"/>
      <c r="N2467" s="49"/>
      <c r="O2467" s="91"/>
      <c r="P2467" s="92"/>
      <c r="Q2467" s="92"/>
      <c r="R2467" s="29"/>
      <c r="S2467" s="92"/>
      <c r="T2467" s="92"/>
      <c r="U2467" s="92"/>
      <c r="V2467" s="92"/>
      <c r="W2467" s="92"/>
      <c r="X2467" s="92"/>
      <c r="Y2467" s="92"/>
      <c r="Z2467" s="92"/>
      <c r="AA2467" s="92"/>
      <c r="AB2467" s="92"/>
      <c r="AC2467" s="92"/>
      <c r="AD2467" s="92"/>
      <c r="AE2467" s="92"/>
      <c r="AF2467" s="92"/>
    </row>
    <row r="2468" customFormat="false" ht="16.85" hidden="false" customHeight="false" outlineLevel="0" collapsed="false">
      <c r="A2468" s="69" t="s">
        <v>2537</v>
      </c>
      <c r="B2468" s="90" t="s">
        <v>67</v>
      </c>
      <c r="C2468" s="91" t="s">
        <v>331</v>
      </c>
      <c r="D2468" s="90" t="s">
        <v>2538</v>
      </c>
      <c r="E2468" s="43" t="n">
        <v>0.833333333333333</v>
      </c>
      <c r="F2468" s="54" t="n">
        <v>30</v>
      </c>
      <c r="G2468" s="45" t="n">
        <v>2.4</v>
      </c>
      <c r="H2468" s="96" t="s">
        <v>7</v>
      </c>
      <c r="I2468" s="47" t="n">
        <f aca="false">IF(H2468="W",F2468*G2468-F2468,(IF(H2468="L",-F2468)))</f>
        <v>-30</v>
      </c>
      <c r="J2468" s="91"/>
      <c r="K2468" s="23"/>
      <c r="L2468" s="48"/>
      <c r="M2468" s="48"/>
      <c r="N2468" s="49"/>
      <c r="O2468" s="91"/>
      <c r="P2468" s="92"/>
      <c r="Q2468" s="92"/>
      <c r="R2468" s="29"/>
      <c r="S2468" s="92"/>
      <c r="T2468" s="92"/>
      <c r="U2468" s="92"/>
      <c r="V2468" s="92"/>
      <c r="W2468" s="92"/>
      <c r="X2468" s="92"/>
      <c r="Y2468" s="92"/>
      <c r="Z2468" s="92"/>
      <c r="AA2468" s="92"/>
      <c r="AB2468" s="92"/>
      <c r="AC2468" s="92"/>
      <c r="AD2468" s="92"/>
      <c r="AE2468" s="92"/>
      <c r="AF2468" s="92"/>
    </row>
    <row r="2469" customFormat="false" ht="16.85" hidden="false" customHeight="false" outlineLevel="0" collapsed="false">
      <c r="A2469" s="69"/>
      <c r="B2469" s="90" t="s">
        <v>67</v>
      </c>
      <c r="C2469" s="91" t="s">
        <v>2313</v>
      </c>
      <c r="D2469" s="90" t="s">
        <v>2539</v>
      </c>
      <c r="E2469" s="43" t="n">
        <v>0.833333333333333</v>
      </c>
      <c r="F2469" s="54" t="s">
        <v>83</v>
      </c>
      <c r="G2469" s="45" t="s">
        <v>83</v>
      </c>
      <c r="H2469" s="96" t="s">
        <v>6</v>
      </c>
      <c r="I2469" s="47" t="n">
        <f aca="false">IF(H2469="W",F2469*G2469-F2469,(IF(H2469="L",-F2469)))</f>
        <v>0</v>
      </c>
      <c r="J2469" s="91"/>
      <c r="K2469" s="23"/>
      <c r="L2469" s="48"/>
      <c r="M2469" s="48"/>
      <c r="N2469" s="49"/>
      <c r="O2469" s="91"/>
      <c r="P2469" s="92"/>
      <c r="Q2469" s="92"/>
      <c r="R2469" s="29"/>
      <c r="S2469" s="92"/>
      <c r="T2469" s="92"/>
      <c r="U2469" s="92"/>
      <c r="V2469" s="92"/>
      <c r="W2469" s="92"/>
      <c r="X2469" s="92"/>
      <c r="Y2469" s="92"/>
      <c r="Z2469" s="92"/>
      <c r="AA2469" s="92"/>
      <c r="AB2469" s="92"/>
      <c r="AC2469" s="92"/>
      <c r="AD2469" s="92"/>
      <c r="AE2469" s="92"/>
      <c r="AF2469" s="92"/>
    </row>
    <row r="2470" customFormat="false" ht="16.85" hidden="false" customHeight="false" outlineLevel="0" collapsed="false">
      <c r="A2470" s="69" t="s">
        <v>2540</v>
      </c>
      <c r="B2470" s="90" t="s">
        <v>67</v>
      </c>
      <c r="C2470" s="91" t="s">
        <v>331</v>
      </c>
      <c r="D2470" s="90" t="s">
        <v>2541</v>
      </c>
      <c r="E2470" s="43" t="n">
        <v>0.833333333333333</v>
      </c>
      <c r="F2470" s="54" t="n">
        <v>20</v>
      </c>
      <c r="G2470" s="45" t="n">
        <v>2.15</v>
      </c>
      <c r="H2470" s="96" t="s">
        <v>5</v>
      </c>
      <c r="I2470" s="47" t="n">
        <f aca="false">IF(H2470="W",F2470*G2470-F2470,(IF(H2470="L",-F2470)))</f>
        <v>23</v>
      </c>
      <c r="J2470" s="91"/>
      <c r="K2470" s="23"/>
      <c r="L2470" s="48"/>
      <c r="M2470" s="48"/>
      <c r="N2470" s="49"/>
      <c r="O2470" s="91"/>
      <c r="P2470" s="92"/>
      <c r="Q2470" s="92"/>
      <c r="R2470" s="29"/>
      <c r="S2470" s="92"/>
      <c r="T2470" s="92"/>
      <c r="U2470" s="92"/>
      <c r="V2470" s="92"/>
      <c r="W2470" s="92"/>
      <c r="X2470" s="92"/>
      <c r="Y2470" s="92"/>
      <c r="Z2470" s="92"/>
      <c r="AA2470" s="92"/>
      <c r="AB2470" s="92"/>
      <c r="AC2470" s="92"/>
      <c r="AD2470" s="92"/>
      <c r="AE2470" s="92"/>
      <c r="AF2470" s="92"/>
    </row>
    <row r="2471" customFormat="false" ht="16.85" hidden="false" customHeight="false" outlineLevel="0" collapsed="false">
      <c r="A2471" s="69"/>
      <c r="B2471" s="90" t="s">
        <v>67</v>
      </c>
      <c r="C2471" s="91" t="s">
        <v>2313</v>
      </c>
      <c r="D2471" s="90" t="s">
        <v>2542</v>
      </c>
      <c r="E2471" s="43" t="n">
        <v>0.833333333333333</v>
      </c>
      <c r="F2471" s="54" t="s">
        <v>83</v>
      </c>
      <c r="G2471" s="45" t="s">
        <v>83</v>
      </c>
      <c r="H2471" s="96" t="s">
        <v>6</v>
      </c>
      <c r="I2471" s="47" t="n">
        <f aca="false">IF(H2471="W",F2471*G2471-F2471,(IF(H2471="L",-F2471)))</f>
        <v>0</v>
      </c>
      <c r="J2471" s="91"/>
      <c r="K2471" s="23"/>
      <c r="L2471" s="48"/>
      <c r="M2471" s="48"/>
      <c r="N2471" s="49"/>
      <c r="O2471" s="91"/>
      <c r="P2471" s="92"/>
      <c r="Q2471" s="92"/>
      <c r="R2471" s="29"/>
      <c r="S2471" s="92"/>
      <c r="T2471" s="92"/>
      <c r="U2471" s="92"/>
      <c r="V2471" s="92"/>
      <c r="W2471" s="92"/>
      <c r="X2471" s="92"/>
      <c r="Y2471" s="92"/>
      <c r="Z2471" s="92"/>
      <c r="AA2471" s="92"/>
      <c r="AB2471" s="92"/>
      <c r="AC2471" s="92"/>
      <c r="AD2471" s="92"/>
      <c r="AE2471" s="92"/>
      <c r="AF2471" s="92"/>
    </row>
    <row r="2472" customFormat="false" ht="16.85" hidden="false" customHeight="false" outlineLevel="0" collapsed="false">
      <c r="A2472" s="69" t="n">
        <v>43794</v>
      </c>
      <c r="B2472" s="90" t="s">
        <v>67</v>
      </c>
      <c r="C2472" s="91" t="s">
        <v>28</v>
      </c>
      <c r="D2472" s="90" t="s">
        <v>2317</v>
      </c>
      <c r="E2472" s="43" t="n">
        <v>0.90625</v>
      </c>
      <c r="F2472" s="54" t="n">
        <v>20</v>
      </c>
      <c r="G2472" s="45" t="n">
        <v>2.62</v>
      </c>
      <c r="H2472" s="96" t="s">
        <v>7</v>
      </c>
      <c r="I2472" s="47" t="n">
        <f aca="false">IF(H2472="W",F2472*G2472-F2472,(IF(H2472="L",-F2472)))</f>
        <v>-20</v>
      </c>
      <c r="J2472" s="91"/>
      <c r="K2472" s="23"/>
      <c r="L2472" s="48" t="s">
        <v>2543</v>
      </c>
      <c r="M2472" s="48" t="s">
        <v>9</v>
      </c>
      <c r="N2472" s="49" t="n">
        <f aca="false">SUM(I2472:I2581)</f>
        <v>341.479</v>
      </c>
      <c r="O2472" s="91"/>
      <c r="P2472" s="92"/>
      <c r="Q2472" s="92"/>
      <c r="R2472" s="29"/>
      <c r="S2472" s="92"/>
      <c r="T2472" s="92"/>
      <c r="U2472" s="92"/>
      <c r="V2472" s="92"/>
      <c r="W2472" s="92"/>
      <c r="X2472" s="92"/>
      <c r="Y2472" s="92"/>
      <c r="Z2472" s="92"/>
      <c r="AA2472" s="92"/>
      <c r="AB2472" s="92"/>
      <c r="AC2472" s="92"/>
      <c r="AD2472" s="92"/>
      <c r="AE2472" s="92"/>
      <c r="AF2472" s="92"/>
    </row>
    <row r="2473" customFormat="false" ht="16.85" hidden="false" customHeight="false" outlineLevel="0" collapsed="false">
      <c r="A2473" s="69" t="s">
        <v>2544</v>
      </c>
      <c r="B2473" s="90" t="s">
        <v>67</v>
      </c>
      <c r="C2473" s="91" t="s">
        <v>331</v>
      </c>
      <c r="D2473" s="90" t="s">
        <v>2135</v>
      </c>
      <c r="E2473" s="43" t="n">
        <v>0.90625</v>
      </c>
      <c r="F2473" s="54" t="n">
        <v>19</v>
      </c>
      <c r="G2473" s="45" t="n">
        <v>3.25</v>
      </c>
      <c r="H2473" s="96" t="s">
        <v>5</v>
      </c>
      <c r="I2473" s="47" t="n">
        <f aca="false">IF(H2473="W",F2473*G2473-F2473,(IF(H2473="L",-F2473)))</f>
        <v>42.75</v>
      </c>
      <c r="J2473" s="91"/>
      <c r="K2473" s="23"/>
      <c r="L2473" s="48"/>
      <c r="M2473" s="48"/>
      <c r="N2473" s="49"/>
      <c r="O2473" s="91"/>
      <c r="P2473" s="92"/>
      <c r="Q2473" s="92"/>
      <c r="R2473" s="29"/>
      <c r="S2473" s="92"/>
      <c r="T2473" s="92"/>
      <c r="U2473" s="92"/>
      <c r="V2473" s="92"/>
      <c r="W2473" s="92"/>
      <c r="X2473" s="92"/>
      <c r="Y2473" s="92"/>
      <c r="Z2473" s="92"/>
      <c r="AA2473" s="92"/>
      <c r="AB2473" s="92"/>
      <c r="AC2473" s="92"/>
      <c r="AD2473" s="92"/>
      <c r="AE2473" s="92"/>
      <c r="AF2473" s="92"/>
    </row>
    <row r="2474" customFormat="false" ht="16.85" hidden="false" customHeight="false" outlineLevel="0" collapsed="false">
      <c r="A2474" s="69"/>
      <c r="B2474" s="90" t="s">
        <v>67</v>
      </c>
      <c r="C2474" s="91" t="s">
        <v>2313</v>
      </c>
      <c r="D2474" s="90" t="s">
        <v>1784</v>
      </c>
      <c r="E2474" s="43" t="n">
        <v>0.90625</v>
      </c>
      <c r="F2474" s="54" t="n">
        <v>11.72</v>
      </c>
      <c r="G2474" s="45" t="n">
        <v>3</v>
      </c>
      <c r="H2474" s="96" t="s">
        <v>7</v>
      </c>
      <c r="I2474" s="47" t="n">
        <f aca="false">IF(H2474="W",F2474*G2474-F2474,(IF(H2474="L",-F2474)))</f>
        <v>-11.72</v>
      </c>
      <c r="J2474" s="91"/>
      <c r="K2474" s="23"/>
      <c r="L2474" s="48"/>
      <c r="M2474" s="48"/>
      <c r="N2474" s="49"/>
      <c r="O2474" s="91"/>
      <c r="P2474" s="92"/>
      <c r="Q2474" s="92"/>
      <c r="R2474" s="29"/>
      <c r="S2474" s="92"/>
      <c r="T2474" s="92"/>
      <c r="U2474" s="92"/>
      <c r="V2474" s="92"/>
      <c r="W2474" s="92"/>
      <c r="X2474" s="92"/>
      <c r="Y2474" s="92"/>
      <c r="Z2474" s="92"/>
      <c r="AA2474" s="92"/>
      <c r="AB2474" s="92"/>
      <c r="AC2474" s="92"/>
      <c r="AD2474" s="92"/>
      <c r="AE2474" s="92"/>
      <c r="AF2474" s="92"/>
    </row>
    <row r="2475" customFormat="false" ht="16.85" hidden="false" customHeight="false" outlineLevel="0" collapsed="false">
      <c r="A2475" s="69"/>
      <c r="B2475" s="90" t="s">
        <v>67</v>
      </c>
      <c r="C2475" s="91" t="s">
        <v>2313</v>
      </c>
      <c r="D2475" s="90" t="s">
        <v>1784</v>
      </c>
      <c r="E2475" s="43" t="n">
        <v>0.90625</v>
      </c>
      <c r="F2475" s="54" t="n">
        <v>5.75</v>
      </c>
      <c r="G2475" s="45" t="n">
        <v>3</v>
      </c>
      <c r="H2475" s="96" t="s">
        <v>6</v>
      </c>
      <c r="I2475" s="47" t="n">
        <f aca="false">IF(H2475="W",F2475*G2475-F2475,(IF(H2475="L",-F2475)))</f>
        <v>0</v>
      </c>
      <c r="J2475" s="91"/>
      <c r="K2475" s="23"/>
      <c r="L2475" s="48"/>
      <c r="M2475" s="48"/>
      <c r="N2475" s="49"/>
      <c r="O2475" s="91"/>
      <c r="P2475" s="92"/>
      <c r="Q2475" s="92"/>
      <c r="R2475" s="29"/>
      <c r="S2475" s="92"/>
      <c r="T2475" s="92"/>
      <c r="U2475" s="92"/>
      <c r="V2475" s="92"/>
      <c r="W2475" s="92"/>
      <c r="X2475" s="92"/>
      <c r="Y2475" s="92"/>
      <c r="Z2475" s="92"/>
      <c r="AA2475" s="92"/>
      <c r="AB2475" s="92"/>
      <c r="AC2475" s="92"/>
      <c r="AD2475" s="92"/>
      <c r="AE2475" s="92"/>
      <c r="AF2475" s="92"/>
    </row>
    <row r="2476" customFormat="false" ht="16.85" hidden="false" customHeight="false" outlineLevel="0" collapsed="false">
      <c r="A2476" s="69"/>
      <c r="B2476" s="90" t="s">
        <v>67</v>
      </c>
      <c r="C2476" s="91" t="s">
        <v>216</v>
      </c>
      <c r="D2476" s="90" t="s">
        <v>1849</v>
      </c>
      <c r="E2476" s="43" t="n">
        <v>0.90625</v>
      </c>
      <c r="F2476" s="54" t="n">
        <v>20</v>
      </c>
      <c r="G2476" s="45" t="n">
        <v>1.062</v>
      </c>
      <c r="H2476" s="96" t="s">
        <v>5</v>
      </c>
      <c r="I2476" s="47" t="n">
        <f aca="false">IF(H2476="W",F2476*G2476-F2476,(IF(H2476="L",-F2476)))</f>
        <v>1.24</v>
      </c>
      <c r="J2476" s="91"/>
      <c r="K2476" s="23"/>
      <c r="L2476" s="48"/>
      <c r="M2476" s="48"/>
      <c r="N2476" s="49"/>
      <c r="O2476" s="91"/>
      <c r="P2476" s="92"/>
      <c r="Q2476" s="92"/>
      <c r="R2476" s="29"/>
      <c r="S2476" s="92"/>
      <c r="T2476" s="92"/>
      <c r="U2476" s="92"/>
      <c r="V2476" s="92"/>
      <c r="W2476" s="92"/>
      <c r="X2476" s="92"/>
      <c r="Y2476" s="92"/>
      <c r="Z2476" s="92"/>
      <c r="AA2476" s="92"/>
      <c r="AB2476" s="92"/>
      <c r="AC2476" s="92"/>
      <c r="AD2476" s="92"/>
      <c r="AE2476" s="92"/>
      <c r="AF2476" s="92"/>
    </row>
    <row r="2477" customFormat="false" ht="16.85" hidden="false" customHeight="false" outlineLevel="0" collapsed="false">
      <c r="A2477" s="69"/>
      <c r="B2477" s="90" t="s">
        <v>46</v>
      </c>
      <c r="C2477" s="91" t="s">
        <v>28</v>
      </c>
      <c r="D2477" s="90" t="s">
        <v>2102</v>
      </c>
      <c r="E2477" s="43" t="n">
        <v>0.0833333333333333</v>
      </c>
      <c r="F2477" s="54" t="n">
        <v>5</v>
      </c>
      <c r="G2477" s="45" t="n">
        <v>2</v>
      </c>
      <c r="H2477" s="96" t="s">
        <v>7</v>
      </c>
      <c r="I2477" s="47" t="n">
        <f aca="false">IF(H2477="W",F2477*G2477-F2477,(IF(H2477="L",-F2477)))</f>
        <v>-5</v>
      </c>
      <c r="J2477" s="91"/>
      <c r="K2477" s="23" t="s">
        <v>2545</v>
      </c>
      <c r="L2477" s="48"/>
      <c r="M2477" s="48"/>
      <c r="N2477" s="49"/>
      <c r="O2477" s="91"/>
      <c r="P2477" s="92"/>
      <c r="Q2477" s="92"/>
      <c r="R2477" s="29"/>
      <c r="S2477" s="92"/>
      <c r="T2477" s="92"/>
      <c r="U2477" s="92"/>
      <c r="V2477" s="92"/>
      <c r="W2477" s="92"/>
      <c r="X2477" s="92"/>
      <c r="Y2477" s="92"/>
      <c r="Z2477" s="92"/>
      <c r="AA2477" s="92"/>
      <c r="AB2477" s="92"/>
      <c r="AC2477" s="92"/>
      <c r="AD2477" s="92"/>
      <c r="AE2477" s="92"/>
      <c r="AF2477" s="92"/>
    </row>
    <row r="2478" customFormat="false" ht="16.85" hidden="false" customHeight="false" outlineLevel="0" collapsed="false">
      <c r="A2478" s="69"/>
      <c r="B2478" s="90" t="s">
        <v>46</v>
      </c>
      <c r="C2478" s="91" t="s">
        <v>28</v>
      </c>
      <c r="D2478" s="90" t="s">
        <v>2102</v>
      </c>
      <c r="E2478" s="43" t="n">
        <v>0.0833333333333333</v>
      </c>
      <c r="F2478" s="54" t="n">
        <v>10</v>
      </c>
      <c r="G2478" s="45" t="n">
        <v>2</v>
      </c>
      <c r="H2478" s="96" t="s">
        <v>6</v>
      </c>
      <c r="I2478" s="47" t="n">
        <f aca="false">IF(H2478="W",F2478*G2478-F2478,(IF(H2478="L",-F2478)))</f>
        <v>0</v>
      </c>
      <c r="J2478" s="91"/>
      <c r="K2478" s="23" t="s">
        <v>124</v>
      </c>
      <c r="L2478" s="48"/>
      <c r="M2478" s="48"/>
      <c r="N2478" s="49"/>
      <c r="O2478" s="91"/>
      <c r="P2478" s="92"/>
      <c r="Q2478" s="92"/>
      <c r="R2478" s="29"/>
      <c r="S2478" s="92"/>
      <c r="T2478" s="92"/>
      <c r="U2478" s="92"/>
      <c r="V2478" s="92"/>
      <c r="W2478" s="92"/>
      <c r="X2478" s="92"/>
      <c r="Y2478" s="92"/>
      <c r="Z2478" s="92"/>
      <c r="AA2478" s="92"/>
      <c r="AB2478" s="92"/>
      <c r="AC2478" s="92"/>
      <c r="AD2478" s="92"/>
      <c r="AE2478" s="92"/>
      <c r="AF2478" s="92"/>
    </row>
    <row r="2479" customFormat="false" ht="16.85" hidden="false" customHeight="false" outlineLevel="0" collapsed="false">
      <c r="A2479" s="69" t="s">
        <v>2546</v>
      </c>
      <c r="B2479" s="90" t="s">
        <v>46</v>
      </c>
      <c r="C2479" s="91" t="s">
        <v>331</v>
      </c>
      <c r="D2479" s="90" t="s">
        <v>2135</v>
      </c>
      <c r="E2479" s="43" t="n">
        <v>0.0833333333333333</v>
      </c>
      <c r="F2479" s="54" t="n">
        <v>7.4</v>
      </c>
      <c r="G2479" s="45" t="n">
        <v>4.35</v>
      </c>
      <c r="H2479" s="96" t="s">
        <v>5</v>
      </c>
      <c r="I2479" s="47" t="n">
        <f aca="false">IF(H2479="W",F2479*G2479-F2479,(IF(H2479="L",-F2479)))</f>
        <v>24.79</v>
      </c>
      <c r="J2479" s="91"/>
      <c r="K2479" s="23"/>
      <c r="L2479" s="48"/>
      <c r="M2479" s="48"/>
      <c r="N2479" s="49"/>
      <c r="O2479" s="91"/>
      <c r="P2479" s="92"/>
      <c r="Q2479" s="92"/>
      <c r="R2479" s="29"/>
      <c r="S2479" s="92"/>
      <c r="T2479" s="92"/>
      <c r="U2479" s="92"/>
      <c r="V2479" s="92"/>
      <c r="W2479" s="92"/>
      <c r="X2479" s="92"/>
      <c r="Y2479" s="92"/>
      <c r="Z2479" s="92"/>
      <c r="AA2479" s="92"/>
      <c r="AB2479" s="92"/>
      <c r="AC2479" s="92"/>
      <c r="AD2479" s="92"/>
      <c r="AE2479" s="92"/>
      <c r="AF2479" s="92"/>
    </row>
    <row r="2480" customFormat="false" ht="16.85" hidden="false" customHeight="false" outlineLevel="0" collapsed="false">
      <c r="A2480" s="69"/>
      <c r="B2480" s="90" t="s">
        <v>46</v>
      </c>
      <c r="C2480" s="62" t="s">
        <v>87</v>
      </c>
      <c r="D2480" s="90" t="s">
        <v>2139</v>
      </c>
      <c r="E2480" s="43" t="n">
        <v>0.0833333333333333</v>
      </c>
      <c r="F2480" s="54" t="n">
        <v>5</v>
      </c>
      <c r="G2480" s="45" t="n">
        <v>3.4</v>
      </c>
      <c r="H2480" s="96" t="s">
        <v>6</v>
      </c>
      <c r="I2480" s="47" t="n">
        <f aca="false">IF(H2480="W",F2480*G2480-F2480,(IF(H2480="L",-F2480)))</f>
        <v>0</v>
      </c>
      <c r="J2480" s="91"/>
      <c r="K2480" s="23" t="s">
        <v>124</v>
      </c>
      <c r="L2480" s="48"/>
      <c r="M2480" s="48"/>
      <c r="N2480" s="49"/>
      <c r="O2480" s="91"/>
      <c r="P2480" s="92"/>
      <c r="Q2480" s="92"/>
      <c r="R2480" s="29"/>
      <c r="S2480" s="92"/>
      <c r="T2480" s="92"/>
      <c r="U2480" s="92"/>
      <c r="V2480" s="92"/>
      <c r="W2480" s="92"/>
      <c r="X2480" s="92"/>
      <c r="Y2480" s="92"/>
      <c r="Z2480" s="92"/>
      <c r="AA2480" s="92"/>
      <c r="AB2480" s="92"/>
      <c r="AC2480" s="92"/>
      <c r="AD2480" s="92"/>
      <c r="AE2480" s="92"/>
      <c r="AF2480" s="92"/>
    </row>
    <row r="2481" customFormat="false" ht="16.85" hidden="false" customHeight="false" outlineLevel="0" collapsed="false">
      <c r="A2481" s="69" t="n">
        <v>43795</v>
      </c>
      <c r="B2481" s="90" t="s">
        <v>67</v>
      </c>
      <c r="C2481" s="62" t="s">
        <v>28</v>
      </c>
      <c r="D2481" s="90" t="s">
        <v>1883</v>
      </c>
      <c r="E2481" s="43" t="n">
        <v>0.916666666666667</v>
      </c>
      <c r="F2481" s="54" t="n">
        <v>193.44</v>
      </c>
      <c r="G2481" s="45" t="n">
        <v>2.35</v>
      </c>
      <c r="H2481" s="96" t="s">
        <v>7</v>
      </c>
      <c r="I2481" s="47" t="n">
        <f aca="false">IF(H2481="W",F2481*G2481-F2481,(IF(H2481="L",-F2481)))</f>
        <v>-193.44</v>
      </c>
      <c r="J2481" s="91"/>
      <c r="K2481" s="23"/>
      <c r="L2481" s="48"/>
      <c r="M2481" s="48"/>
      <c r="N2481" s="49"/>
      <c r="O2481" s="91"/>
      <c r="P2481" s="92"/>
      <c r="Q2481" s="92"/>
      <c r="R2481" s="29"/>
      <c r="S2481" s="92"/>
      <c r="T2481" s="92"/>
      <c r="U2481" s="92"/>
      <c r="V2481" s="92"/>
      <c r="W2481" s="92"/>
      <c r="X2481" s="92"/>
      <c r="Y2481" s="92"/>
      <c r="Z2481" s="92"/>
      <c r="AA2481" s="92"/>
      <c r="AB2481" s="92"/>
      <c r="AC2481" s="92"/>
      <c r="AD2481" s="92"/>
      <c r="AE2481" s="92"/>
      <c r="AF2481" s="92"/>
    </row>
    <row r="2482" customFormat="false" ht="16.85" hidden="false" customHeight="false" outlineLevel="0" collapsed="false">
      <c r="A2482" s="69" t="s">
        <v>2547</v>
      </c>
      <c r="B2482" s="90" t="s">
        <v>67</v>
      </c>
      <c r="C2482" s="91" t="s">
        <v>331</v>
      </c>
      <c r="D2482" s="90" t="s">
        <v>2135</v>
      </c>
      <c r="E2482" s="43" t="n">
        <v>0.916666666666667</v>
      </c>
      <c r="F2482" s="54" t="n">
        <v>114.08</v>
      </c>
      <c r="G2482" s="45" t="n">
        <v>3.95</v>
      </c>
      <c r="H2482" s="96" t="s">
        <v>5</v>
      </c>
      <c r="I2482" s="47" t="n">
        <f aca="false">IF(H2482="W",F2482*G2482-F2482,(IF(H2482="L",-F2482)))</f>
        <v>336.536</v>
      </c>
      <c r="J2482" s="91"/>
      <c r="K2482" s="23"/>
      <c r="L2482" s="48"/>
      <c r="M2482" s="48"/>
      <c r="N2482" s="49"/>
      <c r="O2482" s="91"/>
      <c r="P2482" s="92"/>
      <c r="Q2482" s="92"/>
      <c r="R2482" s="29"/>
      <c r="S2482" s="92"/>
      <c r="T2482" s="92"/>
      <c r="U2482" s="92"/>
      <c r="V2482" s="92"/>
      <c r="W2482" s="92"/>
      <c r="X2482" s="92"/>
      <c r="Y2482" s="92"/>
      <c r="Z2482" s="92"/>
      <c r="AA2482" s="92"/>
      <c r="AB2482" s="92"/>
      <c r="AC2482" s="92"/>
      <c r="AD2482" s="92"/>
      <c r="AE2482" s="92"/>
      <c r="AF2482" s="92"/>
    </row>
    <row r="2483" customFormat="false" ht="16.85" hidden="false" customHeight="false" outlineLevel="0" collapsed="false">
      <c r="A2483" s="69"/>
      <c r="B2483" s="90" t="s">
        <v>67</v>
      </c>
      <c r="C2483" s="62" t="s">
        <v>87</v>
      </c>
      <c r="D2483" s="90" t="s">
        <v>2135</v>
      </c>
      <c r="E2483" s="43" t="n">
        <v>0.916666666666667</v>
      </c>
      <c r="F2483" s="54" t="n">
        <v>10</v>
      </c>
      <c r="G2483" s="45" t="s">
        <v>83</v>
      </c>
      <c r="H2483" s="96"/>
      <c r="I2483" s="47" t="n">
        <f aca="false">IF(H2483="W",F2483*G2483-F2483,(IF(H2483="L",-F2483)))</f>
        <v>0</v>
      </c>
      <c r="J2483" s="91"/>
      <c r="K2483" s="23" t="s">
        <v>565</v>
      </c>
      <c r="L2483" s="48"/>
      <c r="M2483" s="48"/>
      <c r="N2483" s="49"/>
      <c r="O2483" s="91"/>
      <c r="P2483" s="92"/>
      <c r="Q2483" s="92"/>
      <c r="R2483" s="29"/>
      <c r="S2483" s="92"/>
      <c r="T2483" s="92"/>
      <c r="U2483" s="92"/>
      <c r="V2483" s="92"/>
      <c r="W2483" s="92"/>
      <c r="X2483" s="92"/>
      <c r="Y2483" s="92"/>
      <c r="Z2483" s="92"/>
      <c r="AA2483" s="92"/>
      <c r="AB2483" s="92"/>
      <c r="AC2483" s="92"/>
      <c r="AD2483" s="92"/>
      <c r="AE2483" s="92"/>
      <c r="AF2483" s="92"/>
    </row>
    <row r="2484" customFormat="false" ht="16.85" hidden="false" customHeight="false" outlineLevel="0" collapsed="false">
      <c r="A2484" s="69"/>
      <c r="B2484" s="90" t="s">
        <v>67</v>
      </c>
      <c r="C2484" s="62" t="s">
        <v>87</v>
      </c>
      <c r="D2484" s="90" t="s">
        <v>1872</v>
      </c>
      <c r="E2484" s="43" t="n">
        <v>0.916666666666667</v>
      </c>
      <c r="F2484" s="54" t="n">
        <v>20.02</v>
      </c>
      <c r="G2484" s="45" t="n">
        <v>3.1</v>
      </c>
      <c r="H2484" s="96" t="s">
        <v>7</v>
      </c>
      <c r="I2484" s="47" t="n">
        <f aca="false">IF(H2484="W",F2484*G2484-F2484,(IF(H2484="L",-F2484)))</f>
        <v>-20.02</v>
      </c>
      <c r="J2484" s="91"/>
      <c r="K2484" s="23"/>
      <c r="L2484" s="48"/>
      <c r="M2484" s="48"/>
      <c r="N2484" s="49"/>
      <c r="O2484" s="91"/>
      <c r="P2484" s="92"/>
      <c r="Q2484" s="92"/>
      <c r="R2484" s="29"/>
      <c r="S2484" s="92"/>
      <c r="T2484" s="92"/>
      <c r="U2484" s="92"/>
      <c r="V2484" s="92"/>
      <c r="W2484" s="92"/>
      <c r="X2484" s="92"/>
      <c r="Y2484" s="92"/>
      <c r="Z2484" s="92"/>
      <c r="AA2484" s="92"/>
      <c r="AB2484" s="92"/>
      <c r="AC2484" s="92"/>
      <c r="AD2484" s="92"/>
      <c r="AE2484" s="92"/>
      <c r="AF2484" s="92"/>
    </row>
    <row r="2485" customFormat="false" ht="16.85" hidden="false" customHeight="false" outlineLevel="0" collapsed="false">
      <c r="A2485" s="69"/>
      <c r="B2485" s="90" t="s">
        <v>67</v>
      </c>
      <c r="C2485" s="91" t="s">
        <v>170</v>
      </c>
      <c r="D2485" s="90" t="s">
        <v>1872</v>
      </c>
      <c r="E2485" s="43" t="n">
        <v>0.916666666666667</v>
      </c>
      <c r="F2485" s="54" t="n">
        <v>20</v>
      </c>
      <c r="G2485" s="45" t="n">
        <v>3.1</v>
      </c>
      <c r="H2485" s="96" t="s">
        <v>6</v>
      </c>
      <c r="I2485" s="47" t="n">
        <f aca="false">IF(H2485="W",F2485*G2485-F2485,(IF(H2485="L",-F2485)))</f>
        <v>0</v>
      </c>
      <c r="J2485" s="91"/>
      <c r="K2485" s="23" t="s">
        <v>124</v>
      </c>
      <c r="L2485" s="48"/>
      <c r="M2485" s="48"/>
      <c r="N2485" s="49"/>
      <c r="O2485" s="91"/>
      <c r="P2485" s="92"/>
      <c r="Q2485" s="92"/>
      <c r="R2485" s="29"/>
      <c r="S2485" s="92"/>
      <c r="T2485" s="92"/>
      <c r="U2485" s="92"/>
      <c r="V2485" s="92"/>
      <c r="W2485" s="92"/>
      <c r="X2485" s="92"/>
      <c r="Y2485" s="92"/>
      <c r="Z2485" s="92"/>
      <c r="AA2485" s="92"/>
      <c r="AB2485" s="92"/>
      <c r="AC2485" s="92"/>
      <c r="AD2485" s="92"/>
      <c r="AE2485" s="92"/>
      <c r="AF2485" s="92"/>
    </row>
    <row r="2486" customFormat="false" ht="16.85" hidden="false" customHeight="false" outlineLevel="0" collapsed="false">
      <c r="A2486" s="69" t="s">
        <v>2548</v>
      </c>
      <c r="B2486" s="90" t="s">
        <v>67</v>
      </c>
      <c r="C2486" s="91" t="s">
        <v>2313</v>
      </c>
      <c r="D2486" s="90" t="s">
        <v>2135</v>
      </c>
      <c r="E2486" s="43" t="n">
        <v>0.916666666666667</v>
      </c>
      <c r="F2486" s="54" t="n">
        <v>1</v>
      </c>
      <c r="G2486" s="45" t="n">
        <v>3.9</v>
      </c>
      <c r="H2486" s="96" t="s">
        <v>5</v>
      </c>
      <c r="I2486" s="47" t="n">
        <f aca="false">IF(H2486="W",F2486*G2486-F2486,(IF(H2486="L",-F2486)))</f>
        <v>2.9</v>
      </c>
      <c r="J2486" s="91"/>
      <c r="K2486" s="23"/>
      <c r="L2486" s="48"/>
      <c r="M2486" s="48"/>
      <c r="N2486" s="49"/>
      <c r="O2486" s="91"/>
      <c r="P2486" s="92"/>
      <c r="Q2486" s="92"/>
      <c r="R2486" s="29"/>
      <c r="S2486" s="92"/>
      <c r="T2486" s="92"/>
      <c r="U2486" s="92"/>
      <c r="V2486" s="92"/>
      <c r="W2486" s="92"/>
      <c r="X2486" s="92"/>
      <c r="Y2486" s="92"/>
      <c r="Z2486" s="92"/>
      <c r="AA2486" s="92"/>
      <c r="AB2486" s="92"/>
      <c r="AC2486" s="92"/>
      <c r="AD2486" s="92"/>
      <c r="AE2486" s="92"/>
      <c r="AF2486" s="92"/>
    </row>
    <row r="2487" customFormat="false" ht="16.85" hidden="false" customHeight="false" outlineLevel="0" collapsed="false">
      <c r="A2487" s="69" t="s">
        <v>2549</v>
      </c>
      <c r="B2487" s="90" t="s">
        <v>67</v>
      </c>
      <c r="C2487" s="91" t="s">
        <v>170</v>
      </c>
      <c r="D2487" s="90" t="s">
        <v>1872</v>
      </c>
      <c r="E2487" s="43" t="n">
        <v>0.916666666666667</v>
      </c>
      <c r="F2487" s="54" t="n">
        <v>50</v>
      </c>
      <c r="G2487" s="45" t="n">
        <v>3.05</v>
      </c>
      <c r="H2487" s="96" t="s">
        <v>7</v>
      </c>
      <c r="I2487" s="47" t="n">
        <f aca="false">IF(H2487="W",F2487*G2487-F2487,(IF(H2487="L",-F2487)))</f>
        <v>-50</v>
      </c>
      <c r="J2487" s="91"/>
      <c r="K2487" s="23"/>
      <c r="L2487" s="48"/>
      <c r="M2487" s="48"/>
      <c r="N2487" s="49"/>
      <c r="O2487" s="91"/>
      <c r="P2487" s="92"/>
      <c r="Q2487" s="92"/>
      <c r="R2487" s="29"/>
      <c r="S2487" s="92"/>
      <c r="T2487" s="92"/>
      <c r="U2487" s="92"/>
      <c r="V2487" s="92"/>
      <c r="W2487" s="92"/>
      <c r="X2487" s="92"/>
      <c r="Y2487" s="92"/>
      <c r="Z2487" s="92"/>
      <c r="AA2487" s="92"/>
      <c r="AB2487" s="92"/>
      <c r="AC2487" s="92"/>
      <c r="AD2487" s="92"/>
      <c r="AE2487" s="92"/>
      <c r="AF2487" s="92"/>
    </row>
    <row r="2488" customFormat="false" ht="16.85" hidden="false" customHeight="false" outlineLevel="0" collapsed="false">
      <c r="A2488" s="69" t="s">
        <v>2550</v>
      </c>
      <c r="B2488" s="90" t="s">
        <v>67</v>
      </c>
      <c r="C2488" s="91" t="s">
        <v>331</v>
      </c>
      <c r="D2488" s="90" t="s">
        <v>2551</v>
      </c>
      <c r="E2488" s="43" t="n">
        <v>0.829861111111111</v>
      </c>
      <c r="F2488" s="54" t="n">
        <v>20</v>
      </c>
      <c r="G2488" s="45" t="n">
        <v>2.25</v>
      </c>
      <c r="H2488" s="96" t="s">
        <v>7</v>
      </c>
      <c r="I2488" s="47" t="n">
        <f aca="false">IF(H2488="W",F2488*G2488-F2488,(IF(H2488="L",-F2488)))</f>
        <v>-20</v>
      </c>
      <c r="J2488" s="91"/>
      <c r="K2488" s="23"/>
      <c r="L2488" s="48"/>
      <c r="M2488" s="48"/>
      <c r="N2488" s="49"/>
      <c r="O2488" s="91"/>
      <c r="P2488" s="92"/>
      <c r="Q2488" s="92"/>
      <c r="R2488" s="29"/>
      <c r="S2488" s="92"/>
      <c r="T2488" s="92"/>
      <c r="U2488" s="92"/>
      <c r="V2488" s="92"/>
      <c r="W2488" s="92"/>
      <c r="X2488" s="92"/>
      <c r="Y2488" s="92"/>
      <c r="Z2488" s="92"/>
      <c r="AA2488" s="92"/>
      <c r="AB2488" s="92"/>
      <c r="AC2488" s="92"/>
      <c r="AD2488" s="92"/>
      <c r="AE2488" s="92"/>
      <c r="AF2488" s="92"/>
    </row>
    <row r="2489" customFormat="false" ht="16.85" hidden="false" customHeight="false" outlineLevel="0" collapsed="false">
      <c r="A2489" s="69"/>
      <c r="B2489" s="90" t="s">
        <v>67</v>
      </c>
      <c r="C2489" s="91" t="s">
        <v>2313</v>
      </c>
      <c r="D2489" s="90" t="s">
        <v>2135</v>
      </c>
      <c r="E2489" s="43" t="n">
        <v>0.829861111111111</v>
      </c>
      <c r="F2489" s="54" t="n">
        <v>12.68</v>
      </c>
      <c r="G2489" s="45" t="n">
        <v>3.55</v>
      </c>
      <c r="H2489" s="96" t="s">
        <v>5</v>
      </c>
      <c r="I2489" s="47" t="n">
        <f aca="false">IF(H2489="W",F2489*G2489-F2489,(IF(H2489="L",-F2489)))</f>
        <v>32.334</v>
      </c>
      <c r="J2489" s="91"/>
      <c r="K2489" s="23"/>
      <c r="L2489" s="48"/>
      <c r="M2489" s="48"/>
      <c r="N2489" s="49"/>
      <c r="O2489" s="91"/>
      <c r="P2489" s="92"/>
      <c r="Q2489" s="92"/>
      <c r="R2489" s="29"/>
      <c r="S2489" s="92"/>
      <c r="T2489" s="92"/>
      <c r="U2489" s="92"/>
      <c r="V2489" s="92"/>
      <c r="W2489" s="92"/>
      <c r="X2489" s="92"/>
      <c r="Y2489" s="92"/>
      <c r="Z2489" s="92"/>
      <c r="AA2489" s="92"/>
      <c r="AB2489" s="92"/>
      <c r="AC2489" s="92"/>
      <c r="AD2489" s="92"/>
      <c r="AE2489" s="92"/>
      <c r="AF2489" s="92"/>
    </row>
    <row r="2490" customFormat="false" ht="16.85" hidden="false" customHeight="false" outlineLevel="0" collapsed="false">
      <c r="A2490" s="69"/>
      <c r="B2490" s="90" t="s">
        <v>67</v>
      </c>
      <c r="C2490" s="62" t="s">
        <v>87</v>
      </c>
      <c r="D2490" s="90" t="s">
        <v>2161</v>
      </c>
      <c r="E2490" s="43" t="n">
        <v>0.829861111111111</v>
      </c>
      <c r="F2490" s="54" t="s">
        <v>83</v>
      </c>
      <c r="G2490" s="45" t="s">
        <v>83</v>
      </c>
      <c r="H2490" s="96" t="s">
        <v>6</v>
      </c>
      <c r="I2490" s="47" t="n">
        <f aca="false">IF(H2490="W",F2490*G2490-F2490,(IF(H2490="L",-F2490)))</f>
        <v>0</v>
      </c>
      <c r="J2490" s="91"/>
      <c r="K2490" s="23"/>
      <c r="L2490" s="48"/>
      <c r="M2490" s="48"/>
      <c r="N2490" s="49"/>
      <c r="O2490" s="91"/>
      <c r="P2490" s="92"/>
      <c r="Q2490" s="92"/>
      <c r="R2490" s="29"/>
      <c r="S2490" s="92"/>
      <c r="T2490" s="92"/>
      <c r="U2490" s="92"/>
      <c r="V2490" s="92"/>
      <c r="W2490" s="92"/>
      <c r="X2490" s="92"/>
      <c r="Y2490" s="92"/>
      <c r="Z2490" s="92"/>
      <c r="AA2490" s="92"/>
      <c r="AB2490" s="92"/>
      <c r="AC2490" s="92"/>
      <c r="AD2490" s="92"/>
      <c r="AE2490" s="92"/>
      <c r="AF2490" s="92"/>
    </row>
    <row r="2491" customFormat="false" ht="16.85" hidden="false" customHeight="false" outlineLevel="0" collapsed="false">
      <c r="A2491" s="69" t="s">
        <v>2552</v>
      </c>
      <c r="B2491" s="90" t="s">
        <v>67</v>
      </c>
      <c r="C2491" s="91" t="s">
        <v>170</v>
      </c>
      <c r="D2491" s="90" t="s">
        <v>2553</v>
      </c>
      <c r="E2491" s="43" t="n">
        <v>0.75</v>
      </c>
      <c r="F2491" s="54" t="n">
        <v>50</v>
      </c>
      <c r="G2491" s="45" t="n">
        <v>2</v>
      </c>
      <c r="H2491" s="96" t="s">
        <v>5</v>
      </c>
      <c r="I2491" s="47" t="n">
        <f aca="false">IF(H2491="W",F2491*G2491-F2491,(IF(H2491="L",-F2491)))</f>
        <v>50</v>
      </c>
      <c r="J2491" s="91"/>
      <c r="K2491" s="23"/>
      <c r="L2491" s="48"/>
      <c r="M2491" s="48"/>
      <c r="N2491" s="49"/>
      <c r="O2491" s="91"/>
      <c r="P2491" s="92"/>
      <c r="Q2491" s="92"/>
      <c r="R2491" s="29"/>
      <c r="S2491" s="92"/>
      <c r="T2491" s="92"/>
      <c r="U2491" s="92"/>
      <c r="V2491" s="92"/>
      <c r="W2491" s="92"/>
      <c r="X2491" s="92"/>
      <c r="Y2491" s="92"/>
      <c r="Z2491" s="92"/>
      <c r="AA2491" s="92"/>
      <c r="AB2491" s="92"/>
      <c r="AC2491" s="92"/>
      <c r="AD2491" s="92"/>
      <c r="AE2491" s="92"/>
      <c r="AF2491" s="92"/>
    </row>
    <row r="2492" customFormat="false" ht="16.85" hidden="false" customHeight="false" outlineLevel="0" collapsed="false">
      <c r="A2492" s="69" t="s">
        <v>2554</v>
      </c>
      <c r="B2492" s="90" t="s">
        <v>67</v>
      </c>
      <c r="C2492" s="91" t="s">
        <v>170</v>
      </c>
      <c r="D2492" s="90" t="s">
        <v>1872</v>
      </c>
      <c r="E2492" s="43" t="n">
        <v>0.916666666666667</v>
      </c>
      <c r="F2492" s="54" t="n">
        <v>30</v>
      </c>
      <c r="G2492" s="45" t="n">
        <v>6</v>
      </c>
      <c r="H2492" s="96" t="s">
        <v>7</v>
      </c>
      <c r="I2492" s="47" t="n">
        <f aca="false">IF(H2492="W",F2492*G2492-F2492,(IF(H2492="L",-F2492)))</f>
        <v>-30</v>
      </c>
      <c r="J2492" s="91"/>
      <c r="K2492" s="23"/>
      <c r="L2492" s="48"/>
      <c r="M2492" s="48"/>
      <c r="N2492" s="49"/>
      <c r="O2492" s="91"/>
      <c r="P2492" s="92"/>
      <c r="Q2492" s="92"/>
      <c r="R2492" s="29"/>
      <c r="S2492" s="92"/>
      <c r="T2492" s="92"/>
      <c r="U2492" s="92"/>
      <c r="V2492" s="92"/>
      <c r="W2492" s="92"/>
      <c r="X2492" s="92"/>
      <c r="Y2492" s="92"/>
      <c r="Z2492" s="92"/>
      <c r="AA2492" s="92"/>
      <c r="AB2492" s="92"/>
      <c r="AC2492" s="92"/>
      <c r="AD2492" s="92"/>
      <c r="AE2492" s="92"/>
      <c r="AF2492" s="92"/>
    </row>
    <row r="2493" customFormat="false" ht="16.85" hidden="false" customHeight="false" outlineLevel="0" collapsed="false">
      <c r="A2493" s="69" t="s">
        <v>2555</v>
      </c>
      <c r="B2493" s="90" t="s">
        <v>67</v>
      </c>
      <c r="C2493" s="91" t="s">
        <v>331</v>
      </c>
      <c r="D2493" s="90" t="s">
        <v>1866</v>
      </c>
      <c r="E2493" s="43" t="n">
        <v>0.916666666666667</v>
      </c>
      <c r="F2493" s="54" t="n">
        <v>20</v>
      </c>
      <c r="G2493" s="45" t="n">
        <v>2.3</v>
      </c>
      <c r="H2493" s="96" t="s">
        <v>5</v>
      </c>
      <c r="I2493" s="47" t="n">
        <f aca="false">IF(H2493="W",F2493*G2493-F2493,(IF(H2493="L",-F2493)))</f>
        <v>26</v>
      </c>
      <c r="J2493" s="91"/>
      <c r="K2493" s="23"/>
      <c r="L2493" s="48"/>
      <c r="M2493" s="48"/>
      <c r="N2493" s="49"/>
      <c r="O2493" s="91"/>
      <c r="P2493" s="92"/>
      <c r="Q2493" s="92"/>
      <c r="R2493" s="29"/>
      <c r="S2493" s="92"/>
      <c r="T2493" s="92"/>
      <c r="U2493" s="92"/>
      <c r="V2493" s="92"/>
      <c r="W2493" s="92"/>
      <c r="X2493" s="92"/>
      <c r="Y2493" s="92"/>
      <c r="Z2493" s="92"/>
      <c r="AA2493" s="92"/>
      <c r="AB2493" s="92"/>
      <c r="AC2493" s="92"/>
      <c r="AD2493" s="92"/>
      <c r="AE2493" s="92"/>
      <c r="AF2493" s="92"/>
    </row>
    <row r="2494" customFormat="false" ht="16.85" hidden="false" customHeight="false" outlineLevel="0" collapsed="false">
      <c r="A2494" s="69" t="s">
        <v>2556</v>
      </c>
      <c r="B2494" s="90" t="s">
        <v>67</v>
      </c>
      <c r="C2494" s="91" t="s">
        <v>170</v>
      </c>
      <c r="D2494" s="90" t="s">
        <v>2135</v>
      </c>
      <c r="E2494" s="43" t="n">
        <v>0.916666666666667</v>
      </c>
      <c r="F2494" s="54" t="n">
        <v>14.6</v>
      </c>
      <c r="G2494" s="45" t="n">
        <v>3.15</v>
      </c>
      <c r="H2494" s="96" t="s">
        <v>7</v>
      </c>
      <c r="I2494" s="47" t="n">
        <f aca="false">IF(H2494="W",F2494*G2494-F2494,(IF(H2494="L",-F2494)))</f>
        <v>-14.6</v>
      </c>
      <c r="J2494" s="91"/>
      <c r="K2494" s="23"/>
      <c r="L2494" s="48"/>
      <c r="M2494" s="48"/>
      <c r="N2494" s="49"/>
      <c r="O2494" s="91"/>
      <c r="P2494" s="92"/>
      <c r="Q2494" s="92"/>
      <c r="R2494" s="29"/>
      <c r="S2494" s="92"/>
      <c r="T2494" s="92"/>
      <c r="U2494" s="92"/>
      <c r="V2494" s="92"/>
      <c r="W2494" s="92"/>
      <c r="X2494" s="92"/>
      <c r="Y2494" s="92"/>
      <c r="Z2494" s="92"/>
      <c r="AA2494" s="92"/>
      <c r="AB2494" s="92"/>
      <c r="AC2494" s="92"/>
      <c r="AD2494" s="92"/>
      <c r="AE2494" s="92"/>
      <c r="AF2494" s="92"/>
    </row>
    <row r="2495" customFormat="false" ht="16.85" hidden="false" customHeight="false" outlineLevel="0" collapsed="false">
      <c r="A2495" s="69" t="s">
        <v>2557</v>
      </c>
      <c r="B2495" s="90" t="s">
        <v>67</v>
      </c>
      <c r="C2495" s="62" t="s">
        <v>170</v>
      </c>
      <c r="D2495" s="90" t="s">
        <v>2558</v>
      </c>
      <c r="E2495" s="43" t="n">
        <v>0.916666666666667</v>
      </c>
      <c r="F2495" s="54" t="n">
        <v>3.54</v>
      </c>
      <c r="G2495" s="45" t="n">
        <v>13</v>
      </c>
      <c r="H2495" s="96" t="s">
        <v>7</v>
      </c>
      <c r="I2495" s="47" t="n">
        <f aca="false">IF(H2495="W",F2495*G2495-F2495,(IF(H2495="L",-F2495)))</f>
        <v>-3.54</v>
      </c>
      <c r="J2495" s="91"/>
      <c r="K2495" s="23"/>
      <c r="L2495" s="48"/>
      <c r="M2495" s="48"/>
      <c r="N2495" s="49"/>
      <c r="O2495" s="91"/>
      <c r="P2495" s="92"/>
      <c r="Q2495" s="92"/>
      <c r="R2495" s="29"/>
      <c r="S2495" s="92"/>
      <c r="T2495" s="92"/>
      <c r="U2495" s="92"/>
      <c r="V2495" s="92"/>
      <c r="W2495" s="92"/>
      <c r="X2495" s="92"/>
      <c r="Y2495" s="92"/>
      <c r="Z2495" s="92"/>
      <c r="AA2495" s="92"/>
      <c r="AB2495" s="92"/>
      <c r="AC2495" s="92"/>
      <c r="AD2495" s="92"/>
      <c r="AE2495" s="92"/>
      <c r="AF2495" s="92"/>
    </row>
    <row r="2496" customFormat="false" ht="16.85" hidden="false" customHeight="false" outlineLevel="0" collapsed="false">
      <c r="A2496" s="69"/>
      <c r="B2496" s="90" t="s">
        <v>67</v>
      </c>
      <c r="C2496" s="91" t="s">
        <v>170</v>
      </c>
      <c r="D2496" s="90" t="s">
        <v>1872</v>
      </c>
      <c r="E2496" s="43" t="n">
        <v>0.916666666666667</v>
      </c>
      <c r="F2496" s="54" t="n">
        <v>5</v>
      </c>
      <c r="G2496" s="45" t="n">
        <v>7</v>
      </c>
      <c r="H2496" s="96" t="s">
        <v>6</v>
      </c>
      <c r="I2496" s="47" t="n">
        <f aca="false">IF(H2496="W",F2496*G2496-F2496,(IF(H2496="L",-F2496)))</f>
        <v>0</v>
      </c>
      <c r="J2496" s="91"/>
      <c r="K2496" s="23" t="s">
        <v>124</v>
      </c>
      <c r="L2496" s="48"/>
      <c r="M2496" s="48"/>
      <c r="N2496" s="49"/>
      <c r="O2496" s="91"/>
      <c r="P2496" s="92"/>
      <c r="Q2496" s="92"/>
      <c r="R2496" s="29"/>
      <c r="S2496" s="92"/>
      <c r="T2496" s="92"/>
      <c r="U2496" s="92"/>
      <c r="V2496" s="92"/>
      <c r="W2496" s="92"/>
      <c r="X2496" s="92"/>
      <c r="Y2496" s="92"/>
      <c r="Z2496" s="92"/>
      <c r="AA2496" s="92"/>
      <c r="AB2496" s="92"/>
      <c r="AC2496" s="92"/>
      <c r="AD2496" s="92"/>
      <c r="AE2496" s="92"/>
      <c r="AF2496" s="92"/>
    </row>
    <row r="2497" customFormat="false" ht="16.85" hidden="false" customHeight="false" outlineLevel="0" collapsed="false">
      <c r="A2497" s="69"/>
      <c r="B2497" s="90" t="s">
        <v>46</v>
      </c>
      <c r="C2497" s="91" t="s">
        <v>95</v>
      </c>
      <c r="D2497" s="90" t="s">
        <v>2464</v>
      </c>
      <c r="E2497" s="43" t="n">
        <v>0.125</v>
      </c>
      <c r="F2497" s="54" t="n">
        <v>20</v>
      </c>
      <c r="G2497" s="45" t="n">
        <v>2.35</v>
      </c>
      <c r="H2497" s="96" t="s">
        <v>7</v>
      </c>
      <c r="I2497" s="47" t="n">
        <f aca="false">IF(H2497="W",F2497*G2497-F2497,(IF(H2497="L",-F2497)))</f>
        <v>-20</v>
      </c>
      <c r="J2497" s="91"/>
      <c r="K2497" s="23"/>
      <c r="L2497" s="48"/>
      <c r="M2497" s="48"/>
      <c r="N2497" s="49"/>
      <c r="O2497" s="91"/>
      <c r="P2497" s="92"/>
      <c r="Q2497" s="92"/>
      <c r="R2497" s="29"/>
      <c r="S2497" s="92"/>
      <c r="T2497" s="92"/>
      <c r="U2497" s="92"/>
      <c r="V2497" s="92"/>
      <c r="W2497" s="92"/>
      <c r="X2497" s="92"/>
      <c r="Y2497" s="92"/>
      <c r="Z2497" s="92"/>
      <c r="AA2497" s="92"/>
      <c r="AB2497" s="92"/>
      <c r="AC2497" s="92"/>
      <c r="AD2497" s="92"/>
      <c r="AE2497" s="92"/>
      <c r="AF2497" s="92"/>
    </row>
    <row r="2498" customFormat="false" ht="16.85" hidden="false" customHeight="false" outlineLevel="0" collapsed="false">
      <c r="A2498" s="69"/>
      <c r="B2498" s="90" t="s">
        <v>46</v>
      </c>
      <c r="C2498" s="91" t="s">
        <v>28</v>
      </c>
      <c r="D2498" s="90" t="s">
        <v>2135</v>
      </c>
      <c r="E2498" s="43" t="n">
        <v>0.125</v>
      </c>
      <c r="F2498" s="54" t="n">
        <v>10</v>
      </c>
      <c r="G2498" s="45" t="s">
        <v>83</v>
      </c>
      <c r="H2498" s="96" t="s">
        <v>6</v>
      </c>
      <c r="I2498" s="47" t="n">
        <f aca="false">IF(H2498="W",F2498*G2498-F2498,(IF(H2498="L",-F2498)))</f>
        <v>0</v>
      </c>
      <c r="J2498" s="91"/>
      <c r="K2498" s="23"/>
      <c r="L2498" s="48"/>
      <c r="M2498" s="48"/>
      <c r="N2498" s="49"/>
      <c r="O2498" s="91"/>
      <c r="P2498" s="92"/>
      <c r="Q2498" s="92"/>
      <c r="R2498" s="29"/>
      <c r="S2498" s="92"/>
      <c r="T2498" s="92"/>
      <c r="U2498" s="92"/>
      <c r="V2498" s="92"/>
      <c r="W2498" s="92"/>
      <c r="X2498" s="92"/>
      <c r="Y2498" s="92"/>
      <c r="Z2498" s="92"/>
      <c r="AA2498" s="92"/>
      <c r="AB2498" s="92"/>
      <c r="AC2498" s="92"/>
      <c r="AD2498" s="92"/>
      <c r="AE2498" s="92"/>
      <c r="AF2498" s="92"/>
    </row>
    <row r="2499" customFormat="false" ht="16.85" hidden="false" customHeight="false" outlineLevel="0" collapsed="false">
      <c r="A2499" s="69" t="s">
        <v>2559</v>
      </c>
      <c r="B2499" s="90" t="s">
        <v>46</v>
      </c>
      <c r="C2499" s="91" t="s">
        <v>331</v>
      </c>
      <c r="D2499" s="90" t="s">
        <v>2157</v>
      </c>
      <c r="E2499" s="43" t="n">
        <v>0.125</v>
      </c>
      <c r="F2499" s="54" t="n">
        <v>20</v>
      </c>
      <c r="G2499" s="45" t="n">
        <v>2.55</v>
      </c>
      <c r="H2499" s="96" t="s">
        <v>5</v>
      </c>
      <c r="I2499" s="47" t="n">
        <f aca="false">IF(H2499="W",F2499*G2499-F2499,(IF(H2499="L",-F2499)))</f>
        <v>31</v>
      </c>
      <c r="J2499" s="91"/>
      <c r="K2499" s="23"/>
      <c r="L2499" s="48"/>
      <c r="M2499" s="48"/>
      <c r="N2499" s="49"/>
      <c r="O2499" s="91"/>
      <c r="P2499" s="92"/>
      <c r="Q2499" s="92"/>
      <c r="R2499" s="29"/>
      <c r="S2499" s="92"/>
      <c r="T2499" s="92"/>
      <c r="U2499" s="92"/>
      <c r="V2499" s="92"/>
      <c r="W2499" s="92"/>
      <c r="X2499" s="92"/>
      <c r="Y2499" s="92"/>
      <c r="Z2499" s="92"/>
      <c r="AA2499" s="92"/>
      <c r="AB2499" s="92"/>
      <c r="AC2499" s="92"/>
      <c r="AD2499" s="92"/>
      <c r="AE2499" s="92"/>
      <c r="AF2499" s="92"/>
    </row>
    <row r="2500" customFormat="false" ht="16.85" hidden="false" customHeight="false" outlineLevel="0" collapsed="false">
      <c r="A2500" s="69" t="s">
        <v>2560</v>
      </c>
      <c r="B2500" s="90" t="s">
        <v>46</v>
      </c>
      <c r="C2500" s="91" t="s">
        <v>170</v>
      </c>
      <c r="D2500" s="90" t="s">
        <v>2464</v>
      </c>
      <c r="E2500" s="43" t="n">
        <v>0.125</v>
      </c>
      <c r="F2500" s="54" t="n">
        <v>2</v>
      </c>
      <c r="G2500" s="45" t="n">
        <v>2.4</v>
      </c>
      <c r="H2500" s="96" t="s">
        <v>7</v>
      </c>
      <c r="I2500" s="47" t="n">
        <f aca="false">IF(H2500="W",F2500*G2500-F2500,(IF(H2500="L",-F2500)))</f>
        <v>-2</v>
      </c>
      <c r="J2500" s="91"/>
      <c r="K2500" s="23"/>
      <c r="L2500" s="48"/>
      <c r="M2500" s="48"/>
      <c r="N2500" s="49"/>
      <c r="O2500" s="91"/>
      <c r="P2500" s="92"/>
      <c r="Q2500" s="92"/>
      <c r="R2500" s="29"/>
      <c r="S2500" s="92"/>
      <c r="T2500" s="92"/>
      <c r="U2500" s="92"/>
      <c r="V2500" s="92"/>
      <c r="W2500" s="92"/>
      <c r="X2500" s="92"/>
      <c r="Y2500" s="92"/>
      <c r="Z2500" s="92"/>
      <c r="AA2500" s="92"/>
      <c r="AB2500" s="92"/>
      <c r="AC2500" s="92"/>
      <c r="AD2500" s="92"/>
      <c r="AE2500" s="92"/>
      <c r="AF2500" s="92"/>
    </row>
    <row r="2501" customFormat="false" ht="16.85" hidden="false" customHeight="false" outlineLevel="0" collapsed="false">
      <c r="A2501" s="69"/>
      <c r="B2501" s="90" t="s">
        <v>67</v>
      </c>
      <c r="C2501" s="91" t="s">
        <v>28</v>
      </c>
      <c r="D2501" s="90" t="s">
        <v>2561</v>
      </c>
      <c r="E2501" s="43" t="n">
        <v>0.916666666666667</v>
      </c>
      <c r="F2501" s="54" t="n">
        <v>12</v>
      </c>
      <c r="G2501" s="45" t="n">
        <v>6</v>
      </c>
      <c r="H2501" s="96" t="s">
        <v>7</v>
      </c>
      <c r="I2501" s="47" t="n">
        <f aca="false">IF(H2501="W",F2501*G2501-F2501,(IF(H2501="L",-F2501)))</f>
        <v>-12</v>
      </c>
      <c r="J2501" s="91"/>
      <c r="K2501" s="23"/>
      <c r="L2501" s="48"/>
      <c r="M2501" s="48"/>
      <c r="N2501" s="49"/>
      <c r="O2501" s="91"/>
      <c r="P2501" s="92"/>
      <c r="Q2501" s="92"/>
      <c r="R2501" s="29"/>
      <c r="S2501" s="92"/>
      <c r="T2501" s="92"/>
      <c r="U2501" s="92"/>
      <c r="V2501" s="92"/>
      <c r="W2501" s="92"/>
      <c r="X2501" s="92"/>
      <c r="Y2501" s="92"/>
      <c r="Z2501" s="92"/>
      <c r="AA2501" s="92"/>
      <c r="AB2501" s="92"/>
      <c r="AC2501" s="92"/>
      <c r="AD2501" s="92"/>
      <c r="AE2501" s="92"/>
      <c r="AF2501" s="92"/>
    </row>
    <row r="2502" customFormat="false" ht="16.85" hidden="false" customHeight="false" outlineLevel="0" collapsed="false">
      <c r="A2502" s="69" t="s">
        <v>2562</v>
      </c>
      <c r="B2502" s="90" t="s">
        <v>67</v>
      </c>
      <c r="C2502" s="91" t="s">
        <v>170</v>
      </c>
      <c r="D2502" s="90" t="s">
        <v>2135</v>
      </c>
      <c r="E2502" s="43" t="n">
        <v>0.916666666666667</v>
      </c>
      <c r="F2502" s="54" t="n">
        <v>23.59</v>
      </c>
      <c r="G2502" s="45" t="n">
        <v>3.55</v>
      </c>
      <c r="H2502" s="96" t="s">
        <v>7</v>
      </c>
      <c r="I2502" s="47" t="n">
        <f aca="false">IF(H2502="W",F2502*G2502-F2502,(IF(H2502="L",-F2502)))</f>
        <v>-23.59</v>
      </c>
      <c r="J2502" s="91"/>
      <c r="K2502" s="23"/>
      <c r="L2502" s="48"/>
      <c r="M2502" s="48"/>
      <c r="N2502" s="49"/>
      <c r="O2502" s="91"/>
      <c r="P2502" s="92"/>
      <c r="Q2502" s="92"/>
      <c r="R2502" s="29"/>
      <c r="S2502" s="92"/>
      <c r="T2502" s="92"/>
      <c r="U2502" s="92"/>
      <c r="V2502" s="92"/>
      <c r="W2502" s="92"/>
      <c r="X2502" s="92"/>
      <c r="Y2502" s="92"/>
      <c r="Z2502" s="92"/>
      <c r="AA2502" s="92"/>
      <c r="AB2502" s="92"/>
      <c r="AC2502" s="92"/>
      <c r="AD2502" s="92"/>
      <c r="AE2502" s="92"/>
      <c r="AF2502" s="92"/>
    </row>
    <row r="2503" customFormat="false" ht="16.85" hidden="false" customHeight="false" outlineLevel="0" collapsed="false">
      <c r="A2503" s="69" t="s">
        <v>2563</v>
      </c>
      <c r="B2503" s="90" t="s">
        <v>67</v>
      </c>
      <c r="C2503" s="91" t="s">
        <v>331</v>
      </c>
      <c r="D2503" s="90" t="s">
        <v>2564</v>
      </c>
      <c r="E2503" s="43" t="n">
        <v>0.916666666666667</v>
      </c>
      <c r="F2503" s="54" t="n">
        <v>35.64</v>
      </c>
      <c r="G2503" s="45" t="n">
        <v>2.35</v>
      </c>
      <c r="H2503" s="96" t="s">
        <v>5</v>
      </c>
      <c r="I2503" s="47" t="n">
        <f aca="false">IF(H2503="W",F2503*G2503-F2503,(IF(H2503="L",-F2503)))</f>
        <v>48.114</v>
      </c>
      <c r="J2503" s="91"/>
      <c r="K2503" s="23"/>
      <c r="L2503" s="48"/>
      <c r="M2503" s="48"/>
      <c r="N2503" s="49"/>
      <c r="O2503" s="91"/>
      <c r="P2503" s="92"/>
      <c r="Q2503" s="92"/>
      <c r="R2503" s="29"/>
      <c r="S2503" s="92"/>
      <c r="T2503" s="92"/>
      <c r="U2503" s="92"/>
      <c r="V2503" s="92"/>
      <c r="W2503" s="92"/>
      <c r="X2503" s="92"/>
      <c r="Y2503" s="92"/>
      <c r="Z2503" s="92"/>
      <c r="AA2503" s="92"/>
      <c r="AB2503" s="92"/>
      <c r="AC2503" s="92"/>
      <c r="AD2503" s="92"/>
      <c r="AE2503" s="92"/>
      <c r="AF2503" s="92"/>
    </row>
    <row r="2504" customFormat="false" ht="16.85" hidden="false" customHeight="false" outlineLevel="0" collapsed="false">
      <c r="A2504" s="69" t="s">
        <v>2565</v>
      </c>
      <c r="B2504" s="90" t="s">
        <v>46</v>
      </c>
      <c r="C2504" s="91" t="s">
        <v>331</v>
      </c>
      <c r="D2504" s="90" t="s">
        <v>2566</v>
      </c>
      <c r="E2504" s="43" t="n">
        <v>0.770833333333333</v>
      </c>
      <c r="F2504" s="54" t="n">
        <v>20</v>
      </c>
      <c r="G2504" s="45" t="n">
        <v>2.35</v>
      </c>
      <c r="H2504" s="96" t="s">
        <v>7</v>
      </c>
      <c r="I2504" s="47" t="n">
        <f aca="false">IF(H2504="W",F2504*G2504-F2504,(IF(H2504="L",-F2504)))</f>
        <v>-20</v>
      </c>
      <c r="J2504" s="91"/>
      <c r="K2504" s="23"/>
      <c r="L2504" s="48"/>
      <c r="M2504" s="48"/>
      <c r="N2504" s="49"/>
      <c r="O2504" s="91"/>
      <c r="P2504" s="92"/>
      <c r="Q2504" s="92"/>
      <c r="R2504" s="29"/>
      <c r="S2504" s="92"/>
      <c r="T2504" s="92"/>
      <c r="U2504" s="92"/>
      <c r="V2504" s="92"/>
      <c r="W2504" s="92"/>
      <c r="X2504" s="92"/>
      <c r="Y2504" s="92"/>
      <c r="Z2504" s="92"/>
      <c r="AA2504" s="92"/>
      <c r="AB2504" s="92"/>
      <c r="AC2504" s="92"/>
      <c r="AD2504" s="92"/>
      <c r="AE2504" s="92"/>
      <c r="AF2504" s="92"/>
    </row>
    <row r="2505" customFormat="false" ht="16.85" hidden="false" customHeight="false" outlineLevel="0" collapsed="false">
      <c r="A2505" s="69"/>
      <c r="B2505" s="90" t="s">
        <v>46</v>
      </c>
      <c r="C2505" s="91" t="s">
        <v>28</v>
      </c>
      <c r="D2505" s="90" t="s">
        <v>2135</v>
      </c>
      <c r="E2505" s="43" t="n">
        <v>0.770833333333333</v>
      </c>
      <c r="F2505" s="54" t="n">
        <v>10</v>
      </c>
      <c r="G2505" s="45" t="n">
        <v>4.33</v>
      </c>
      <c r="H2505" s="96" t="s">
        <v>5</v>
      </c>
      <c r="I2505" s="47" t="n">
        <f aca="false">IF(H2505="W",F2505*G2505-F2505,(IF(H2505="L",-F2505)))</f>
        <v>33.3</v>
      </c>
      <c r="J2505" s="91"/>
      <c r="K2505" s="23" t="s">
        <v>916</v>
      </c>
      <c r="L2505" s="48"/>
      <c r="M2505" s="48"/>
      <c r="N2505" s="49"/>
      <c r="O2505" s="91"/>
      <c r="P2505" s="92"/>
      <c r="Q2505" s="92"/>
      <c r="R2505" s="29"/>
      <c r="S2505" s="92"/>
      <c r="T2505" s="92"/>
      <c r="U2505" s="92"/>
      <c r="V2505" s="92"/>
      <c r="W2505" s="92"/>
      <c r="X2505" s="92"/>
      <c r="Y2505" s="92"/>
      <c r="Z2505" s="92"/>
      <c r="AA2505" s="92"/>
      <c r="AB2505" s="92"/>
      <c r="AC2505" s="92"/>
      <c r="AD2505" s="92"/>
      <c r="AE2505" s="92"/>
      <c r="AF2505" s="92"/>
    </row>
    <row r="2506" customFormat="false" ht="16.85" hidden="false" customHeight="false" outlineLevel="0" collapsed="false">
      <c r="A2506" s="69" t="s">
        <v>2567</v>
      </c>
      <c r="B2506" s="90" t="s">
        <v>46</v>
      </c>
      <c r="C2506" s="91" t="s">
        <v>170</v>
      </c>
      <c r="D2506" s="90" t="s">
        <v>2568</v>
      </c>
      <c r="E2506" s="43" t="n">
        <v>0.770833333333333</v>
      </c>
      <c r="F2506" s="54" t="n">
        <v>15.93</v>
      </c>
      <c r="G2506" s="45" t="n">
        <v>2.95</v>
      </c>
      <c r="H2506" s="96" t="s">
        <v>7</v>
      </c>
      <c r="I2506" s="47" t="n">
        <f aca="false">IF(H2506="W",F2506*G2506-F2506,(IF(H2506="L",-F2506)))</f>
        <v>-15.93</v>
      </c>
      <c r="J2506" s="91"/>
      <c r="K2506" s="23"/>
      <c r="L2506" s="48"/>
      <c r="M2506" s="48"/>
      <c r="N2506" s="49"/>
      <c r="O2506" s="91"/>
      <c r="P2506" s="92"/>
      <c r="Q2506" s="92"/>
      <c r="R2506" s="29"/>
      <c r="S2506" s="92"/>
      <c r="T2506" s="92"/>
      <c r="U2506" s="92"/>
      <c r="V2506" s="92"/>
      <c r="W2506" s="92"/>
      <c r="X2506" s="92"/>
      <c r="Y2506" s="92"/>
      <c r="Z2506" s="92"/>
      <c r="AA2506" s="92"/>
      <c r="AB2506" s="92"/>
      <c r="AC2506" s="92"/>
      <c r="AD2506" s="92"/>
      <c r="AE2506" s="92"/>
      <c r="AF2506" s="92"/>
    </row>
    <row r="2507" customFormat="false" ht="16.85" hidden="false" customHeight="false" outlineLevel="0" collapsed="false">
      <c r="A2507" s="69"/>
      <c r="B2507" s="90" t="s">
        <v>67</v>
      </c>
      <c r="C2507" s="91" t="s">
        <v>28</v>
      </c>
      <c r="D2507" s="90" t="s">
        <v>1541</v>
      </c>
      <c r="E2507" s="43" t="n">
        <v>0.916666666666667</v>
      </c>
      <c r="F2507" s="54" t="n">
        <v>25</v>
      </c>
      <c r="G2507" s="45" t="n">
        <v>1.57</v>
      </c>
      <c r="H2507" s="96" t="s">
        <v>7</v>
      </c>
      <c r="I2507" s="47" t="n">
        <f aca="false">IF(H2507="W",F2507*G2507-F2507,(IF(H2507="L",-F2507)))</f>
        <v>-25</v>
      </c>
      <c r="J2507" s="91"/>
      <c r="K2507" s="23"/>
      <c r="L2507" s="48"/>
      <c r="M2507" s="48"/>
      <c r="N2507" s="49"/>
      <c r="O2507" s="91"/>
      <c r="P2507" s="92"/>
      <c r="Q2507" s="92"/>
      <c r="R2507" s="29"/>
      <c r="S2507" s="92"/>
      <c r="T2507" s="92"/>
      <c r="U2507" s="92"/>
      <c r="V2507" s="92"/>
      <c r="W2507" s="92"/>
      <c r="X2507" s="92"/>
      <c r="Y2507" s="92"/>
      <c r="Z2507" s="92"/>
      <c r="AA2507" s="92"/>
      <c r="AB2507" s="92"/>
      <c r="AC2507" s="92"/>
      <c r="AD2507" s="92"/>
      <c r="AE2507" s="92"/>
      <c r="AF2507" s="92"/>
    </row>
    <row r="2508" customFormat="false" ht="16.85" hidden="false" customHeight="false" outlineLevel="0" collapsed="false">
      <c r="A2508" s="69"/>
      <c r="B2508" s="90" t="s">
        <v>67</v>
      </c>
      <c r="C2508" s="91" t="s">
        <v>331</v>
      </c>
      <c r="D2508" s="90" t="s">
        <v>2135</v>
      </c>
      <c r="E2508" s="43" t="n">
        <v>0.916666666666667</v>
      </c>
      <c r="F2508" s="54" t="s">
        <v>83</v>
      </c>
      <c r="G2508" s="45" t="s">
        <v>83</v>
      </c>
      <c r="H2508" s="96" t="s">
        <v>6</v>
      </c>
      <c r="I2508" s="47" t="n">
        <f aca="false">IF(H2508="W",F2508*G2508-F2508,(IF(H2508="L",-F2508)))</f>
        <v>0</v>
      </c>
      <c r="J2508" s="91"/>
      <c r="K2508" s="23"/>
      <c r="L2508" s="48"/>
      <c r="M2508" s="48"/>
      <c r="N2508" s="49"/>
      <c r="O2508" s="91"/>
      <c r="P2508" s="92"/>
      <c r="Q2508" s="92"/>
      <c r="R2508" s="29"/>
      <c r="S2508" s="92"/>
      <c r="T2508" s="92"/>
      <c r="U2508" s="92"/>
      <c r="V2508" s="92"/>
      <c r="W2508" s="92"/>
      <c r="X2508" s="92"/>
      <c r="Y2508" s="92"/>
      <c r="Z2508" s="92"/>
      <c r="AA2508" s="92"/>
      <c r="AB2508" s="92"/>
      <c r="AC2508" s="92"/>
      <c r="AD2508" s="92"/>
      <c r="AE2508" s="92"/>
      <c r="AF2508" s="92"/>
    </row>
    <row r="2509" customFormat="false" ht="16.85" hidden="false" customHeight="false" outlineLevel="0" collapsed="false">
      <c r="A2509" s="69" t="s">
        <v>2569</v>
      </c>
      <c r="B2509" s="90" t="s">
        <v>67</v>
      </c>
      <c r="C2509" s="91" t="s">
        <v>170</v>
      </c>
      <c r="D2509" s="90" t="s">
        <v>2570</v>
      </c>
      <c r="E2509" s="43" t="n">
        <v>0.916666666666667</v>
      </c>
      <c r="F2509" s="54" t="n">
        <v>6</v>
      </c>
      <c r="G2509" s="45" t="n">
        <v>6.5</v>
      </c>
      <c r="H2509" s="96" t="s">
        <v>7</v>
      </c>
      <c r="I2509" s="47" t="n">
        <f aca="false">IF(H2509="W",F2509*G2509-F2509,(IF(H2509="L",-F2509)))</f>
        <v>-6</v>
      </c>
      <c r="J2509" s="91"/>
      <c r="K2509" s="23"/>
      <c r="L2509" s="48"/>
      <c r="M2509" s="48"/>
      <c r="N2509" s="49"/>
      <c r="O2509" s="91"/>
      <c r="P2509" s="92"/>
      <c r="Q2509" s="92"/>
      <c r="R2509" s="29"/>
      <c r="S2509" s="92"/>
      <c r="T2509" s="92"/>
      <c r="U2509" s="92"/>
      <c r="V2509" s="92"/>
      <c r="W2509" s="92"/>
      <c r="X2509" s="92"/>
      <c r="Y2509" s="92"/>
      <c r="Z2509" s="92"/>
      <c r="AA2509" s="92"/>
      <c r="AB2509" s="92"/>
      <c r="AC2509" s="92"/>
      <c r="AD2509" s="92"/>
      <c r="AE2509" s="92"/>
      <c r="AF2509" s="92"/>
    </row>
    <row r="2510" customFormat="false" ht="16.85" hidden="false" customHeight="false" outlineLevel="0" collapsed="false">
      <c r="A2510" s="69"/>
      <c r="B2510" s="90" t="s">
        <v>439</v>
      </c>
      <c r="C2510" s="91" t="s">
        <v>2571</v>
      </c>
      <c r="D2510" s="90" t="s">
        <v>2572</v>
      </c>
      <c r="E2510" s="43" t="n">
        <v>0.916666666666667</v>
      </c>
      <c r="F2510" s="54" t="n">
        <v>50</v>
      </c>
      <c r="G2510" s="45" t="n">
        <v>2</v>
      </c>
      <c r="H2510" s="96" t="s">
        <v>5</v>
      </c>
      <c r="I2510" s="47" t="n">
        <f aca="false">IF(H2510="W",F2510*G2510-F2510,(IF(H2510="L",-F2510)))</f>
        <v>50</v>
      </c>
      <c r="J2510" s="91"/>
      <c r="K2510" s="23" t="s">
        <v>2573</v>
      </c>
      <c r="L2510" s="48"/>
      <c r="M2510" s="48"/>
      <c r="N2510" s="49"/>
      <c r="O2510" s="91"/>
      <c r="P2510" s="92"/>
      <c r="Q2510" s="92"/>
      <c r="R2510" s="29"/>
      <c r="S2510" s="92"/>
      <c r="T2510" s="92"/>
      <c r="U2510" s="92"/>
      <c r="V2510" s="92"/>
      <c r="W2510" s="92"/>
      <c r="X2510" s="92"/>
      <c r="Y2510" s="92"/>
      <c r="Z2510" s="92"/>
      <c r="AA2510" s="92"/>
      <c r="AB2510" s="92"/>
      <c r="AC2510" s="92"/>
      <c r="AD2510" s="92"/>
      <c r="AE2510" s="92"/>
      <c r="AF2510" s="92"/>
    </row>
    <row r="2511" customFormat="false" ht="16.85" hidden="false" customHeight="false" outlineLevel="0" collapsed="false">
      <c r="A2511" s="69" t="n">
        <v>43797</v>
      </c>
      <c r="B2511" s="90" t="s">
        <v>712</v>
      </c>
      <c r="C2511" s="91" t="s">
        <v>28</v>
      </c>
      <c r="D2511" s="90" t="s">
        <v>2574</v>
      </c>
      <c r="E2511" s="43" t="n">
        <v>0.479166666666667</v>
      </c>
      <c r="F2511" s="54" t="n">
        <v>5</v>
      </c>
      <c r="G2511" s="45" t="n">
        <v>2.27</v>
      </c>
      <c r="H2511" s="96" t="s">
        <v>6</v>
      </c>
      <c r="I2511" s="47" t="n">
        <f aca="false">IF(H2511="W",F2511*G2511-F2511,(IF(H2511="L",-F2511)))</f>
        <v>0</v>
      </c>
      <c r="J2511" s="91"/>
      <c r="K2511" s="23"/>
      <c r="L2511" s="48"/>
      <c r="M2511" s="48"/>
      <c r="N2511" s="49"/>
      <c r="O2511" s="91"/>
      <c r="P2511" s="92"/>
      <c r="Q2511" s="92"/>
      <c r="R2511" s="29"/>
      <c r="S2511" s="92"/>
      <c r="T2511" s="92"/>
      <c r="U2511" s="92"/>
      <c r="V2511" s="92"/>
      <c r="W2511" s="92"/>
      <c r="X2511" s="92"/>
      <c r="Y2511" s="92"/>
      <c r="Z2511" s="92"/>
      <c r="AA2511" s="92"/>
      <c r="AB2511" s="92"/>
      <c r="AC2511" s="92"/>
      <c r="AD2511" s="92"/>
      <c r="AE2511" s="92"/>
      <c r="AF2511" s="92"/>
    </row>
    <row r="2512" customFormat="false" ht="16.85" hidden="false" customHeight="false" outlineLevel="0" collapsed="false">
      <c r="A2512" s="69"/>
      <c r="B2512" s="90" t="s">
        <v>712</v>
      </c>
      <c r="C2512" s="91" t="s">
        <v>2571</v>
      </c>
      <c r="D2512" s="90" t="s">
        <v>2575</v>
      </c>
      <c r="E2512" s="43" t="n">
        <v>0.479166666666667</v>
      </c>
      <c r="F2512" s="54" t="n">
        <v>7</v>
      </c>
      <c r="G2512" s="45" t="n">
        <v>1.65</v>
      </c>
      <c r="H2512" s="96" t="s">
        <v>5</v>
      </c>
      <c r="I2512" s="47" t="n">
        <f aca="false">IF(H2512="W",F2512*G2512-F2512,(IF(H2512="L",-F2512)))</f>
        <v>4.55</v>
      </c>
      <c r="J2512" s="91"/>
      <c r="K2512" s="23" t="s">
        <v>2576</v>
      </c>
      <c r="L2512" s="48"/>
      <c r="M2512" s="48"/>
      <c r="N2512" s="49"/>
      <c r="O2512" s="91"/>
      <c r="P2512" s="92"/>
      <c r="Q2512" s="92"/>
      <c r="R2512" s="29"/>
      <c r="S2512" s="92"/>
      <c r="T2512" s="92"/>
      <c r="U2512" s="92"/>
      <c r="V2512" s="92"/>
      <c r="W2512" s="92"/>
      <c r="X2512" s="92"/>
      <c r="Y2512" s="92"/>
      <c r="Z2512" s="92"/>
      <c r="AA2512" s="92"/>
      <c r="AB2512" s="92"/>
      <c r="AC2512" s="92"/>
      <c r="AD2512" s="92"/>
      <c r="AE2512" s="92"/>
      <c r="AF2512" s="92"/>
    </row>
    <row r="2513" customFormat="false" ht="16.85" hidden="false" customHeight="false" outlineLevel="0" collapsed="false">
      <c r="A2513" s="69"/>
      <c r="B2513" s="90" t="s">
        <v>46</v>
      </c>
      <c r="C2513" s="91" t="s">
        <v>2571</v>
      </c>
      <c r="D2513" s="90" t="s">
        <v>2577</v>
      </c>
      <c r="E2513" s="43" t="n">
        <v>0.125</v>
      </c>
      <c r="F2513" s="54" t="n">
        <v>28</v>
      </c>
      <c r="G2513" s="45" t="n">
        <v>2.13</v>
      </c>
      <c r="H2513" s="96" t="s">
        <v>7</v>
      </c>
      <c r="I2513" s="47" t="n">
        <f aca="false">IF(H2513="W",F2513*G2513-F2513,(IF(H2513="L",-F2513)))</f>
        <v>-28</v>
      </c>
      <c r="J2513" s="91"/>
      <c r="K2513" s="23" t="s">
        <v>2578</v>
      </c>
      <c r="L2513" s="48"/>
      <c r="M2513" s="48"/>
      <c r="N2513" s="49"/>
      <c r="O2513" s="91"/>
      <c r="P2513" s="92"/>
      <c r="Q2513" s="92"/>
      <c r="R2513" s="29"/>
      <c r="S2513" s="92"/>
      <c r="T2513" s="92"/>
      <c r="U2513" s="92"/>
      <c r="V2513" s="92"/>
      <c r="W2513" s="92"/>
      <c r="X2513" s="92"/>
      <c r="Y2513" s="92"/>
      <c r="Z2513" s="92"/>
      <c r="AA2513" s="92"/>
      <c r="AB2513" s="92"/>
      <c r="AC2513" s="92"/>
      <c r="AD2513" s="92"/>
      <c r="AE2513" s="92"/>
      <c r="AF2513" s="92"/>
    </row>
    <row r="2514" customFormat="false" ht="16.85" hidden="false" customHeight="false" outlineLevel="0" collapsed="false">
      <c r="A2514" s="69"/>
      <c r="B2514" s="90" t="s">
        <v>46</v>
      </c>
      <c r="C2514" s="91" t="s">
        <v>28</v>
      </c>
      <c r="D2514" s="90" t="s">
        <v>2579</v>
      </c>
      <c r="E2514" s="43" t="s">
        <v>2580</v>
      </c>
      <c r="F2514" s="54" t="n">
        <v>10</v>
      </c>
      <c r="G2514" s="45" t="n">
        <v>8</v>
      </c>
      <c r="H2514" s="96" t="s">
        <v>5</v>
      </c>
      <c r="I2514" s="47" t="n">
        <f aca="false">IF(H2514="W",F2514*G2514-F2514,(IF(H2514="L",-F2514)))</f>
        <v>70</v>
      </c>
      <c r="J2514" s="91"/>
      <c r="K2514" s="23"/>
      <c r="L2514" s="48"/>
      <c r="M2514" s="48"/>
      <c r="N2514" s="49"/>
      <c r="O2514" s="91"/>
      <c r="P2514" s="92"/>
      <c r="Q2514" s="92"/>
      <c r="R2514" s="29"/>
      <c r="S2514" s="92"/>
      <c r="T2514" s="92"/>
      <c r="U2514" s="92"/>
      <c r="V2514" s="92"/>
      <c r="W2514" s="92"/>
      <c r="X2514" s="92"/>
      <c r="Y2514" s="92"/>
      <c r="Z2514" s="92"/>
      <c r="AA2514" s="92"/>
      <c r="AB2514" s="92"/>
      <c r="AC2514" s="92"/>
      <c r="AD2514" s="92"/>
      <c r="AE2514" s="92"/>
      <c r="AF2514" s="92"/>
    </row>
    <row r="2515" customFormat="false" ht="16.85" hidden="false" customHeight="false" outlineLevel="0" collapsed="false">
      <c r="A2515" s="69" t="s">
        <v>2581</v>
      </c>
      <c r="B2515" s="90" t="s">
        <v>46</v>
      </c>
      <c r="C2515" s="91" t="s">
        <v>331</v>
      </c>
      <c r="D2515" s="90" t="s">
        <v>2420</v>
      </c>
      <c r="E2515" s="43" t="n">
        <v>0.125</v>
      </c>
      <c r="F2515" s="54" t="n">
        <v>20</v>
      </c>
      <c r="G2515" s="45" t="n">
        <v>2.9</v>
      </c>
      <c r="H2515" s="96" t="s">
        <v>7</v>
      </c>
      <c r="I2515" s="47" t="n">
        <f aca="false">IF(H2515="W",F2515*G2515-F2515,(IF(H2515="L",-F2515)))</f>
        <v>-20</v>
      </c>
      <c r="J2515" s="91"/>
      <c r="K2515" s="23"/>
      <c r="L2515" s="48"/>
      <c r="M2515" s="48"/>
      <c r="N2515" s="49"/>
      <c r="O2515" s="91"/>
      <c r="P2515" s="92"/>
      <c r="Q2515" s="92"/>
      <c r="R2515" s="29"/>
      <c r="S2515" s="92"/>
      <c r="T2515" s="92"/>
      <c r="U2515" s="92"/>
      <c r="V2515" s="92"/>
      <c r="W2515" s="92"/>
      <c r="X2515" s="92"/>
      <c r="Y2515" s="92"/>
      <c r="Z2515" s="92"/>
      <c r="AA2515" s="92"/>
      <c r="AB2515" s="92"/>
      <c r="AC2515" s="92"/>
      <c r="AD2515" s="92"/>
      <c r="AE2515" s="92"/>
      <c r="AF2515" s="92"/>
    </row>
    <row r="2516" customFormat="false" ht="16.85" hidden="false" customHeight="false" outlineLevel="0" collapsed="false">
      <c r="A2516" s="69"/>
      <c r="B2516" s="90" t="s">
        <v>46</v>
      </c>
      <c r="C2516" s="91" t="s">
        <v>28</v>
      </c>
      <c r="D2516" s="90" t="s">
        <v>2018</v>
      </c>
      <c r="E2516" s="43" t="n">
        <v>0.5625</v>
      </c>
      <c r="F2516" s="54" t="n">
        <v>1</v>
      </c>
      <c r="G2516" s="45" t="n">
        <v>2.03</v>
      </c>
      <c r="H2516" s="96" t="s">
        <v>7</v>
      </c>
      <c r="I2516" s="47" t="n">
        <f aca="false">IF(H2516="W",F2516*G2516-F2516,(IF(H2516="L",-F2516)))</f>
        <v>-1</v>
      </c>
      <c r="J2516" s="91"/>
      <c r="K2516" s="23"/>
      <c r="L2516" s="48"/>
      <c r="M2516" s="48"/>
      <c r="N2516" s="49"/>
      <c r="O2516" s="91"/>
      <c r="P2516" s="92"/>
      <c r="Q2516" s="92"/>
      <c r="R2516" s="29"/>
      <c r="S2516" s="92"/>
      <c r="T2516" s="92"/>
      <c r="U2516" s="92"/>
      <c r="V2516" s="92"/>
      <c r="W2516" s="92"/>
      <c r="X2516" s="92"/>
      <c r="Y2516" s="92"/>
      <c r="Z2516" s="92"/>
      <c r="AA2516" s="92"/>
      <c r="AB2516" s="92"/>
      <c r="AC2516" s="92"/>
      <c r="AD2516" s="92"/>
      <c r="AE2516" s="92"/>
      <c r="AF2516" s="92"/>
    </row>
    <row r="2517" customFormat="false" ht="16.85" hidden="false" customHeight="false" outlineLevel="0" collapsed="false">
      <c r="A2517" s="69"/>
      <c r="B2517" s="90" t="s">
        <v>46</v>
      </c>
      <c r="C2517" s="91" t="s">
        <v>170</v>
      </c>
      <c r="D2517" s="90" t="s">
        <v>2135</v>
      </c>
      <c r="E2517" s="43" t="n">
        <v>0.5625</v>
      </c>
      <c r="F2517" s="54" t="n">
        <v>5.34</v>
      </c>
      <c r="G2517" s="45" t="n">
        <v>3.45</v>
      </c>
      <c r="H2517" s="96" t="s">
        <v>5</v>
      </c>
      <c r="I2517" s="47" t="n">
        <f aca="false">IF(H2517="W",F2517*G2517-F2517,(IF(H2517="L",-F2517)))</f>
        <v>13.083</v>
      </c>
      <c r="J2517" s="91"/>
      <c r="K2517" s="23"/>
      <c r="L2517" s="48"/>
      <c r="M2517" s="48"/>
      <c r="N2517" s="49"/>
      <c r="O2517" s="91"/>
      <c r="P2517" s="92"/>
      <c r="Q2517" s="92"/>
      <c r="R2517" s="29"/>
      <c r="S2517" s="92"/>
      <c r="T2517" s="92"/>
      <c r="U2517" s="92"/>
      <c r="V2517" s="92"/>
      <c r="W2517" s="92"/>
      <c r="X2517" s="92"/>
      <c r="Y2517" s="92"/>
      <c r="Z2517" s="92"/>
      <c r="AA2517" s="92"/>
      <c r="AB2517" s="92"/>
      <c r="AC2517" s="92"/>
      <c r="AD2517" s="92"/>
      <c r="AE2517" s="92"/>
      <c r="AF2517" s="92"/>
    </row>
    <row r="2518" customFormat="false" ht="16.85" hidden="false" customHeight="false" outlineLevel="0" collapsed="false">
      <c r="A2518" s="69"/>
      <c r="B2518" s="90" t="s">
        <v>46</v>
      </c>
      <c r="C2518" s="91" t="s">
        <v>2313</v>
      </c>
      <c r="D2518" s="90" t="s">
        <v>2582</v>
      </c>
      <c r="E2518" s="43" t="n">
        <v>0.5625</v>
      </c>
      <c r="F2518" s="54" t="n">
        <v>3.17</v>
      </c>
      <c r="G2518" s="45" t="n">
        <v>3.3</v>
      </c>
      <c r="H2518" s="96" t="s">
        <v>6</v>
      </c>
      <c r="I2518" s="47" t="n">
        <f aca="false">IF(H2518="W",F2518*G2518-F2518,(IF(H2518="L",-F2518)))</f>
        <v>0</v>
      </c>
      <c r="J2518" s="91"/>
      <c r="K2518" s="23" t="s">
        <v>124</v>
      </c>
      <c r="L2518" s="48"/>
      <c r="M2518" s="48"/>
      <c r="N2518" s="49"/>
      <c r="O2518" s="91"/>
      <c r="P2518" s="92"/>
      <c r="Q2518" s="92"/>
      <c r="R2518" s="29"/>
      <c r="S2518" s="92"/>
      <c r="T2518" s="92"/>
      <c r="U2518" s="92"/>
      <c r="V2518" s="92"/>
      <c r="W2518" s="92"/>
      <c r="X2518" s="92"/>
      <c r="Y2518" s="92"/>
      <c r="Z2518" s="92"/>
      <c r="AA2518" s="92"/>
      <c r="AB2518" s="92"/>
      <c r="AC2518" s="92"/>
      <c r="AD2518" s="92"/>
      <c r="AE2518" s="92"/>
      <c r="AF2518" s="92"/>
    </row>
    <row r="2519" customFormat="false" ht="16.85" hidden="false" customHeight="false" outlineLevel="0" collapsed="false">
      <c r="A2519" s="69"/>
      <c r="B2519" s="90" t="s">
        <v>46</v>
      </c>
      <c r="C2519" s="91" t="s">
        <v>2571</v>
      </c>
      <c r="D2519" s="90" t="s">
        <v>2582</v>
      </c>
      <c r="E2519" s="43" t="n">
        <v>0.5625</v>
      </c>
      <c r="F2519" s="54" t="n">
        <v>3.5</v>
      </c>
      <c r="G2519" s="45" t="n">
        <v>3.45</v>
      </c>
      <c r="H2519" s="96" t="s">
        <v>7</v>
      </c>
      <c r="I2519" s="47" t="n">
        <f aca="false">IF(H2519="W",F2519*G2519-F2519,(IF(H2519="L",-F2519)))</f>
        <v>-3.5</v>
      </c>
      <c r="J2519" s="91"/>
      <c r="K2519" s="23" t="s">
        <v>2583</v>
      </c>
      <c r="L2519" s="48"/>
      <c r="M2519" s="48"/>
      <c r="N2519" s="49"/>
      <c r="O2519" s="91"/>
      <c r="P2519" s="92"/>
      <c r="Q2519" s="92"/>
      <c r="R2519" s="29"/>
      <c r="S2519" s="92"/>
      <c r="T2519" s="92"/>
      <c r="U2519" s="92"/>
      <c r="V2519" s="92"/>
      <c r="W2519" s="92"/>
      <c r="X2519" s="92"/>
      <c r="Y2519" s="92"/>
      <c r="Z2519" s="92"/>
      <c r="AA2519" s="92"/>
      <c r="AB2519" s="92"/>
      <c r="AC2519" s="92"/>
      <c r="AD2519" s="92"/>
      <c r="AE2519" s="92"/>
      <c r="AF2519" s="92"/>
    </row>
    <row r="2520" customFormat="false" ht="16.85" hidden="false" customHeight="false" outlineLevel="0" collapsed="false">
      <c r="A2520" s="69"/>
      <c r="B2520" s="90" t="s">
        <v>46</v>
      </c>
      <c r="C2520" s="91" t="s">
        <v>28</v>
      </c>
      <c r="D2520" s="90" t="s">
        <v>2018</v>
      </c>
      <c r="E2520" s="43" t="n">
        <v>0.5625</v>
      </c>
      <c r="F2520" s="54" t="n">
        <v>10</v>
      </c>
      <c r="G2520" s="45" t="n">
        <v>2</v>
      </c>
      <c r="H2520" s="96" t="s">
        <v>7</v>
      </c>
      <c r="I2520" s="47" t="n">
        <f aca="false">IF(H2520="W",F2520*G2520-F2520,(IF(H2520="L",-F2520)))</f>
        <v>-10</v>
      </c>
      <c r="J2520" s="91"/>
      <c r="K2520" s="23" t="s">
        <v>124</v>
      </c>
      <c r="L2520" s="48"/>
      <c r="M2520" s="48"/>
      <c r="N2520" s="49"/>
      <c r="O2520" s="91"/>
      <c r="P2520" s="92"/>
      <c r="Q2520" s="92"/>
      <c r="R2520" s="29"/>
      <c r="S2520" s="92"/>
      <c r="T2520" s="92"/>
      <c r="U2520" s="92"/>
      <c r="V2520" s="92"/>
      <c r="W2520" s="92"/>
      <c r="X2520" s="92"/>
      <c r="Y2520" s="92"/>
      <c r="Z2520" s="92"/>
      <c r="AA2520" s="92"/>
      <c r="AB2520" s="92"/>
      <c r="AC2520" s="92"/>
      <c r="AD2520" s="92"/>
      <c r="AE2520" s="92"/>
      <c r="AF2520" s="92"/>
    </row>
    <row r="2521" customFormat="false" ht="16.85" hidden="false" customHeight="false" outlineLevel="0" collapsed="false">
      <c r="A2521" s="69"/>
      <c r="B2521" s="90" t="s">
        <v>46</v>
      </c>
      <c r="C2521" s="91"/>
      <c r="D2521" s="90"/>
      <c r="E2521" s="43"/>
      <c r="F2521" s="54"/>
      <c r="G2521" s="45"/>
      <c r="H2521" s="96"/>
      <c r="I2521" s="47" t="n">
        <f aca="false">IF(H2521="W",F2521*G2521-F2521,(IF(H2521="L",-F2521)))</f>
        <v>0</v>
      </c>
      <c r="J2521" s="91"/>
      <c r="K2521" s="23"/>
      <c r="L2521" s="48"/>
      <c r="M2521" s="48"/>
      <c r="N2521" s="49"/>
      <c r="O2521" s="91"/>
      <c r="P2521" s="92"/>
      <c r="Q2521" s="92"/>
      <c r="R2521" s="29"/>
      <c r="S2521" s="92"/>
      <c r="T2521" s="92"/>
      <c r="U2521" s="92"/>
      <c r="V2521" s="92"/>
      <c r="W2521" s="92"/>
      <c r="X2521" s="92"/>
      <c r="Y2521" s="92"/>
      <c r="Z2521" s="92"/>
      <c r="AA2521" s="92"/>
      <c r="AB2521" s="92"/>
      <c r="AC2521" s="92"/>
      <c r="AD2521" s="92"/>
      <c r="AE2521" s="92"/>
      <c r="AF2521" s="92"/>
    </row>
    <row r="2522" customFormat="false" ht="16.85" hidden="false" customHeight="false" outlineLevel="0" collapsed="false">
      <c r="A2522" s="69"/>
      <c r="B2522" s="90" t="s">
        <v>67</v>
      </c>
      <c r="C2522" s="62" t="s">
        <v>87</v>
      </c>
      <c r="D2522" s="90" t="s">
        <v>2584</v>
      </c>
      <c r="E2522" s="43" t="n">
        <v>0.75</v>
      </c>
      <c r="F2522" s="54" t="n">
        <v>5</v>
      </c>
      <c r="G2522" s="45" t="n">
        <v>13.15</v>
      </c>
      <c r="H2522" s="96" t="s">
        <v>7</v>
      </c>
      <c r="I2522" s="47" t="n">
        <f aca="false">IF(H2522="W",F2522*G2522-F2522,(IF(H2522="L",-F2522)))</f>
        <v>-5</v>
      </c>
      <c r="J2522" s="91"/>
      <c r="K2522" s="23" t="s">
        <v>2585</v>
      </c>
      <c r="L2522" s="48"/>
      <c r="M2522" s="48"/>
      <c r="N2522" s="49"/>
      <c r="O2522" s="91"/>
      <c r="P2522" s="92"/>
      <c r="Q2522" s="92"/>
      <c r="R2522" s="29"/>
      <c r="S2522" s="92"/>
      <c r="T2522" s="92"/>
      <c r="U2522" s="92"/>
      <c r="V2522" s="92"/>
      <c r="W2522" s="92"/>
      <c r="X2522" s="92"/>
      <c r="Y2522" s="92"/>
      <c r="Z2522" s="92"/>
      <c r="AA2522" s="92"/>
      <c r="AB2522" s="92"/>
      <c r="AC2522" s="92"/>
      <c r="AD2522" s="92"/>
      <c r="AE2522" s="92"/>
      <c r="AF2522" s="92"/>
    </row>
    <row r="2523" customFormat="false" ht="16.85" hidden="false" customHeight="false" outlineLevel="0" collapsed="false">
      <c r="A2523" s="69"/>
      <c r="B2523" s="90" t="s">
        <v>67</v>
      </c>
      <c r="C2523" s="91" t="s">
        <v>170</v>
      </c>
      <c r="D2523" s="90" t="s">
        <v>2135</v>
      </c>
      <c r="E2523" s="43" t="n">
        <v>0.75</v>
      </c>
      <c r="F2523" s="54" t="s">
        <v>83</v>
      </c>
      <c r="G2523" s="45" t="s">
        <v>83</v>
      </c>
      <c r="H2523" s="96" t="s">
        <v>6</v>
      </c>
      <c r="I2523" s="47" t="n">
        <f aca="false">IF(H2523="W",F2523*G2523-F2523,(IF(H2523="L",-F2523)))</f>
        <v>0</v>
      </c>
      <c r="J2523" s="91"/>
      <c r="K2523" s="23"/>
      <c r="L2523" s="48"/>
      <c r="M2523" s="48"/>
      <c r="N2523" s="49"/>
      <c r="O2523" s="91"/>
      <c r="P2523" s="92"/>
      <c r="Q2523" s="92"/>
      <c r="R2523" s="29"/>
      <c r="S2523" s="92"/>
      <c r="T2523" s="92"/>
      <c r="U2523" s="92"/>
      <c r="V2523" s="92"/>
      <c r="W2523" s="92"/>
      <c r="X2523" s="92"/>
      <c r="Y2523" s="92"/>
      <c r="Z2523" s="92"/>
      <c r="AA2523" s="92"/>
      <c r="AB2523" s="92"/>
      <c r="AC2523" s="92"/>
      <c r="AD2523" s="92"/>
      <c r="AE2523" s="92"/>
      <c r="AF2523" s="92"/>
    </row>
    <row r="2524" customFormat="false" ht="16.85" hidden="false" customHeight="false" outlineLevel="0" collapsed="false">
      <c r="A2524" s="69"/>
      <c r="B2524" s="90" t="s">
        <v>67</v>
      </c>
      <c r="C2524" s="91" t="s">
        <v>2571</v>
      </c>
      <c r="D2524" s="90" t="s">
        <v>1964</v>
      </c>
      <c r="E2524" s="43" t="n">
        <v>0.75</v>
      </c>
      <c r="F2524" s="54" t="n">
        <v>15</v>
      </c>
      <c r="G2524" s="45" t="n">
        <v>1.8</v>
      </c>
      <c r="H2524" s="96" t="s">
        <v>5</v>
      </c>
      <c r="I2524" s="47" t="n">
        <f aca="false">IF(H2524="W",F2524*G2524-F2524,(IF(H2524="L",-F2524)))</f>
        <v>12</v>
      </c>
      <c r="J2524" s="91"/>
      <c r="K2524" s="23"/>
      <c r="L2524" s="48"/>
      <c r="M2524" s="48"/>
      <c r="N2524" s="49"/>
      <c r="O2524" s="91"/>
      <c r="P2524" s="92"/>
      <c r="Q2524" s="92"/>
      <c r="R2524" s="29"/>
      <c r="S2524" s="92"/>
      <c r="T2524" s="92"/>
      <c r="U2524" s="92"/>
      <c r="V2524" s="92"/>
      <c r="W2524" s="92"/>
      <c r="X2524" s="92"/>
      <c r="Y2524" s="92"/>
      <c r="Z2524" s="92"/>
      <c r="AA2524" s="92"/>
      <c r="AB2524" s="92"/>
      <c r="AC2524" s="92"/>
      <c r="AD2524" s="92"/>
      <c r="AE2524" s="92"/>
      <c r="AF2524" s="92"/>
    </row>
    <row r="2525" customFormat="false" ht="16.85" hidden="false" customHeight="false" outlineLevel="0" collapsed="false">
      <c r="A2525" s="69"/>
      <c r="B2525" s="90" t="s">
        <v>46</v>
      </c>
      <c r="C2525" s="91" t="s">
        <v>2571</v>
      </c>
      <c r="D2525" s="90" t="s">
        <v>2586</v>
      </c>
      <c r="E2525" s="43" t="n">
        <v>0.770833333333333</v>
      </c>
      <c r="F2525" s="54" t="n">
        <v>50</v>
      </c>
      <c r="G2525" s="45" t="n">
        <v>3.55</v>
      </c>
      <c r="H2525" s="96" t="s">
        <v>5</v>
      </c>
      <c r="I2525" s="47" t="n">
        <f aca="false">IF(H2525="W",F2525*G2525-F2525,(IF(H2525="L",-F2525)))</f>
        <v>127.5</v>
      </c>
      <c r="J2525" s="91"/>
      <c r="K2525" s="23" t="s">
        <v>2587</v>
      </c>
      <c r="L2525" s="48"/>
      <c r="M2525" s="48"/>
      <c r="N2525" s="49"/>
      <c r="O2525" s="91"/>
      <c r="P2525" s="92"/>
      <c r="Q2525" s="92"/>
      <c r="R2525" s="29"/>
      <c r="S2525" s="92"/>
      <c r="T2525" s="92"/>
      <c r="U2525" s="92"/>
      <c r="V2525" s="92"/>
      <c r="W2525" s="92"/>
      <c r="X2525" s="92"/>
      <c r="Y2525" s="92"/>
      <c r="Z2525" s="92"/>
      <c r="AA2525" s="92"/>
      <c r="AB2525" s="92"/>
      <c r="AC2525" s="92"/>
      <c r="AD2525" s="92"/>
      <c r="AE2525" s="92"/>
      <c r="AF2525" s="92"/>
    </row>
    <row r="2526" customFormat="false" ht="16.85" hidden="false" customHeight="false" outlineLevel="0" collapsed="false">
      <c r="A2526" s="69"/>
      <c r="B2526" s="90" t="s">
        <v>46</v>
      </c>
      <c r="C2526" s="91" t="s">
        <v>2313</v>
      </c>
      <c r="D2526" s="90" t="s">
        <v>2588</v>
      </c>
      <c r="E2526" s="43" t="n">
        <v>0.770833333333333</v>
      </c>
      <c r="F2526" s="54" t="n">
        <v>70</v>
      </c>
      <c r="G2526" s="45" t="n">
        <v>1.93</v>
      </c>
      <c r="H2526" s="96" t="s">
        <v>7</v>
      </c>
      <c r="I2526" s="47" t="n">
        <f aca="false">IF(H2526="W",F2526*G2526-F2526,(IF(H2526="L",-F2526)))</f>
        <v>-70</v>
      </c>
      <c r="J2526" s="91"/>
      <c r="K2526" s="23"/>
      <c r="L2526" s="48"/>
      <c r="M2526" s="48"/>
      <c r="N2526" s="49"/>
      <c r="O2526" s="91"/>
      <c r="P2526" s="92"/>
      <c r="Q2526" s="92"/>
      <c r="R2526" s="29"/>
      <c r="S2526" s="92"/>
      <c r="T2526" s="92"/>
      <c r="U2526" s="92"/>
      <c r="V2526" s="92"/>
      <c r="W2526" s="92"/>
      <c r="X2526" s="92"/>
      <c r="Y2526" s="92"/>
      <c r="Z2526" s="92"/>
      <c r="AA2526" s="92"/>
      <c r="AB2526" s="92"/>
      <c r="AC2526" s="92"/>
      <c r="AD2526" s="92"/>
      <c r="AE2526" s="92"/>
      <c r="AF2526" s="92"/>
    </row>
    <row r="2527" customFormat="false" ht="16.85" hidden="false" customHeight="false" outlineLevel="0" collapsed="false">
      <c r="A2527" s="69"/>
      <c r="B2527" s="90" t="s">
        <v>46</v>
      </c>
      <c r="C2527" s="91" t="s">
        <v>331</v>
      </c>
      <c r="D2527" s="90" t="s">
        <v>2588</v>
      </c>
      <c r="E2527" s="43" t="n">
        <v>0.770833333333333</v>
      </c>
      <c r="F2527" s="54" t="n">
        <v>60.54</v>
      </c>
      <c r="G2527" s="45" t="n">
        <v>1.95</v>
      </c>
      <c r="H2527" s="96" t="s">
        <v>7</v>
      </c>
      <c r="I2527" s="47" t="n">
        <f aca="false">IF(H2527="W",F2527*G2527-F2527,(IF(H2527="L",-F2527)))</f>
        <v>-60.54</v>
      </c>
      <c r="J2527" s="91"/>
      <c r="K2527" s="23"/>
      <c r="L2527" s="48"/>
      <c r="M2527" s="48"/>
      <c r="N2527" s="49"/>
      <c r="O2527" s="91"/>
      <c r="P2527" s="92"/>
      <c r="Q2527" s="92"/>
      <c r="R2527" s="29"/>
      <c r="S2527" s="92"/>
      <c r="T2527" s="92"/>
      <c r="U2527" s="92"/>
      <c r="V2527" s="92"/>
      <c r="W2527" s="92"/>
      <c r="X2527" s="92"/>
      <c r="Y2527" s="92"/>
      <c r="Z2527" s="92"/>
      <c r="AA2527" s="92"/>
      <c r="AB2527" s="92"/>
      <c r="AC2527" s="92"/>
      <c r="AD2527" s="92"/>
      <c r="AE2527" s="92"/>
      <c r="AF2527" s="92"/>
    </row>
    <row r="2528" customFormat="false" ht="16.85" hidden="false" customHeight="false" outlineLevel="0" collapsed="false">
      <c r="A2528" s="69"/>
      <c r="B2528" s="90" t="s">
        <v>439</v>
      </c>
      <c r="C2528" s="91" t="s">
        <v>2313</v>
      </c>
      <c r="D2528" s="90" t="s">
        <v>2589</v>
      </c>
      <c r="E2528" s="43" t="n">
        <v>0.875</v>
      </c>
      <c r="F2528" s="54" t="n">
        <v>50</v>
      </c>
      <c r="G2528" s="45" t="n">
        <v>2</v>
      </c>
      <c r="H2528" s="96" t="s">
        <v>5</v>
      </c>
      <c r="I2528" s="47" t="n">
        <f aca="false">IF(H2528="W",F2528*G2528-F2528,(IF(H2528="L",-F2528)))</f>
        <v>50</v>
      </c>
      <c r="J2528" s="91"/>
      <c r="K2528" s="23"/>
      <c r="L2528" s="48"/>
      <c r="M2528" s="48"/>
      <c r="N2528" s="49"/>
      <c r="O2528" s="91"/>
      <c r="P2528" s="92"/>
      <c r="Q2528" s="92"/>
      <c r="R2528" s="29"/>
      <c r="S2528" s="92"/>
      <c r="T2528" s="92"/>
      <c r="U2528" s="92"/>
      <c r="V2528" s="92"/>
      <c r="W2528" s="92"/>
      <c r="X2528" s="92"/>
      <c r="Y2528" s="92"/>
      <c r="Z2528" s="92"/>
      <c r="AA2528" s="92"/>
      <c r="AB2528" s="92"/>
      <c r="AC2528" s="92"/>
      <c r="AD2528" s="92"/>
      <c r="AE2528" s="92"/>
      <c r="AF2528" s="92"/>
    </row>
    <row r="2529" customFormat="false" ht="16.85" hidden="false" customHeight="false" outlineLevel="0" collapsed="false">
      <c r="A2529" s="69"/>
      <c r="B2529" s="90" t="s">
        <v>67</v>
      </c>
      <c r="C2529" s="91" t="s">
        <v>28</v>
      </c>
      <c r="D2529" s="90" t="s">
        <v>2590</v>
      </c>
      <c r="E2529" s="43" t="n">
        <v>0.916666666666667</v>
      </c>
      <c r="F2529" s="54" t="n">
        <v>20</v>
      </c>
      <c r="G2529" s="45" t="n">
        <v>2.73</v>
      </c>
      <c r="H2529" s="96" t="s">
        <v>7</v>
      </c>
      <c r="I2529" s="47" t="n">
        <f aca="false">IF(H2529="W",F2529*G2529-F2529,(IF(H2529="L",-F2529)))</f>
        <v>-20</v>
      </c>
      <c r="J2529" s="91"/>
      <c r="K2529" s="23"/>
      <c r="L2529" s="48"/>
      <c r="M2529" s="48"/>
      <c r="N2529" s="49"/>
      <c r="O2529" s="91"/>
      <c r="P2529" s="92"/>
      <c r="Q2529" s="92"/>
      <c r="R2529" s="29"/>
      <c r="S2529" s="92"/>
      <c r="T2529" s="92"/>
      <c r="U2529" s="92"/>
      <c r="V2529" s="92"/>
      <c r="W2529" s="92"/>
      <c r="X2529" s="92"/>
      <c r="Y2529" s="92"/>
      <c r="Z2529" s="92"/>
      <c r="AA2529" s="92"/>
      <c r="AB2529" s="92"/>
      <c r="AC2529" s="92"/>
      <c r="AD2529" s="92"/>
      <c r="AE2529" s="92"/>
      <c r="AF2529" s="92"/>
    </row>
    <row r="2530" customFormat="false" ht="16.85" hidden="false" customHeight="false" outlineLevel="0" collapsed="false">
      <c r="A2530" s="69" t="s">
        <v>2591</v>
      </c>
      <c r="B2530" s="90" t="s">
        <v>67</v>
      </c>
      <c r="C2530" s="91" t="s">
        <v>170</v>
      </c>
      <c r="D2530" s="90" t="s">
        <v>2135</v>
      </c>
      <c r="E2530" s="43" t="n">
        <v>0.916666666666667</v>
      </c>
      <c r="F2530" s="54" t="n">
        <v>3</v>
      </c>
      <c r="G2530" s="45" t="n">
        <v>4</v>
      </c>
      <c r="H2530" s="96" t="s">
        <v>7</v>
      </c>
      <c r="I2530" s="47" t="n">
        <f aca="false">IF(H2530="W",F2530*G2530-F2530,(IF(H2530="L",-F2530)))</f>
        <v>-3</v>
      </c>
      <c r="J2530" s="91"/>
      <c r="K2530" s="23"/>
      <c r="L2530" s="48"/>
      <c r="M2530" s="48"/>
      <c r="N2530" s="49"/>
      <c r="O2530" s="91"/>
      <c r="P2530" s="92"/>
      <c r="Q2530" s="92"/>
      <c r="R2530" s="29"/>
      <c r="S2530" s="92"/>
      <c r="T2530" s="92"/>
      <c r="U2530" s="92"/>
      <c r="V2530" s="92"/>
      <c r="W2530" s="92"/>
      <c r="X2530" s="92"/>
      <c r="Y2530" s="92"/>
      <c r="Z2530" s="92"/>
      <c r="AA2530" s="92"/>
      <c r="AB2530" s="92"/>
      <c r="AC2530" s="92"/>
      <c r="AD2530" s="92"/>
      <c r="AE2530" s="92"/>
      <c r="AF2530" s="92"/>
    </row>
    <row r="2531" customFormat="false" ht="16.85" hidden="false" customHeight="false" outlineLevel="0" collapsed="false">
      <c r="A2531" s="69"/>
      <c r="B2531" s="90" t="s">
        <v>67</v>
      </c>
      <c r="C2531" s="62" t="s">
        <v>87</v>
      </c>
      <c r="D2531" s="90" t="s">
        <v>2135</v>
      </c>
      <c r="E2531" s="43" t="n">
        <v>0.916666666666667</v>
      </c>
      <c r="F2531" s="54" t="n">
        <v>10</v>
      </c>
      <c r="G2531" s="45" t="n">
        <v>4</v>
      </c>
      <c r="H2531" s="96" t="s">
        <v>6</v>
      </c>
      <c r="I2531" s="47" t="n">
        <f aca="false">IF(H2531="W",F2531*G2531-F2531,(IF(H2531="L",-F2531)))</f>
        <v>0</v>
      </c>
      <c r="J2531" s="91"/>
      <c r="K2531" s="23" t="s">
        <v>2592</v>
      </c>
      <c r="L2531" s="48"/>
      <c r="M2531" s="48"/>
      <c r="N2531" s="49"/>
      <c r="O2531" s="91"/>
      <c r="P2531" s="92"/>
      <c r="Q2531" s="92"/>
      <c r="R2531" s="29"/>
      <c r="S2531" s="92"/>
      <c r="T2531" s="92"/>
      <c r="U2531" s="92"/>
      <c r="V2531" s="92"/>
      <c r="W2531" s="92"/>
      <c r="X2531" s="92"/>
      <c r="Y2531" s="92"/>
      <c r="Z2531" s="92"/>
      <c r="AA2531" s="92"/>
      <c r="AB2531" s="92"/>
      <c r="AC2531" s="92"/>
      <c r="AD2531" s="92"/>
      <c r="AE2531" s="92"/>
      <c r="AF2531" s="92"/>
    </row>
    <row r="2532" customFormat="false" ht="16.85" hidden="false" customHeight="false" outlineLevel="0" collapsed="false">
      <c r="A2532" s="69"/>
      <c r="B2532" s="90" t="s">
        <v>67</v>
      </c>
      <c r="C2532" s="91" t="s">
        <v>2571</v>
      </c>
      <c r="D2532" s="90" t="s">
        <v>2593</v>
      </c>
      <c r="E2532" s="43" t="n">
        <v>0.916666666666667</v>
      </c>
      <c r="F2532" s="54" t="n">
        <v>19</v>
      </c>
      <c r="G2532" s="45" t="n">
        <v>2.85</v>
      </c>
      <c r="H2532" s="96" t="s">
        <v>5</v>
      </c>
      <c r="I2532" s="47" t="n">
        <f aca="false">IF(H2532="W",F2532*G2532-F2532,(IF(H2532="L",-F2532)))</f>
        <v>35.15</v>
      </c>
      <c r="J2532" s="91"/>
      <c r="K2532" s="23" t="s">
        <v>2594</v>
      </c>
      <c r="L2532" s="48"/>
      <c r="M2532" s="48"/>
      <c r="N2532" s="49"/>
      <c r="O2532" s="91"/>
      <c r="P2532" s="92"/>
      <c r="Q2532" s="92"/>
      <c r="R2532" s="29"/>
      <c r="S2532" s="92"/>
      <c r="T2532" s="92"/>
      <c r="U2532" s="92"/>
      <c r="V2532" s="92"/>
      <c r="W2532" s="92"/>
      <c r="X2532" s="92"/>
      <c r="Y2532" s="92"/>
      <c r="Z2532" s="92"/>
      <c r="AA2532" s="92"/>
      <c r="AB2532" s="92"/>
      <c r="AC2532" s="92"/>
      <c r="AD2532" s="92"/>
      <c r="AE2532" s="92"/>
      <c r="AF2532" s="92"/>
    </row>
    <row r="2533" customFormat="false" ht="16.85" hidden="false" customHeight="false" outlineLevel="0" collapsed="false">
      <c r="A2533" s="69" t="n">
        <v>43798</v>
      </c>
      <c r="B2533" s="90" t="s">
        <v>67</v>
      </c>
      <c r="C2533" s="91" t="s">
        <v>331</v>
      </c>
      <c r="D2533" s="90" t="s">
        <v>1923</v>
      </c>
      <c r="E2533" s="43" t="n">
        <v>0.895833333333333</v>
      </c>
      <c r="F2533" s="54" t="n">
        <v>20</v>
      </c>
      <c r="G2533" s="45" t="n">
        <v>5.15</v>
      </c>
      <c r="H2533" s="96" t="s">
        <v>6</v>
      </c>
      <c r="I2533" s="47" t="n">
        <f aca="false">IF(H2533="W",F2533*G2533-F2533,(IF(H2533="L",-F2533)))</f>
        <v>0</v>
      </c>
      <c r="J2533" s="91"/>
      <c r="K2533" s="23" t="s">
        <v>234</v>
      </c>
      <c r="L2533" s="48"/>
      <c r="M2533" s="48"/>
      <c r="N2533" s="49"/>
      <c r="O2533" s="91"/>
      <c r="P2533" s="92"/>
      <c r="Q2533" s="92"/>
      <c r="R2533" s="29"/>
      <c r="S2533" s="92"/>
      <c r="T2533" s="92"/>
      <c r="U2533" s="92"/>
      <c r="V2533" s="92"/>
      <c r="W2533" s="92"/>
      <c r="X2533" s="92"/>
      <c r="Y2533" s="92"/>
      <c r="Z2533" s="92"/>
      <c r="AA2533" s="92"/>
      <c r="AB2533" s="92"/>
      <c r="AC2533" s="92"/>
      <c r="AD2533" s="92"/>
      <c r="AE2533" s="92"/>
      <c r="AF2533" s="92"/>
    </row>
    <row r="2534" customFormat="false" ht="16.85" hidden="false" customHeight="false" outlineLevel="0" collapsed="false">
      <c r="A2534" s="69"/>
      <c r="B2534" s="90" t="s">
        <v>67</v>
      </c>
      <c r="C2534" s="91" t="s">
        <v>331</v>
      </c>
      <c r="D2534" s="90" t="s">
        <v>2595</v>
      </c>
      <c r="E2534" s="43" t="n">
        <v>0.895833333333333</v>
      </c>
      <c r="F2534" s="54" t="n">
        <v>60</v>
      </c>
      <c r="G2534" s="45" t="n">
        <v>2.25</v>
      </c>
      <c r="H2534" s="96" t="s">
        <v>7</v>
      </c>
      <c r="I2534" s="47" t="n">
        <f aca="false">IF(H2534="W",F2534*G2534-F2534,(IF(H2534="L",-F2534)))</f>
        <v>-60</v>
      </c>
      <c r="J2534" s="91"/>
      <c r="K2534" s="23" t="s">
        <v>2596</v>
      </c>
      <c r="L2534" s="48"/>
      <c r="M2534" s="48"/>
      <c r="N2534" s="49"/>
      <c r="O2534" s="91"/>
      <c r="P2534" s="92"/>
      <c r="Q2534" s="92"/>
      <c r="R2534" s="29"/>
      <c r="S2534" s="92"/>
      <c r="T2534" s="92"/>
      <c r="U2534" s="92"/>
      <c r="V2534" s="92"/>
      <c r="W2534" s="92"/>
      <c r="X2534" s="92"/>
      <c r="Y2534" s="92"/>
      <c r="Z2534" s="92"/>
      <c r="AA2534" s="92"/>
      <c r="AB2534" s="92"/>
      <c r="AC2534" s="92"/>
      <c r="AD2534" s="92"/>
      <c r="AE2534" s="92"/>
      <c r="AF2534" s="92"/>
    </row>
    <row r="2535" customFormat="false" ht="16.85" hidden="false" customHeight="false" outlineLevel="0" collapsed="false">
      <c r="A2535" s="69"/>
      <c r="B2535" s="90" t="s">
        <v>67</v>
      </c>
      <c r="C2535" s="91" t="s">
        <v>2571</v>
      </c>
      <c r="D2535" s="90" t="s">
        <v>2597</v>
      </c>
      <c r="E2535" s="43" t="n">
        <v>0.895833333333333</v>
      </c>
      <c r="F2535" s="54" t="n">
        <v>60</v>
      </c>
      <c r="G2535" s="45" t="n">
        <v>1.73</v>
      </c>
      <c r="H2535" s="96" t="s">
        <v>5</v>
      </c>
      <c r="I2535" s="47" t="n">
        <f aca="false">IF(H2535="W",F2535*G2535-F2535,(IF(H2535="L",-F2535)))</f>
        <v>43.8</v>
      </c>
      <c r="J2535" s="91"/>
      <c r="K2535" s="23" t="s">
        <v>2598</v>
      </c>
      <c r="L2535" s="48"/>
      <c r="M2535" s="48"/>
      <c r="N2535" s="49"/>
      <c r="O2535" s="91"/>
      <c r="P2535" s="92"/>
      <c r="Q2535" s="92"/>
      <c r="R2535" s="29"/>
      <c r="S2535" s="92"/>
      <c r="T2535" s="92"/>
      <c r="U2535" s="92"/>
      <c r="V2535" s="92"/>
      <c r="W2535" s="92"/>
      <c r="X2535" s="92"/>
      <c r="Y2535" s="92"/>
      <c r="Z2535" s="92"/>
      <c r="AA2535" s="92"/>
      <c r="AB2535" s="92"/>
      <c r="AC2535" s="92"/>
      <c r="AD2535" s="92"/>
      <c r="AE2535" s="92"/>
      <c r="AF2535" s="92"/>
    </row>
    <row r="2536" customFormat="false" ht="16.85" hidden="false" customHeight="false" outlineLevel="0" collapsed="false">
      <c r="A2536" s="69"/>
      <c r="B2536" s="90" t="s">
        <v>46</v>
      </c>
      <c r="C2536" s="91" t="s">
        <v>28</v>
      </c>
      <c r="D2536" s="90" t="s">
        <v>2203</v>
      </c>
      <c r="E2536" s="43" t="n">
        <v>0.958333333333333</v>
      </c>
      <c r="F2536" s="54" t="n">
        <v>10</v>
      </c>
      <c r="G2536" s="45" t="n">
        <v>3.6</v>
      </c>
      <c r="H2536" s="96" t="s">
        <v>5</v>
      </c>
      <c r="I2536" s="47" t="n">
        <f aca="false">IF(H2536="W",F2536*G2536-F2536,(IF(H2536="L",-F2536)))</f>
        <v>26</v>
      </c>
      <c r="J2536" s="91"/>
      <c r="K2536" s="89" t="s">
        <v>2599</v>
      </c>
      <c r="L2536" s="48"/>
      <c r="M2536" s="48"/>
      <c r="N2536" s="49"/>
      <c r="O2536" s="91"/>
      <c r="P2536" s="92"/>
      <c r="Q2536" s="92"/>
      <c r="R2536" s="29"/>
      <c r="S2536" s="92"/>
      <c r="T2536" s="92"/>
      <c r="U2536" s="92"/>
      <c r="V2536" s="92"/>
      <c r="W2536" s="92"/>
      <c r="X2536" s="92"/>
      <c r="Y2536" s="92"/>
      <c r="Z2536" s="92"/>
      <c r="AA2536" s="92"/>
      <c r="AB2536" s="92"/>
      <c r="AC2536" s="92"/>
      <c r="AD2536" s="92"/>
      <c r="AE2536" s="92"/>
      <c r="AF2536" s="92"/>
    </row>
    <row r="2537" customFormat="false" ht="16.85" hidden="false" customHeight="false" outlineLevel="0" collapsed="false">
      <c r="A2537" s="69"/>
      <c r="B2537" s="90" t="s">
        <v>46</v>
      </c>
      <c r="C2537" s="91" t="s">
        <v>2313</v>
      </c>
      <c r="D2537" s="90" t="s">
        <v>2135</v>
      </c>
      <c r="E2537" s="43" t="n">
        <v>0.958333333333333</v>
      </c>
      <c r="F2537" s="54" t="n">
        <v>5</v>
      </c>
      <c r="G2537" s="45" t="n">
        <v>4.6</v>
      </c>
      <c r="H2537" s="96" t="s">
        <v>6</v>
      </c>
      <c r="I2537" s="47" t="n">
        <f aca="false">IF(H2537="W",F2537*G2537-F2537,(IF(H2537="L",-F2537)))</f>
        <v>0</v>
      </c>
      <c r="J2537" s="91"/>
      <c r="K2537" s="23" t="s">
        <v>124</v>
      </c>
      <c r="L2537" s="48"/>
      <c r="M2537" s="48"/>
      <c r="N2537" s="49"/>
      <c r="O2537" s="91"/>
      <c r="P2537" s="92"/>
      <c r="Q2537" s="92"/>
      <c r="R2537" s="29"/>
      <c r="S2537" s="92"/>
      <c r="T2537" s="92"/>
      <c r="U2537" s="92"/>
      <c r="V2537" s="92"/>
      <c r="W2537" s="92"/>
      <c r="X2537" s="92"/>
      <c r="Y2537" s="92"/>
      <c r="Z2537" s="92"/>
      <c r="AA2537" s="92"/>
      <c r="AB2537" s="92"/>
      <c r="AC2537" s="92"/>
      <c r="AD2537" s="92"/>
      <c r="AE2537" s="92"/>
      <c r="AF2537" s="92"/>
    </row>
    <row r="2538" customFormat="false" ht="16.85" hidden="false" customHeight="false" outlineLevel="0" collapsed="false">
      <c r="A2538" s="69"/>
      <c r="B2538" s="90" t="s">
        <v>46</v>
      </c>
      <c r="C2538" s="91" t="s">
        <v>170</v>
      </c>
      <c r="D2538" s="90" t="s">
        <v>2135</v>
      </c>
      <c r="E2538" s="43" t="n">
        <v>0.958333333333333</v>
      </c>
      <c r="F2538" s="54" t="n">
        <v>6.5</v>
      </c>
      <c r="G2538" s="45" t="n">
        <v>4.5</v>
      </c>
      <c r="H2538" s="96" t="s">
        <v>7</v>
      </c>
      <c r="I2538" s="47" t="n">
        <f aca="false">IF(H2538="W",F2538*G2538-F2538,(IF(H2538="L",-F2538)))</f>
        <v>-6.5</v>
      </c>
      <c r="J2538" s="91"/>
      <c r="K2538" s="23" t="n">
        <v>0.377777777777778</v>
      </c>
      <c r="L2538" s="48"/>
      <c r="M2538" s="48"/>
      <c r="N2538" s="49"/>
      <c r="O2538" s="91"/>
      <c r="P2538" s="92"/>
      <c r="Q2538" s="92"/>
      <c r="R2538" s="29"/>
      <c r="S2538" s="92"/>
      <c r="T2538" s="92"/>
      <c r="U2538" s="92"/>
      <c r="V2538" s="92"/>
      <c r="W2538" s="92"/>
      <c r="X2538" s="92"/>
      <c r="Y2538" s="92"/>
      <c r="Z2538" s="92"/>
      <c r="AA2538" s="92"/>
      <c r="AB2538" s="92"/>
      <c r="AC2538" s="92"/>
      <c r="AD2538" s="92"/>
      <c r="AE2538" s="92"/>
      <c r="AF2538" s="92"/>
    </row>
    <row r="2539" customFormat="false" ht="16.85" hidden="false" customHeight="false" outlineLevel="0" collapsed="false">
      <c r="A2539" s="69"/>
      <c r="B2539" s="90" t="s">
        <v>46</v>
      </c>
      <c r="C2539" s="91" t="s">
        <v>2571</v>
      </c>
      <c r="D2539" s="90" t="s">
        <v>2600</v>
      </c>
      <c r="E2539" s="43" t="n">
        <v>0.958333333333333</v>
      </c>
      <c r="F2539" s="54" t="n">
        <v>25</v>
      </c>
      <c r="G2539" s="45" t="n">
        <v>1.92</v>
      </c>
      <c r="H2539" s="96" t="s">
        <v>7</v>
      </c>
      <c r="I2539" s="47" t="n">
        <f aca="false">IF(H2539="W",F2539*G2539-F2539,(IF(H2539="L",-F2539)))</f>
        <v>-25</v>
      </c>
      <c r="J2539" s="91"/>
      <c r="K2539" s="23" t="s">
        <v>2601</v>
      </c>
      <c r="L2539" s="48"/>
      <c r="M2539" s="48"/>
      <c r="N2539" s="49"/>
      <c r="O2539" s="91"/>
      <c r="P2539" s="92"/>
      <c r="Q2539" s="92"/>
      <c r="R2539" s="29"/>
      <c r="S2539" s="92"/>
      <c r="T2539" s="92"/>
      <c r="U2539" s="92"/>
      <c r="V2539" s="92"/>
      <c r="W2539" s="92"/>
      <c r="X2539" s="92"/>
      <c r="Y2539" s="92"/>
      <c r="Z2539" s="92"/>
      <c r="AA2539" s="92"/>
      <c r="AB2539" s="92"/>
      <c r="AC2539" s="92"/>
      <c r="AD2539" s="92"/>
      <c r="AE2539" s="92"/>
      <c r="AF2539" s="92"/>
    </row>
    <row r="2540" customFormat="false" ht="16.85" hidden="false" customHeight="false" outlineLevel="0" collapsed="false">
      <c r="A2540" s="69"/>
      <c r="B2540" s="90" t="s">
        <v>46</v>
      </c>
      <c r="C2540" s="91" t="s">
        <v>95</v>
      </c>
      <c r="D2540" s="90" t="s">
        <v>2602</v>
      </c>
      <c r="E2540" s="43" t="n">
        <v>0.958333333333333</v>
      </c>
      <c r="F2540" s="54" t="n">
        <v>21</v>
      </c>
      <c r="G2540" s="45" t="n">
        <v>1.83</v>
      </c>
      <c r="H2540" s="96" t="s">
        <v>5</v>
      </c>
      <c r="I2540" s="47" t="n">
        <f aca="false">IF(H2540="W",F2540*G2540-F2540,(IF(H2540="L",-F2540)))</f>
        <v>17.43</v>
      </c>
      <c r="J2540" s="91"/>
      <c r="K2540" s="23"/>
      <c r="L2540" s="48"/>
      <c r="M2540" s="48"/>
      <c r="N2540" s="49"/>
      <c r="O2540" s="91"/>
      <c r="P2540" s="92"/>
      <c r="Q2540" s="92"/>
      <c r="R2540" s="29"/>
      <c r="S2540" s="92"/>
      <c r="T2540" s="92"/>
      <c r="U2540" s="92"/>
      <c r="V2540" s="92"/>
      <c r="W2540" s="92"/>
      <c r="X2540" s="92"/>
      <c r="Y2540" s="92"/>
      <c r="Z2540" s="92"/>
      <c r="AA2540" s="92"/>
      <c r="AB2540" s="92"/>
      <c r="AC2540" s="92"/>
      <c r="AD2540" s="92"/>
      <c r="AE2540" s="92"/>
      <c r="AF2540" s="92"/>
    </row>
    <row r="2541" customFormat="false" ht="16.85" hidden="false" customHeight="false" outlineLevel="0" collapsed="false">
      <c r="A2541" s="69"/>
      <c r="B2541" s="90" t="s">
        <v>46</v>
      </c>
      <c r="C2541" s="91" t="s">
        <v>2571</v>
      </c>
      <c r="D2541" s="90" t="s">
        <v>2603</v>
      </c>
      <c r="E2541" s="43" t="n">
        <v>0.958333333333333</v>
      </c>
      <c r="F2541" s="54" t="n">
        <v>5</v>
      </c>
      <c r="G2541" s="45" t="n">
        <v>14.58</v>
      </c>
      <c r="H2541" s="96" t="s">
        <v>7</v>
      </c>
      <c r="I2541" s="47" t="n">
        <f aca="false">IF(H2541="W",F2541*G2541-F2541,(IF(H2541="L",-F2541)))</f>
        <v>-5</v>
      </c>
      <c r="J2541" s="91"/>
      <c r="K2541" s="23" t="s">
        <v>2604</v>
      </c>
      <c r="L2541" s="48"/>
      <c r="M2541" s="48"/>
      <c r="N2541" s="49"/>
      <c r="O2541" s="91"/>
      <c r="P2541" s="92"/>
      <c r="Q2541" s="92"/>
      <c r="R2541" s="29"/>
      <c r="S2541" s="92"/>
      <c r="T2541" s="92"/>
      <c r="U2541" s="92"/>
      <c r="V2541" s="92"/>
      <c r="W2541" s="92"/>
      <c r="X2541" s="92"/>
      <c r="Y2541" s="92"/>
      <c r="Z2541" s="92"/>
      <c r="AA2541" s="92"/>
      <c r="AB2541" s="92"/>
      <c r="AC2541" s="92"/>
      <c r="AD2541" s="92"/>
      <c r="AE2541" s="92"/>
      <c r="AF2541" s="92"/>
    </row>
    <row r="2542" customFormat="false" ht="16.85" hidden="false" customHeight="false" outlineLevel="0" collapsed="false">
      <c r="A2542" s="69"/>
      <c r="B2542" s="90" t="s">
        <v>46</v>
      </c>
      <c r="C2542" s="91" t="s">
        <v>151</v>
      </c>
      <c r="D2542" s="90" t="s">
        <v>2135</v>
      </c>
      <c r="E2542" s="43" t="n">
        <v>0.958333333333333</v>
      </c>
      <c r="F2542" s="54" t="n">
        <v>3.13</v>
      </c>
      <c r="G2542" s="45" t="n">
        <v>4.5</v>
      </c>
      <c r="H2542" s="96" t="s">
        <v>7</v>
      </c>
      <c r="I2542" s="47" t="n">
        <f aca="false">IF(H2542="W",F2542*G2542-F2542,(IF(H2542="L",-F2542)))</f>
        <v>-3.13</v>
      </c>
      <c r="J2542" s="91"/>
      <c r="K2542" s="23"/>
      <c r="L2542" s="48"/>
      <c r="M2542" s="48"/>
      <c r="N2542" s="49"/>
      <c r="O2542" s="91"/>
      <c r="P2542" s="92"/>
      <c r="Q2542" s="92"/>
      <c r="R2542" s="29"/>
      <c r="S2542" s="92"/>
      <c r="T2542" s="92"/>
      <c r="U2542" s="92"/>
      <c r="V2542" s="92"/>
      <c r="W2542" s="92"/>
      <c r="X2542" s="92"/>
      <c r="Y2542" s="92"/>
      <c r="Z2542" s="92"/>
      <c r="AA2542" s="92"/>
      <c r="AB2542" s="92"/>
      <c r="AC2542" s="92"/>
      <c r="AD2542" s="92"/>
      <c r="AE2542" s="92"/>
      <c r="AF2542" s="92"/>
    </row>
    <row r="2543" customFormat="false" ht="16.85" hidden="false" customHeight="false" outlineLevel="0" collapsed="false">
      <c r="A2543" s="69"/>
      <c r="B2543" s="90" t="s">
        <v>46</v>
      </c>
      <c r="C2543" s="91" t="s">
        <v>151</v>
      </c>
      <c r="D2543" s="90" t="s">
        <v>2439</v>
      </c>
      <c r="E2543" s="43" t="n">
        <v>0.958333333333333</v>
      </c>
      <c r="F2543" s="54" t="n">
        <v>10</v>
      </c>
      <c r="G2543" s="45" t="n">
        <v>3.95</v>
      </c>
      <c r="H2543" s="96" t="s">
        <v>7</v>
      </c>
      <c r="I2543" s="47" t="n">
        <f aca="false">IF(H2543="W",F2543*G2543-F2543,(IF(H2543="L",-F2543)))</f>
        <v>-10</v>
      </c>
      <c r="J2543" s="91"/>
      <c r="K2543" s="23"/>
      <c r="L2543" s="48"/>
      <c r="M2543" s="48"/>
      <c r="N2543" s="49"/>
      <c r="O2543" s="91"/>
      <c r="P2543" s="92"/>
      <c r="Q2543" s="92"/>
      <c r="R2543" s="29"/>
      <c r="S2543" s="92"/>
      <c r="T2543" s="92"/>
      <c r="U2543" s="92"/>
      <c r="V2543" s="92"/>
      <c r="W2543" s="92"/>
      <c r="X2543" s="92"/>
      <c r="Y2543" s="92"/>
      <c r="Z2543" s="92"/>
      <c r="AA2543" s="92"/>
      <c r="AB2543" s="92"/>
      <c r="AC2543" s="92"/>
      <c r="AD2543" s="92"/>
      <c r="AE2543" s="92"/>
      <c r="AF2543" s="92"/>
    </row>
    <row r="2544" customFormat="false" ht="16.85" hidden="false" customHeight="false" outlineLevel="0" collapsed="false">
      <c r="A2544" s="69"/>
      <c r="B2544" s="90" t="s">
        <v>46</v>
      </c>
      <c r="C2544" s="91" t="s">
        <v>95</v>
      </c>
      <c r="D2544" s="90" t="s">
        <v>2461</v>
      </c>
      <c r="E2544" s="43" t="n">
        <v>0.958333333333333</v>
      </c>
      <c r="F2544" s="54" t="n">
        <v>20</v>
      </c>
      <c r="G2544" s="45" t="n">
        <v>1.64</v>
      </c>
      <c r="H2544" s="96" t="s">
        <v>5</v>
      </c>
      <c r="I2544" s="47" t="n">
        <f aca="false">IF(H2544="W",F2544*G2544-F2544,(IF(H2544="L",-F2544)))</f>
        <v>12.8</v>
      </c>
      <c r="J2544" s="91"/>
      <c r="K2544" s="23"/>
      <c r="L2544" s="48"/>
      <c r="M2544" s="48"/>
      <c r="N2544" s="49"/>
      <c r="O2544" s="91"/>
      <c r="P2544" s="92"/>
      <c r="Q2544" s="92"/>
      <c r="R2544" s="29"/>
      <c r="S2544" s="92"/>
      <c r="T2544" s="92"/>
      <c r="U2544" s="92"/>
      <c r="V2544" s="92"/>
      <c r="W2544" s="92"/>
      <c r="X2544" s="92"/>
      <c r="Y2544" s="92"/>
      <c r="Z2544" s="92"/>
      <c r="AA2544" s="92"/>
      <c r="AB2544" s="92"/>
      <c r="AC2544" s="92"/>
      <c r="AD2544" s="92"/>
      <c r="AE2544" s="92"/>
      <c r="AF2544" s="92"/>
    </row>
    <row r="2545" customFormat="false" ht="16.85" hidden="false" customHeight="false" outlineLevel="0" collapsed="false">
      <c r="A2545" s="69"/>
      <c r="B2545" s="90" t="s">
        <v>46</v>
      </c>
      <c r="C2545" s="91" t="s">
        <v>28</v>
      </c>
      <c r="D2545" s="90" t="s">
        <v>2461</v>
      </c>
      <c r="E2545" s="43" t="n">
        <v>0.958333333333333</v>
      </c>
      <c r="F2545" s="54" t="n">
        <v>10</v>
      </c>
      <c r="G2545" s="45" t="n">
        <v>1.65</v>
      </c>
      <c r="H2545" s="96" t="s">
        <v>5</v>
      </c>
      <c r="I2545" s="47" t="n">
        <f aca="false">IF(H2545="W",F2545*G2545-F2545,(IF(H2545="L",-F2545)))</f>
        <v>6.5</v>
      </c>
      <c r="J2545" s="91"/>
      <c r="K2545" s="23"/>
      <c r="L2545" s="48"/>
      <c r="M2545" s="48"/>
      <c r="N2545" s="49"/>
      <c r="O2545" s="91"/>
      <c r="P2545" s="92"/>
      <c r="Q2545" s="92"/>
      <c r="R2545" s="29"/>
      <c r="S2545" s="92"/>
      <c r="T2545" s="92"/>
      <c r="U2545" s="92"/>
      <c r="V2545" s="92"/>
      <c r="W2545" s="92"/>
      <c r="X2545" s="92"/>
      <c r="Y2545" s="92"/>
      <c r="Z2545" s="92"/>
      <c r="AA2545" s="92"/>
      <c r="AB2545" s="92"/>
      <c r="AC2545" s="92"/>
      <c r="AD2545" s="92"/>
      <c r="AE2545" s="92"/>
      <c r="AF2545" s="92"/>
    </row>
    <row r="2546" customFormat="false" ht="16.85" hidden="false" customHeight="false" outlineLevel="0" collapsed="false">
      <c r="A2546" s="69"/>
      <c r="B2546" s="90" t="s">
        <v>46</v>
      </c>
      <c r="C2546" s="91" t="s">
        <v>2313</v>
      </c>
      <c r="D2546" s="90" t="s">
        <v>2135</v>
      </c>
      <c r="E2546" s="43" t="n">
        <v>0.958333333333333</v>
      </c>
      <c r="F2546" s="54" t="n">
        <v>10</v>
      </c>
      <c r="G2546" s="45" t="n">
        <v>4.85</v>
      </c>
      <c r="H2546" s="96" t="s">
        <v>6</v>
      </c>
      <c r="I2546" s="47" t="n">
        <f aca="false">IF(H2546="W",F2546*G2546-F2546,(IF(H2546="L",-F2546)))</f>
        <v>0</v>
      </c>
      <c r="J2546" s="91"/>
      <c r="K2546" s="23" t="s">
        <v>124</v>
      </c>
      <c r="L2546" s="48"/>
      <c r="M2546" s="48"/>
      <c r="N2546" s="49"/>
      <c r="O2546" s="91"/>
      <c r="P2546" s="92"/>
      <c r="Q2546" s="92"/>
      <c r="R2546" s="29"/>
      <c r="S2546" s="92"/>
      <c r="T2546" s="92"/>
      <c r="U2546" s="92"/>
      <c r="V2546" s="92"/>
      <c r="W2546" s="92"/>
      <c r="X2546" s="92"/>
      <c r="Y2546" s="92"/>
      <c r="Z2546" s="92"/>
      <c r="AA2546" s="92"/>
      <c r="AB2546" s="92"/>
      <c r="AC2546" s="92"/>
      <c r="AD2546" s="92"/>
      <c r="AE2546" s="92"/>
      <c r="AF2546" s="92"/>
    </row>
    <row r="2547" customFormat="false" ht="16.85" hidden="false" customHeight="false" outlineLevel="0" collapsed="false">
      <c r="A2547" s="69"/>
      <c r="B2547" s="90" t="s">
        <v>46</v>
      </c>
      <c r="C2547" s="91" t="s">
        <v>170</v>
      </c>
      <c r="D2547" s="90" t="s">
        <v>2605</v>
      </c>
      <c r="E2547" s="43" t="n">
        <v>0.958333333333333</v>
      </c>
      <c r="F2547" s="54" t="n">
        <v>10</v>
      </c>
      <c r="G2547" s="45" t="n">
        <v>15.83</v>
      </c>
      <c r="H2547" s="96" t="s">
        <v>7</v>
      </c>
      <c r="I2547" s="47" t="n">
        <f aca="false">IF(H2547="W",F2547*G2547-F2547,(IF(H2547="L",-F2547)))</f>
        <v>-10</v>
      </c>
      <c r="J2547" s="91"/>
      <c r="K2547" s="23" t="s">
        <v>2606</v>
      </c>
      <c r="L2547" s="48"/>
      <c r="M2547" s="48"/>
      <c r="N2547" s="49"/>
      <c r="O2547" s="91"/>
      <c r="P2547" s="92"/>
      <c r="Q2547" s="92"/>
      <c r="R2547" s="29"/>
      <c r="S2547" s="92"/>
      <c r="T2547" s="92"/>
      <c r="U2547" s="92"/>
      <c r="V2547" s="92"/>
      <c r="W2547" s="92"/>
      <c r="X2547" s="92"/>
      <c r="Y2547" s="92"/>
      <c r="Z2547" s="92"/>
      <c r="AA2547" s="92"/>
      <c r="AB2547" s="92"/>
      <c r="AC2547" s="92"/>
      <c r="AD2547" s="92"/>
      <c r="AE2547" s="92"/>
      <c r="AF2547" s="92"/>
    </row>
    <row r="2548" customFormat="false" ht="16.85" hidden="false" customHeight="false" outlineLevel="0" collapsed="false">
      <c r="A2548" s="69"/>
      <c r="B2548" s="90" t="s">
        <v>46</v>
      </c>
      <c r="C2548" s="91" t="s">
        <v>28</v>
      </c>
      <c r="D2548" s="90" t="s">
        <v>631</v>
      </c>
      <c r="E2548" s="43" t="n">
        <v>0.833333333333333</v>
      </c>
      <c r="F2548" s="54" t="n">
        <v>10</v>
      </c>
      <c r="G2548" s="45" t="n">
        <v>1.85</v>
      </c>
      <c r="H2548" s="96" t="s">
        <v>6</v>
      </c>
      <c r="I2548" s="47" t="n">
        <f aca="false">IF(H2548="W",F2548*G2548-F2548,(IF(H2548="L",-F2548)))</f>
        <v>0</v>
      </c>
      <c r="J2548" s="91"/>
      <c r="K2548" s="23" t="s">
        <v>124</v>
      </c>
      <c r="L2548" s="48"/>
      <c r="M2548" s="48"/>
      <c r="N2548" s="49"/>
      <c r="O2548" s="91"/>
      <c r="P2548" s="92"/>
      <c r="Q2548" s="92"/>
      <c r="R2548" s="29"/>
      <c r="S2548" s="92"/>
      <c r="T2548" s="92"/>
      <c r="U2548" s="92"/>
      <c r="V2548" s="92"/>
      <c r="W2548" s="92"/>
      <c r="X2548" s="92"/>
      <c r="Y2548" s="92"/>
      <c r="Z2548" s="92"/>
      <c r="AA2548" s="92"/>
      <c r="AB2548" s="92"/>
      <c r="AC2548" s="92"/>
      <c r="AD2548" s="92"/>
      <c r="AE2548" s="92"/>
      <c r="AF2548" s="92"/>
    </row>
    <row r="2549" customFormat="false" ht="16.85" hidden="false" customHeight="false" outlineLevel="0" collapsed="false">
      <c r="A2549" s="69"/>
      <c r="B2549" s="90" t="s">
        <v>46</v>
      </c>
      <c r="C2549" s="91" t="s">
        <v>170</v>
      </c>
      <c r="D2549" s="90" t="s">
        <v>2135</v>
      </c>
      <c r="E2549" s="43" t="n">
        <v>0.833333333333333</v>
      </c>
      <c r="F2549" s="54" t="n">
        <v>5</v>
      </c>
      <c r="G2549" s="45" t="n">
        <v>2.1</v>
      </c>
      <c r="H2549" s="96" t="s">
        <v>5</v>
      </c>
      <c r="I2549" s="47" t="n">
        <f aca="false">IF(H2549="W",F2549*G2549-F2549,(IF(H2549="L",-F2549)))</f>
        <v>5.5</v>
      </c>
      <c r="J2549" s="91"/>
      <c r="K2549" s="23" t="s">
        <v>565</v>
      </c>
      <c r="L2549" s="48"/>
      <c r="M2549" s="48"/>
      <c r="N2549" s="49"/>
      <c r="O2549" s="91"/>
      <c r="P2549" s="92"/>
      <c r="Q2549" s="92"/>
      <c r="R2549" s="29"/>
      <c r="S2549" s="92"/>
      <c r="T2549" s="92"/>
      <c r="U2549" s="92"/>
      <c r="V2549" s="92"/>
      <c r="W2549" s="92"/>
      <c r="X2549" s="92"/>
      <c r="Y2549" s="92"/>
      <c r="Z2549" s="92"/>
      <c r="AA2549" s="92"/>
      <c r="AB2549" s="92"/>
      <c r="AC2549" s="92"/>
      <c r="AD2549" s="92"/>
      <c r="AE2549" s="92"/>
      <c r="AF2549" s="92"/>
    </row>
    <row r="2550" customFormat="false" ht="16.85" hidden="false" customHeight="false" outlineLevel="0" collapsed="false">
      <c r="A2550" s="69"/>
      <c r="B2550" s="90" t="s">
        <v>46</v>
      </c>
      <c r="C2550" s="91" t="s">
        <v>2571</v>
      </c>
      <c r="D2550" s="90" t="s">
        <v>2607</v>
      </c>
      <c r="E2550" s="43" t="n">
        <v>0.833333333333333</v>
      </c>
      <c r="F2550" s="54" t="n">
        <v>5</v>
      </c>
      <c r="G2550" s="45" t="n">
        <v>3.7</v>
      </c>
      <c r="H2550" s="96" t="s">
        <v>6</v>
      </c>
      <c r="I2550" s="47" t="n">
        <f aca="false">IF(H2550="W",F2550*G2550-F2550,(IF(H2550="L",-F2550)))</f>
        <v>0</v>
      </c>
      <c r="J2550" s="91"/>
      <c r="K2550" s="23" t="s">
        <v>565</v>
      </c>
      <c r="L2550" s="48"/>
      <c r="M2550" s="48"/>
      <c r="N2550" s="49"/>
      <c r="O2550" s="91"/>
      <c r="P2550" s="92"/>
      <c r="Q2550" s="92"/>
      <c r="R2550" s="29"/>
      <c r="S2550" s="92"/>
      <c r="T2550" s="92"/>
      <c r="U2550" s="92"/>
      <c r="V2550" s="92"/>
      <c r="W2550" s="92"/>
      <c r="X2550" s="92"/>
      <c r="Y2550" s="92"/>
      <c r="Z2550" s="92"/>
      <c r="AA2550" s="92"/>
      <c r="AB2550" s="92"/>
      <c r="AC2550" s="92"/>
      <c r="AD2550" s="92"/>
      <c r="AE2550" s="92"/>
      <c r="AF2550" s="92"/>
    </row>
    <row r="2551" customFormat="false" ht="16.85" hidden="false" customHeight="false" outlineLevel="0" collapsed="false">
      <c r="A2551" s="69"/>
      <c r="B2551" s="90" t="s">
        <v>439</v>
      </c>
      <c r="C2551" s="91" t="s">
        <v>331</v>
      </c>
      <c r="D2551" s="90" t="s">
        <v>2608</v>
      </c>
      <c r="E2551" s="43" t="n">
        <v>0.9375</v>
      </c>
      <c r="F2551" s="54" t="n">
        <v>25</v>
      </c>
      <c r="G2551" s="45" t="n">
        <v>2</v>
      </c>
      <c r="H2551" s="96" t="s">
        <v>5</v>
      </c>
      <c r="I2551" s="47" t="n">
        <f aca="false">IF(H2551="W",F2551*G2551-F2551,(IF(H2551="L",-F2551)))</f>
        <v>25</v>
      </c>
      <c r="J2551" s="91"/>
      <c r="K2551" s="23" t="s">
        <v>2609</v>
      </c>
      <c r="L2551" s="48"/>
      <c r="M2551" s="48"/>
      <c r="N2551" s="49"/>
      <c r="O2551" s="91"/>
      <c r="P2551" s="92"/>
      <c r="Q2551" s="92"/>
      <c r="R2551" s="29"/>
      <c r="S2551" s="92"/>
      <c r="T2551" s="92"/>
      <c r="U2551" s="92"/>
      <c r="V2551" s="92"/>
      <c r="W2551" s="92"/>
      <c r="X2551" s="92"/>
      <c r="Y2551" s="92"/>
      <c r="Z2551" s="92"/>
      <c r="AA2551" s="92"/>
      <c r="AB2551" s="92"/>
      <c r="AC2551" s="92"/>
      <c r="AD2551" s="92"/>
      <c r="AE2551" s="92"/>
      <c r="AF2551" s="92"/>
    </row>
    <row r="2552" customFormat="false" ht="16.85" hidden="false" customHeight="false" outlineLevel="0" collapsed="false">
      <c r="A2552" s="69" t="n">
        <v>43799</v>
      </c>
      <c r="B2552" s="90" t="s">
        <v>67</v>
      </c>
      <c r="C2552" s="91" t="s">
        <v>28</v>
      </c>
      <c r="D2552" s="90" t="s">
        <v>2610</v>
      </c>
      <c r="E2552" s="43" t="n">
        <v>0.8125</v>
      </c>
      <c r="F2552" s="54" t="n">
        <v>36</v>
      </c>
      <c r="G2552" s="45" t="n">
        <v>3.7</v>
      </c>
      <c r="H2552" s="96" t="s">
        <v>7</v>
      </c>
      <c r="I2552" s="47" t="n">
        <f aca="false">IF(H2552="W",F2552*G2552-F2552,(IF(H2552="L",-F2552)))</f>
        <v>-36</v>
      </c>
      <c r="J2552" s="91"/>
      <c r="K2552" s="97" t="s">
        <v>2611</v>
      </c>
      <c r="L2552" s="48"/>
      <c r="M2552" s="48"/>
      <c r="N2552" s="49"/>
      <c r="O2552" s="91"/>
      <c r="P2552" s="92"/>
      <c r="Q2552" s="92"/>
      <c r="R2552" s="29"/>
      <c r="S2552" s="92"/>
      <c r="T2552" s="92"/>
      <c r="U2552" s="92"/>
      <c r="V2552" s="92"/>
      <c r="W2552" s="92"/>
      <c r="X2552" s="92"/>
      <c r="Y2552" s="92"/>
      <c r="Z2552" s="92"/>
      <c r="AA2552" s="92"/>
      <c r="AB2552" s="92"/>
      <c r="AC2552" s="92"/>
      <c r="AD2552" s="92"/>
      <c r="AE2552" s="92"/>
      <c r="AF2552" s="92"/>
    </row>
    <row r="2553" customFormat="false" ht="16.85" hidden="false" customHeight="false" outlineLevel="0" collapsed="false">
      <c r="A2553" s="69"/>
      <c r="B2553" s="90" t="s">
        <v>67</v>
      </c>
      <c r="C2553" s="91" t="s">
        <v>170</v>
      </c>
      <c r="D2553" s="90" t="s">
        <v>2135</v>
      </c>
      <c r="E2553" s="43" t="n">
        <v>0.8125</v>
      </c>
      <c r="F2553" s="54" t="n">
        <v>32.9</v>
      </c>
      <c r="G2553" s="45" t="n">
        <v>3.5</v>
      </c>
      <c r="H2553" s="96" t="s">
        <v>7</v>
      </c>
      <c r="I2553" s="47" t="n">
        <f aca="false">IF(H2553="W",F2553*G2553-F2553,(IF(H2553="L",-F2553)))</f>
        <v>-32.9</v>
      </c>
      <c r="J2553" s="91"/>
      <c r="K2553" s="23"/>
      <c r="L2553" s="48"/>
      <c r="M2553" s="48"/>
      <c r="N2553" s="49"/>
      <c r="O2553" s="91"/>
      <c r="P2553" s="92"/>
      <c r="Q2553" s="92"/>
      <c r="R2553" s="29"/>
      <c r="S2553" s="92"/>
      <c r="T2553" s="92"/>
      <c r="U2553" s="92"/>
      <c r="V2553" s="92"/>
      <c r="W2553" s="92"/>
      <c r="X2553" s="92"/>
      <c r="Y2553" s="92"/>
      <c r="Z2553" s="92"/>
      <c r="AA2553" s="92"/>
      <c r="AB2553" s="92"/>
      <c r="AC2553" s="92"/>
      <c r="AD2553" s="92"/>
      <c r="AE2553" s="92"/>
      <c r="AF2553" s="92"/>
    </row>
    <row r="2554" customFormat="false" ht="16.85" hidden="false" customHeight="false" outlineLevel="0" collapsed="false">
      <c r="A2554" s="69" t="s">
        <v>2612</v>
      </c>
      <c r="B2554" s="90" t="s">
        <v>67</v>
      </c>
      <c r="C2554" s="91" t="s">
        <v>2571</v>
      </c>
      <c r="D2554" s="90" t="s">
        <v>2185</v>
      </c>
      <c r="E2554" s="43" t="n">
        <v>0.8125</v>
      </c>
      <c r="F2554" s="54" t="n">
        <v>28</v>
      </c>
      <c r="G2554" s="45" t="n">
        <v>2.17</v>
      </c>
      <c r="H2554" s="96" t="s">
        <v>5</v>
      </c>
      <c r="I2554" s="47" t="n">
        <f aca="false">IF(H2554="W",F2554*G2554-F2554,(IF(H2554="L",-F2554)))</f>
        <v>32.76</v>
      </c>
      <c r="J2554" s="91"/>
      <c r="K2554" s="23" t="n">
        <f aca="false">SUM(I2552:I2555)</f>
        <v>29.732</v>
      </c>
      <c r="L2554" s="48"/>
      <c r="M2554" s="48"/>
      <c r="N2554" s="49"/>
      <c r="O2554" s="91"/>
      <c r="P2554" s="92"/>
      <c r="Q2554" s="92"/>
      <c r="R2554" s="29"/>
      <c r="S2554" s="92"/>
      <c r="T2554" s="92"/>
      <c r="U2554" s="92"/>
      <c r="V2554" s="92"/>
      <c r="W2554" s="92"/>
      <c r="X2554" s="92"/>
      <c r="Y2554" s="92"/>
      <c r="Z2554" s="92"/>
      <c r="AA2554" s="92"/>
      <c r="AB2554" s="92"/>
      <c r="AC2554" s="92"/>
      <c r="AD2554" s="92"/>
      <c r="AE2554" s="92"/>
      <c r="AF2554" s="92"/>
    </row>
    <row r="2555" customFormat="false" ht="16.85" hidden="false" customHeight="false" outlineLevel="0" collapsed="false">
      <c r="A2555" s="69"/>
      <c r="B2555" s="90" t="s">
        <v>67</v>
      </c>
      <c r="C2555" s="91" t="s">
        <v>331</v>
      </c>
      <c r="D2555" s="90" t="s">
        <v>2185</v>
      </c>
      <c r="E2555" s="43" t="n">
        <v>0.8125</v>
      </c>
      <c r="F2555" s="54" t="n">
        <v>57.28</v>
      </c>
      <c r="G2555" s="45" t="n">
        <v>2.15</v>
      </c>
      <c r="H2555" s="96" t="s">
        <v>5</v>
      </c>
      <c r="I2555" s="47" t="n">
        <f aca="false">IF(H2555="W",F2555*G2555-F2555,(IF(H2555="L",-F2555)))</f>
        <v>65.872</v>
      </c>
      <c r="J2555" s="91"/>
      <c r="K2555" s="23"/>
      <c r="L2555" s="48"/>
      <c r="M2555" s="48"/>
      <c r="N2555" s="49"/>
      <c r="O2555" s="91"/>
      <c r="P2555" s="92"/>
      <c r="Q2555" s="92"/>
      <c r="R2555" s="29"/>
      <c r="S2555" s="92"/>
      <c r="T2555" s="92"/>
      <c r="U2555" s="92"/>
      <c r="V2555" s="92"/>
      <c r="W2555" s="92"/>
      <c r="X2555" s="92"/>
      <c r="Y2555" s="92"/>
      <c r="Z2555" s="92"/>
      <c r="AA2555" s="92"/>
      <c r="AB2555" s="92"/>
      <c r="AC2555" s="92"/>
      <c r="AD2555" s="92"/>
      <c r="AE2555" s="92"/>
      <c r="AF2555" s="92"/>
    </row>
    <row r="2556" customFormat="false" ht="16.85" hidden="false" customHeight="false" outlineLevel="0" collapsed="false">
      <c r="A2556" s="69"/>
      <c r="B2556" s="90" t="s">
        <v>67</v>
      </c>
      <c r="C2556" s="91" t="s">
        <v>2571</v>
      </c>
      <c r="D2556" s="90" t="s">
        <v>1849</v>
      </c>
      <c r="E2556" s="43" t="n">
        <v>0.8125</v>
      </c>
      <c r="F2556" s="54" t="n">
        <v>20</v>
      </c>
      <c r="G2556" s="45" t="n">
        <v>1.05</v>
      </c>
      <c r="H2556" s="96" t="s">
        <v>5</v>
      </c>
      <c r="I2556" s="47" t="n">
        <f aca="false">IF(H2556="W",F2556*G2556-F2556,(IF(H2556="L",-F2556)))</f>
        <v>1</v>
      </c>
      <c r="J2556" s="91"/>
      <c r="K2556" s="23" t="s">
        <v>2613</v>
      </c>
      <c r="L2556" s="48"/>
      <c r="M2556" s="48"/>
      <c r="N2556" s="49"/>
      <c r="O2556" s="91"/>
      <c r="P2556" s="92"/>
      <c r="Q2556" s="92"/>
      <c r="R2556" s="29"/>
      <c r="S2556" s="92"/>
      <c r="T2556" s="92"/>
      <c r="U2556" s="92"/>
      <c r="V2556" s="92"/>
      <c r="W2556" s="92"/>
      <c r="X2556" s="92"/>
      <c r="Y2556" s="92"/>
      <c r="Z2556" s="92"/>
      <c r="AA2556" s="92"/>
      <c r="AB2556" s="92"/>
      <c r="AC2556" s="92"/>
      <c r="AD2556" s="92"/>
      <c r="AE2556" s="92"/>
      <c r="AF2556" s="92"/>
    </row>
    <row r="2557" customFormat="false" ht="16.85" hidden="false" customHeight="false" outlineLevel="0" collapsed="false">
      <c r="A2557" s="69"/>
      <c r="B2557" s="90" t="s">
        <v>67</v>
      </c>
      <c r="C2557" s="91" t="s">
        <v>95</v>
      </c>
      <c r="D2557" s="90" t="s">
        <v>2135</v>
      </c>
      <c r="E2557" s="43" t="n">
        <v>0.8125</v>
      </c>
      <c r="F2557" s="54" t="n">
        <v>14.52</v>
      </c>
      <c r="G2557" s="45" t="n">
        <v>3.5</v>
      </c>
      <c r="H2557" s="96" t="s">
        <v>7</v>
      </c>
      <c r="I2557" s="47" t="n">
        <f aca="false">IF(H2557="W",F2557*G2557-F2557,(IF(H2557="L",-F2557)))</f>
        <v>-14.52</v>
      </c>
      <c r="J2557" s="91"/>
      <c r="K2557" s="23"/>
      <c r="L2557" s="48"/>
      <c r="M2557" s="48"/>
      <c r="N2557" s="49"/>
      <c r="O2557" s="91"/>
      <c r="P2557" s="92"/>
      <c r="Q2557" s="92"/>
      <c r="R2557" s="29"/>
      <c r="S2557" s="92"/>
      <c r="T2557" s="92"/>
      <c r="U2557" s="92"/>
      <c r="V2557" s="92"/>
      <c r="W2557" s="92"/>
      <c r="X2557" s="92"/>
      <c r="Y2557" s="92"/>
      <c r="Z2557" s="92"/>
      <c r="AA2557" s="92"/>
      <c r="AB2557" s="92"/>
      <c r="AC2557" s="92"/>
      <c r="AD2557" s="92"/>
      <c r="AE2557" s="92"/>
      <c r="AF2557" s="92"/>
    </row>
    <row r="2558" customFormat="false" ht="16.85" hidden="false" customHeight="false" outlineLevel="0" collapsed="false">
      <c r="A2558" s="69"/>
      <c r="B2558" s="90" t="s">
        <v>67</v>
      </c>
      <c r="C2558" s="91" t="s">
        <v>151</v>
      </c>
      <c r="D2558" s="90" t="s">
        <v>2135</v>
      </c>
      <c r="E2558" s="43" t="n">
        <v>0.8125</v>
      </c>
      <c r="F2558" s="54" t="n">
        <v>3.58</v>
      </c>
      <c r="G2558" s="45" t="n">
        <v>3.5</v>
      </c>
      <c r="H2558" s="96" t="s">
        <v>7</v>
      </c>
      <c r="I2558" s="47" t="n">
        <f aca="false">IF(H2558="W",F2558*G2558-F2558,(IF(H2558="L",-F2558)))</f>
        <v>-3.58</v>
      </c>
      <c r="J2558" s="91"/>
      <c r="K2558" s="23"/>
      <c r="L2558" s="48"/>
      <c r="M2558" s="48"/>
      <c r="N2558" s="49"/>
      <c r="O2558" s="91"/>
      <c r="P2558" s="92"/>
      <c r="Q2558" s="92"/>
      <c r="R2558" s="29"/>
      <c r="S2558" s="92"/>
      <c r="T2558" s="92"/>
      <c r="U2558" s="92"/>
      <c r="V2558" s="92"/>
      <c r="W2558" s="92"/>
      <c r="X2558" s="92"/>
      <c r="Y2558" s="92"/>
      <c r="Z2558" s="92"/>
      <c r="AA2558" s="92"/>
      <c r="AB2558" s="92"/>
      <c r="AC2558" s="92"/>
      <c r="AD2558" s="92"/>
      <c r="AE2558" s="92"/>
      <c r="AF2558" s="92"/>
    </row>
    <row r="2559" customFormat="false" ht="16.85" hidden="false" customHeight="false" outlineLevel="0" collapsed="false">
      <c r="A2559" s="69"/>
      <c r="B2559" s="90" t="s">
        <v>46</v>
      </c>
      <c r="C2559" s="91" t="s">
        <v>95</v>
      </c>
      <c r="D2559" s="90" t="s">
        <v>2469</v>
      </c>
      <c r="E2559" s="43" t="n">
        <v>0.0868055555555556</v>
      </c>
      <c r="F2559" s="54" t="n">
        <v>20</v>
      </c>
      <c r="G2559" s="45" t="n">
        <v>2</v>
      </c>
      <c r="H2559" s="96" t="s">
        <v>7</v>
      </c>
      <c r="I2559" s="47" t="n">
        <f aca="false">IF(H2559="W",F2559*G2559-F2559,(IF(H2559="L",-F2559)))</f>
        <v>-20</v>
      </c>
      <c r="J2559" s="91"/>
      <c r="K2559" s="23"/>
      <c r="L2559" s="48"/>
      <c r="M2559" s="48"/>
      <c r="N2559" s="49"/>
      <c r="O2559" s="91"/>
      <c r="P2559" s="92"/>
      <c r="Q2559" s="92"/>
      <c r="R2559" s="29"/>
      <c r="S2559" s="92"/>
      <c r="T2559" s="92"/>
      <c r="U2559" s="92"/>
      <c r="V2559" s="92"/>
      <c r="W2559" s="92"/>
      <c r="X2559" s="92"/>
      <c r="Y2559" s="92"/>
      <c r="Z2559" s="92"/>
      <c r="AA2559" s="92"/>
      <c r="AB2559" s="92"/>
      <c r="AC2559" s="92"/>
      <c r="AD2559" s="92"/>
      <c r="AE2559" s="92"/>
      <c r="AF2559" s="92"/>
    </row>
    <row r="2560" customFormat="false" ht="16.85" hidden="false" customHeight="false" outlineLevel="0" collapsed="false">
      <c r="A2560" s="69"/>
      <c r="B2560" s="90" t="s">
        <v>46</v>
      </c>
      <c r="C2560" s="91" t="s">
        <v>95</v>
      </c>
      <c r="D2560" s="90" t="s">
        <v>2469</v>
      </c>
      <c r="E2560" s="43" t="n">
        <v>0.0868055555555556</v>
      </c>
      <c r="F2560" s="54" t="n">
        <v>2</v>
      </c>
      <c r="G2560" s="45" t="n">
        <v>2</v>
      </c>
      <c r="H2560" s="96" t="s">
        <v>7</v>
      </c>
      <c r="I2560" s="47" t="n">
        <f aca="false">IF(H2560="W",F2560*G2560-F2560,(IF(H2560="L",-F2560)))</f>
        <v>-2</v>
      </c>
      <c r="J2560" s="91"/>
      <c r="K2560" s="23"/>
      <c r="L2560" s="48"/>
      <c r="M2560" s="48"/>
      <c r="N2560" s="49"/>
      <c r="O2560" s="91"/>
      <c r="P2560" s="92"/>
      <c r="Q2560" s="92"/>
      <c r="R2560" s="29"/>
      <c r="S2560" s="92"/>
      <c r="T2560" s="92"/>
      <c r="U2560" s="92"/>
      <c r="V2560" s="92"/>
      <c r="W2560" s="92"/>
      <c r="X2560" s="92"/>
      <c r="Y2560" s="92"/>
      <c r="Z2560" s="92"/>
      <c r="AA2560" s="92"/>
      <c r="AB2560" s="92"/>
      <c r="AC2560" s="92"/>
      <c r="AD2560" s="92"/>
      <c r="AE2560" s="92"/>
      <c r="AF2560" s="92"/>
    </row>
    <row r="2561" customFormat="false" ht="16.85" hidden="false" customHeight="false" outlineLevel="0" collapsed="false">
      <c r="A2561" s="69"/>
      <c r="B2561" s="90" t="s">
        <v>46</v>
      </c>
      <c r="C2561" s="62" t="s">
        <v>87</v>
      </c>
      <c r="D2561" s="90" t="s">
        <v>2614</v>
      </c>
      <c r="E2561" s="43" t="n">
        <v>0.0868055555555556</v>
      </c>
      <c r="F2561" s="54" t="n">
        <v>10</v>
      </c>
      <c r="G2561" s="45" t="n">
        <v>8.36</v>
      </c>
      <c r="H2561" s="96" t="s">
        <v>7</v>
      </c>
      <c r="I2561" s="47" t="n">
        <f aca="false">IF(H2561="W",F2561*G2561-F2561,(IF(H2561="L",-F2561)))</f>
        <v>-10</v>
      </c>
      <c r="J2561" s="91"/>
      <c r="K2561" s="23"/>
      <c r="L2561" s="48"/>
      <c r="M2561" s="48"/>
      <c r="N2561" s="49"/>
      <c r="O2561" s="91"/>
      <c r="P2561" s="92"/>
      <c r="Q2561" s="92"/>
      <c r="R2561" s="29"/>
      <c r="S2561" s="92"/>
      <c r="T2561" s="92"/>
      <c r="U2561" s="92"/>
      <c r="V2561" s="92"/>
      <c r="W2561" s="92"/>
      <c r="X2561" s="92"/>
      <c r="Y2561" s="92"/>
      <c r="Z2561" s="92"/>
      <c r="AA2561" s="92"/>
      <c r="AB2561" s="92"/>
      <c r="AC2561" s="92"/>
      <c r="AD2561" s="92"/>
      <c r="AE2561" s="92"/>
      <c r="AF2561" s="92"/>
    </row>
    <row r="2562" customFormat="false" ht="16.85" hidden="false" customHeight="false" outlineLevel="0" collapsed="false">
      <c r="A2562" s="69"/>
      <c r="B2562" s="90" t="s">
        <v>46</v>
      </c>
      <c r="C2562" s="91" t="s">
        <v>331</v>
      </c>
      <c r="D2562" s="90" t="s">
        <v>2435</v>
      </c>
      <c r="E2562" s="43" t="n">
        <v>0.0868055555555556</v>
      </c>
      <c r="F2562" s="54" t="n">
        <v>14</v>
      </c>
      <c r="G2562" s="45" t="n">
        <v>3.15</v>
      </c>
      <c r="H2562" s="96" t="s">
        <v>5</v>
      </c>
      <c r="I2562" s="47" t="n">
        <f aca="false">IF(H2562="W",F2562*G2562-F2562,(IF(H2562="L",-F2562)))</f>
        <v>30.1</v>
      </c>
      <c r="J2562" s="91"/>
      <c r="K2562" s="23"/>
      <c r="L2562" s="48"/>
      <c r="M2562" s="48"/>
      <c r="N2562" s="49"/>
      <c r="O2562" s="91"/>
      <c r="P2562" s="92"/>
      <c r="Q2562" s="92"/>
      <c r="R2562" s="29"/>
      <c r="S2562" s="92"/>
      <c r="T2562" s="92"/>
      <c r="U2562" s="92"/>
      <c r="V2562" s="92"/>
      <c r="W2562" s="92"/>
      <c r="X2562" s="92"/>
      <c r="Y2562" s="92"/>
      <c r="Z2562" s="92"/>
      <c r="AA2562" s="92"/>
      <c r="AB2562" s="92"/>
      <c r="AC2562" s="92"/>
      <c r="AD2562" s="92"/>
      <c r="AE2562" s="92"/>
      <c r="AF2562" s="92"/>
    </row>
    <row r="2563" customFormat="false" ht="16.85" hidden="false" customHeight="false" outlineLevel="0" collapsed="false">
      <c r="A2563" s="69"/>
      <c r="B2563" s="90" t="s">
        <v>46</v>
      </c>
      <c r="C2563" s="91" t="s">
        <v>95</v>
      </c>
      <c r="D2563" s="90" t="s">
        <v>633</v>
      </c>
      <c r="E2563" s="43" t="n">
        <v>0.0868055555555556</v>
      </c>
      <c r="F2563" s="54" t="n">
        <v>20</v>
      </c>
      <c r="G2563" s="45" t="n">
        <v>1.69</v>
      </c>
      <c r="H2563" s="96" t="s">
        <v>5</v>
      </c>
      <c r="I2563" s="47" t="n">
        <f aca="false">IF(H2563="W",F2563*G2563-F2563,(IF(H2563="L",-F2563)))</f>
        <v>13.8</v>
      </c>
      <c r="J2563" s="91"/>
      <c r="K2563" s="23"/>
      <c r="L2563" s="48"/>
      <c r="M2563" s="48"/>
      <c r="N2563" s="49"/>
      <c r="O2563" s="91"/>
      <c r="P2563" s="92"/>
      <c r="Q2563" s="92"/>
      <c r="R2563" s="29"/>
      <c r="S2563" s="92"/>
      <c r="T2563" s="92"/>
      <c r="U2563" s="92"/>
      <c r="V2563" s="92"/>
      <c r="W2563" s="92"/>
      <c r="X2563" s="92"/>
      <c r="Y2563" s="92"/>
      <c r="Z2563" s="92"/>
      <c r="AA2563" s="92"/>
      <c r="AB2563" s="92"/>
      <c r="AC2563" s="92"/>
      <c r="AD2563" s="92"/>
      <c r="AE2563" s="92"/>
      <c r="AF2563" s="92"/>
    </row>
    <row r="2564" customFormat="false" ht="16.85" hidden="false" customHeight="false" outlineLevel="0" collapsed="false">
      <c r="A2564" s="69"/>
      <c r="B2564" s="90" t="s">
        <v>46</v>
      </c>
      <c r="C2564" s="62" t="s">
        <v>87</v>
      </c>
      <c r="D2564" s="90" t="s">
        <v>2135</v>
      </c>
      <c r="E2564" s="43" t="n">
        <v>0.0868055555555556</v>
      </c>
      <c r="F2564" s="54" t="n">
        <v>5</v>
      </c>
      <c r="G2564" s="45" t="n">
        <v>4.7</v>
      </c>
      <c r="H2564" s="96" t="s">
        <v>6</v>
      </c>
      <c r="I2564" s="47" t="n">
        <f aca="false">IF(H2564="W",F2564*G2564-F2564,(IF(H2564="L",-F2564)))</f>
        <v>0</v>
      </c>
      <c r="J2564" s="91"/>
      <c r="K2564" s="23" t="s">
        <v>124</v>
      </c>
      <c r="L2564" s="48"/>
      <c r="M2564" s="48"/>
      <c r="N2564" s="49"/>
      <c r="O2564" s="91"/>
      <c r="P2564" s="92"/>
      <c r="Q2564" s="92"/>
      <c r="R2564" s="29"/>
      <c r="S2564" s="92"/>
      <c r="T2564" s="92"/>
      <c r="U2564" s="92"/>
      <c r="V2564" s="92"/>
      <c r="W2564" s="92"/>
      <c r="X2564" s="92"/>
      <c r="Y2564" s="92"/>
      <c r="Z2564" s="92"/>
      <c r="AA2564" s="92"/>
      <c r="AB2564" s="92"/>
      <c r="AC2564" s="92"/>
      <c r="AD2564" s="92"/>
      <c r="AE2564" s="92"/>
      <c r="AF2564" s="92"/>
    </row>
    <row r="2565" customFormat="false" ht="16.85" hidden="false" customHeight="false" outlineLevel="0" collapsed="false">
      <c r="A2565" s="69"/>
      <c r="B2565" s="90" t="s">
        <v>46</v>
      </c>
      <c r="C2565" s="91" t="s">
        <v>331</v>
      </c>
      <c r="D2565" s="90" t="s">
        <v>2135</v>
      </c>
      <c r="E2565" s="43" t="n">
        <v>0.0868055555555556</v>
      </c>
      <c r="F2565" s="54" t="n">
        <v>2</v>
      </c>
      <c r="G2565" s="45" t="n">
        <v>4.65</v>
      </c>
      <c r="H2565" s="96" t="s">
        <v>7</v>
      </c>
      <c r="I2565" s="47" t="n">
        <f aca="false">IF(H2565="W",F2565*G2565-F2565,(IF(H2565="L",-F2565)))</f>
        <v>-2</v>
      </c>
      <c r="J2565" s="91"/>
      <c r="K2565" s="23"/>
      <c r="L2565" s="48"/>
      <c r="M2565" s="48"/>
      <c r="N2565" s="49"/>
      <c r="O2565" s="91"/>
      <c r="P2565" s="92"/>
      <c r="Q2565" s="92"/>
      <c r="R2565" s="29"/>
      <c r="S2565" s="92"/>
      <c r="T2565" s="92"/>
      <c r="U2565" s="92"/>
      <c r="V2565" s="92"/>
      <c r="W2565" s="92"/>
      <c r="X2565" s="92"/>
      <c r="Y2565" s="92"/>
      <c r="Z2565" s="92"/>
      <c r="AA2565" s="92"/>
      <c r="AB2565" s="92"/>
      <c r="AC2565" s="92"/>
      <c r="AD2565" s="92"/>
      <c r="AE2565" s="92"/>
      <c r="AF2565" s="92"/>
    </row>
    <row r="2566" customFormat="false" ht="16.85" hidden="false" customHeight="false" outlineLevel="0" collapsed="false">
      <c r="A2566" s="69"/>
      <c r="B2566" s="90" t="s">
        <v>46</v>
      </c>
      <c r="C2566" s="91" t="s">
        <v>2571</v>
      </c>
      <c r="D2566" s="90" t="s">
        <v>2356</v>
      </c>
      <c r="E2566" s="43" t="n">
        <v>0.0868055555555556</v>
      </c>
      <c r="F2566" s="54" t="n">
        <v>8.24</v>
      </c>
      <c r="G2566" s="45" t="n">
        <v>4.1</v>
      </c>
      <c r="H2566" s="96" t="s">
        <v>7</v>
      </c>
      <c r="I2566" s="47" t="n">
        <f aca="false">IF(H2566="W",F2566*G2566-F2566,(IF(H2566="L",-F2566)))</f>
        <v>-8.24</v>
      </c>
      <c r="J2566" s="91"/>
      <c r="K2566" s="23"/>
      <c r="L2566" s="48"/>
      <c r="M2566" s="48"/>
      <c r="N2566" s="49"/>
      <c r="O2566" s="91"/>
      <c r="P2566" s="92"/>
      <c r="Q2566" s="92"/>
      <c r="R2566" s="29"/>
      <c r="S2566" s="92"/>
      <c r="T2566" s="92"/>
      <c r="U2566" s="92"/>
      <c r="V2566" s="92"/>
      <c r="W2566" s="92"/>
      <c r="X2566" s="92"/>
      <c r="Y2566" s="92"/>
      <c r="Z2566" s="92"/>
      <c r="AA2566" s="92"/>
      <c r="AB2566" s="92"/>
      <c r="AC2566" s="92"/>
      <c r="AD2566" s="92"/>
      <c r="AE2566" s="92"/>
      <c r="AF2566" s="92"/>
    </row>
    <row r="2567" customFormat="false" ht="16.85" hidden="false" customHeight="false" outlineLevel="0" collapsed="false">
      <c r="A2567" s="69" t="n">
        <v>43800</v>
      </c>
      <c r="B2567" s="90" t="s">
        <v>67</v>
      </c>
      <c r="C2567" s="91" t="s">
        <v>95</v>
      </c>
      <c r="D2567" s="90" t="s">
        <v>2615</v>
      </c>
      <c r="E2567" s="43" t="n">
        <v>0.666666666666667</v>
      </c>
      <c r="F2567" s="54" t="n">
        <v>10</v>
      </c>
      <c r="G2567" s="45" t="n">
        <v>1.95</v>
      </c>
      <c r="H2567" s="96" t="s">
        <v>5</v>
      </c>
      <c r="I2567" s="106" t="n">
        <f aca="false">IF(H2567="W",F2567*G2567-F2567,(IF(H2567="L",-F2567)))</f>
        <v>9.5</v>
      </c>
      <c r="J2567" s="91"/>
      <c r="K2567" s="23" t="s">
        <v>2616</v>
      </c>
      <c r="L2567" s="48"/>
      <c r="M2567" s="48"/>
      <c r="N2567" s="49"/>
      <c r="O2567" s="91"/>
      <c r="P2567" s="92"/>
      <c r="Q2567" s="92"/>
      <c r="R2567" s="29"/>
      <c r="S2567" s="92"/>
      <c r="T2567" s="92"/>
      <c r="U2567" s="92"/>
      <c r="V2567" s="92"/>
      <c r="W2567" s="92"/>
      <c r="X2567" s="92"/>
      <c r="Y2567" s="92"/>
      <c r="Z2567" s="92"/>
      <c r="AA2567" s="92"/>
      <c r="AB2567" s="92"/>
      <c r="AC2567" s="92"/>
      <c r="AD2567" s="92"/>
      <c r="AE2567" s="92"/>
      <c r="AF2567" s="92"/>
    </row>
    <row r="2568" customFormat="false" ht="16.85" hidden="false" customHeight="false" outlineLevel="0" collapsed="false">
      <c r="A2568" s="69"/>
      <c r="B2568" s="90" t="s">
        <v>67</v>
      </c>
      <c r="C2568" s="91" t="s">
        <v>28</v>
      </c>
      <c r="D2568" s="90" t="s">
        <v>2617</v>
      </c>
      <c r="E2568" s="43" t="n">
        <v>0.666666666666667</v>
      </c>
      <c r="F2568" s="54" t="n">
        <v>20</v>
      </c>
      <c r="G2568" s="45" t="n">
        <v>1.75</v>
      </c>
      <c r="H2568" s="96" t="s">
        <v>7</v>
      </c>
      <c r="I2568" s="106" t="n">
        <f aca="false">IF(H2568="W",F2568*G2568-F2568,(IF(H2568="L",-F2568)))</f>
        <v>-20</v>
      </c>
      <c r="J2568" s="91"/>
      <c r="K2568" s="23"/>
      <c r="L2568" s="48"/>
      <c r="M2568" s="48"/>
      <c r="N2568" s="49"/>
      <c r="O2568" s="91"/>
      <c r="P2568" s="92"/>
      <c r="Q2568" s="92"/>
      <c r="R2568" s="29"/>
      <c r="S2568" s="92"/>
      <c r="T2568" s="92"/>
      <c r="U2568" s="92"/>
      <c r="V2568" s="92"/>
      <c r="W2568" s="92"/>
      <c r="X2568" s="92"/>
      <c r="Y2568" s="92"/>
      <c r="Z2568" s="92"/>
      <c r="AA2568" s="92"/>
      <c r="AB2568" s="92"/>
      <c r="AC2568" s="92"/>
      <c r="AD2568" s="92"/>
      <c r="AE2568" s="92"/>
      <c r="AF2568" s="92"/>
    </row>
    <row r="2569" customFormat="false" ht="16.85" hidden="false" customHeight="false" outlineLevel="0" collapsed="false">
      <c r="A2569" s="69"/>
      <c r="B2569" s="90" t="s">
        <v>67</v>
      </c>
      <c r="C2569" s="91" t="s">
        <v>331</v>
      </c>
      <c r="D2569" s="90" t="s">
        <v>2618</v>
      </c>
      <c r="E2569" s="43" t="n">
        <v>0.666666666666667</v>
      </c>
      <c r="F2569" s="54" t="n">
        <v>40</v>
      </c>
      <c r="G2569" s="45" t="n">
        <v>2.95</v>
      </c>
      <c r="H2569" s="96" t="s">
        <v>5</v>
      </c>
      <c r="I2569" s="106" t="n">
        <f aca="false">IF(H2569="W",F2569*G2569-F2569,(IF(H2569="L",-F2569)))</f>
        <v>78</v>
      </c>
      <c r="J2569" s="91"/>
      <c r="K2569" s="23" t="s">
        <v>2619</v>
      </c>
      <c r="L2569" s="48"/>
      <c r="M2569" s="48"/>
      <c r="N2569" s="49"/>
      <c r="O2569" s="91"/>
      <c r="P2569" s="92"/>
      <c r="Q2569" s="92"/>
      <c r="R2569" s="29"/>
      <c r="S2569" s="92"/>
      <c r="T2569" s="92"/>
      <c r="U2569" s="92"/>
      <c r="V2569" s="92"/>
      <c r="W2569" s="92"/>
      <c r="X2569" s="92"/>
      <c r="Y2569" s="92"/>
      <c r="Z2569" s="92"/>
      <c r="AA2569" s="92"/>
      <c r="AB2569" s="92"/>
      <c r="AC2569" s="92"/>
      <c r="AD2569" s="92"/>
      <c r="AE2569" s="92"/>
      <c r="AF2569" s="92"/>
    </row>
    <row r="2570" customFormat="false" ht="16.85" hidden="false" customHeight="false" outlineLevel="0" collapsed="false">
      <c r="A2570" s="69"/>
      <c r="B2570" s="90" t="s">
        <v>67</v>
      </c>
      <c r="C2570" s="91" t="s">
        <v>2571</v>
      </c>
      <c r="D2570" s="90" t="s">
        <v>2216</v>
      </c>
      <c r="E2570" s="43" t="n">
        <v>0.666666666666667</v>
      </c>
      <c r="F2570" s="54" t="n">
        <v>7.7</v>
      </c>
      <c r="G2570" s="45" t="n">
        <v>4.55</v>
      </c>
      <c r="H2570" s="96" t="s">
        <v>7</v>
      </c>
      <c r="I2570" s="106" t="n">
        <f aca="false">IF(H2570="W",F2570*G2570-F2570,(IF(H2570="L",-F2570)))</f>
        <v>-7.7</v>
      </c>
      <c r="J2570" s="91"/>
      <c r="K2570" s="23"/>
      <c r="L2570" s="48"/>
      <c r="M2570" s="48"/>
      <c r="N2570" s="49"/>
      <c r="O2570" s="91"/>
      <c r="P2570" s="92"/>
      <c r="Q2570" s="92"/>
      <c r="R2570" s="29"/>
      <c r="S2570" s="92"/>
      <c r="T2570" s="92"/>
      <c r="U2570" s="92"/>
      <c r="V2570" s="92"/>
      <c r="W2570" s="92"/>
      <c r="X2570" s="92"/>
      <c r="Y2570" s="92"/>
      <c r="Z2570" s="92"/>
      <c r="AA2570" s="92"/>
      <c r="AB2570" s="92"/>
      <c r="AC2570" s="92"/>
      <c r="AD2570" s="92"/>
      <c r="AE2570" s="92"/>
      <c r="AF2570" s="92"/>
    </row>
    <row r="2571" customFormat="false" ht="16.85" hidden="false" customHeight="false" outlineLevel="0" collapsed="false">
      <c r="A2571" s="69"/>
      <c r="B2571" s="90" t="s">
        <v>67</v>
      </c>
      <c r="C2571" s="91" t="s">
        <v>331</v>
      </c>
      <c r="D2571" s="90" t="s">
        <v>2620</v>
      </c>
      <c r="E2571" s="43" t="n">
        <v>0.666666666666667</v>
      </c>
      <c r="F2571" s="54" t="n">
        <v>30</v>
      </c>
      <c r="G2571" s="45" t="n">
        <v>2.95</v>
      </c>
      <c r="H2571" s="96" t="s">
        <v>7</v>
      </c>
      <c r="I2571" s="106" t="n">
        <f aca="false">IF(H2571="W",F2571*G2571-F2571,(IF(H2571="L",-F2571)))</f>
        <v>-30</v>
      </c>
      <c r="J2571" s="91"/>
      <c r="K2571" s="23"/>
      <c r="L2571" s="48"/>
      <c r="M2571" s="48"/>
      <c r="N2571" s="49"/>
      <c r="O2571" s="91"/>
      <c r="P2571" s="92"/>
      <c r="Q2571" s="92"/>
      <c r="R2571" s="29"/>
      <c r="S2571" s="92"/>
      <c r="T2571" s="92"/>
      <c r="U2571" s="92"/>
      <c r="V2571" s="92"/>
      <c r="W2571" s="92"/>
      <c r="X2571" s="92"/>
      <c r="Y2571" s="92"/>
      <c r="Z2571" s="92"/>
      <c r="AA2571" s="92"/>
      <c r="AB2571" s="92"/>
      <c r="AC2571" s="92"/>
      <c r="AD2571" s="92"/>
      <c r="AE2571" s="92"/>
      <c r="AF2571" s="92"/>
    </row>
    <row r="2572" customFormat="false" ht="16.85" hidden="false" customHeight="false" outlineLevel="0" collapsed="false">
      <c r="A2572" s="69"/>
      <c r="B2572" s="90" t="s">
        <v>67</v>
      </c>
      <c r="C2572" s="91" t="s">
        <v>2571</v>
      </c>
      <c r="D2572" s="90" t="s">
        <v>2621</v>
      </c>
      <c r="E2572" s="43" t="n">
        <v>0.666666666666667</v>
      </c>
      <c r="F2572" s="54" t="n">
        <v>45</v>
      </c>
      <c r="G2572" s="45" t="n">
        <v>1.66</v>
      </c>
      <c r="H2572" s="96" t="s">
        <v>5</v>
      </c>
      <c r="I2572" s="106" t="n">
        <f aca="false">IF(H2572="W",F2572*G2572-F2572,(IF(H2572="L",-F2572)))</f>
        <v>29.7</v>
      </c>
      <c r="J2572" s="91"/>
      <c r="K2572" s="23" t="s">
        <v>1099</v>
      </c>
      <c r="L2572" s="48"/>
      <c r="M2572" s="48"/>
      <c r="N2572" s="49"/>
      <c r="O2572" s="91"/>
      <c r="P2572" s="92"/>
      <c r="Q2572" s="92"/>
      <c r="R2572" s="29"/>
      <c r="S2572" s="92"/>
      <c r="T2572" s="92"/>
      <c r="U2572" s="92"/>
      <c r="V2572" s="92"/>
      <c r="W2572" s="92"/>
      <c r="X2572" s="92"/>
      <c r="Y2572" s="92"/>
      <c r="Z2572" s="92"/>
      <c r="AA2572" s="92"/>
      <c r="AB2572" s="92"/>
      <c r="AC2572" s="92"/>
      <c r="AD2572" s="92"/>
      <c r="AE2572" s="92"/>
      <c r="AF2572" s="92"/>
    </row>
    <row r="2573" customFormat="false" ht="16.85" hidden="false" customHeight="false" outlineLevel="0" collapsed="false">
      <c r="A2573" s="69"/>
      <c r="B2573" s="90" t="s">
        <v>847</v>
      </c>
      <c r="C2573" s="91" t="s">
        <v>151</v>
      </c>
      <c r="D2573" s="90" t="s">
        <v>2622</v>
      </c>
      <c r="E2573" s="43" t="n">
        <v>0.583333333333333</v>
      </c>
      <c r="F2573" s="54" t="n">
        <v>5</v>
      </c>
      <c r="G2573" s="45" t="n">
        <v>2</v>
      </c>
      <c r="H2573" s="96" t="s">
        <v>5</v>
      </c>
      <c r="I2573" s="106" t="n">
        <f aca="false">IF(H2573="W",F2573*G2573-F2573,(IF(H2573="L",-F2573)))</f>
        <v>5</v>
      </c>
      <c r="J2573" s="91"/>
      <c r="K2573" s="23"/>
      <c r="L2573" s="48"/>
      <c r="M2573" s="48"/>
      <c r="N2573" s="49"/>
      <c r="O2573" s="91"/>
      <c r="P2573" s="92"/>
      <c r="Q2573" s="92"/>
      <c r="R2573" s="29"/>
      <c r="S2573" s="92"/>
      <c r="T2573" s="92"/>
      <c r="U2573" s="92"/>
      <c r="V2573" s="92"/>
      <c r="W2573" s="92"/>
      <c r="X2573" s="92"/>
      <c r="Y2573" s="92"/>
      <c r="Z2573" s="92"/>
      <c r="AA2573" s="92"/>
      <c r="AB2573" s="92"/>
      <c r="AC2573" s="92"/>
      <c r="AD2573" s="92"/>
      <c r="AE2573" s="92"/>
      <c r="AF2573" s="92"/>
    </row>
    <row r="2574" customFormat="false" ht="16.85" hidden="false" customHeight="false" outlineLevel="0" collapsed="false">
      <c r="A2574" s="69"/>
      <c r="B2574" s="90" t="s">
        <v>67</v>
      </c>
      <c r="C2574" s="91" t="s">
        <v>151</v>
      </c>
      <c r="D2574" s="90" t="s">
        <v>2617</v>
      </c>
      <c r="E2574" s="43" t="n">
        <v>0.666666666666667</v>
      </c>
      <c r="F2574" s="54" t="n">
        <v>30</v>
      </c>
      <c r="G2574" s="45" t="n">
        <v>1.72</v>
      </c>
      <c r="H2574" s="96" t="s">
        <v>7</v>
      </c>
      <c r="I2574" s="106" t="n">
        <f aca="false">IF(H2574="W",F2574*G2574-F2574,(IF(H2574="L",-F2574)))</f>
        <v>-30</v>
      </c>
      <c r="J2574" s="91"/>
      <c r="K2574" s="23"/>
      <c r="L2574" s="48"/>
      <c r="M2574" s="48"/>
      <c r="N2574" s="49"/>
      <c r="O2574" s="91"/>
      <c r="P2574" s="92"/>
      <c r="Q2574" s="92"/>
      <c r="R2574" s="29"/>
      <c r="S2574" s="92"/>
      <c r="T2574" s="92"/>
      <c r="U2574" s="92"/>
      <c r="V2574" s="92"/>
      <c r="W2574" s="92"/>
      <c r="X2574" s="92"/>
      <c r="Y2574" s="92"/>
      <c r="Z2574" s="92"/>
      <c r="AA2574" s="92"/>
      <c r="AB2574" s="92"/>
      <c r="AC2574" s="92"/>
      <c r="AD2574" s="92"/>
      <c r="AE2574" s="92"/>
      <c r="AF2574" s="92"/>
    </row>
    <row r="2575" customFormat="false" ht="16.85" hidden="false" customHeight="false" outlineLevel="0" collapsed="false">
      <c r="A2575" s="69"/>
      <c r="B2575" s="90" t="s">
        <v>67</v>
      </c>
      <c r="C2575" s="91" t="s">
        <v>2571</v>
      </c>
      <c r="D2575" s="90" t="s">
        <v>2216</v>
      </c>
      <c r="E2575" s="43" t="n">
        <v>0.666666666666667</v>
      </c>
      <c r="F2575" s="54" t="n">
        <v>5</v>
      </c>
      <c r="G2575" s="45" t="n">
        <v>6</v>
      </c>
      <c r="H2575" s="96" t="s">
        <v>6</v>
      </c>
      <c r="I2575" s="106" t="n">
        <f aca="false">IF(H2575="W",F2575*G2575-F2575,(IF(H2575="L",-F2575)))</f>
        <v>0</v>
      </c>
      <c r="K2575" s="23" t="s">
        <v>124</v>
      </c>
      <c r="L2575" s="48"/>
      <c r="M2575" s="48"/>
      <c r="N2575" s="49"/>
      <c r="O2575" s="91"/>
      <c r="P2575" s="92"/>
      <c r="Q2575" s="92"/>
    </row>
    <row r="2576" customFormat="false" ht="16.85" hidden="false" customHeight="false" outlineLevel="0" collapsed="false">
      <c r="A2576" s="69"/>
      <c r="B2576" s="90" t="s">
        <v>67</v>
      </c>
      <c r="C2576" s="91" t="s">
        <v>2571</v>
      </c>
      <c r="D2576" s="90" t="s">
        <v>2216</v>
      </c>
      <c r="E2576" s="43" t="n">
        <v>0.666666666666667</v>
      </c>
      <c r="F2576" s="54" t="n">
        <v>3</v>
      </c>
      <c r="G2576" s="45" t="n">
        <v>6</v>
      </c>
      <c r="H2576" s="96" t="s">
        <v>7</v>
      </c>
      <c r="I2576" s="106" t="n">
        <f aca="false">IF(H2576="W",F2576*G2576-F2576,(IF(H2576="L",-F2576)))</f>
        <v>-3</v>
      </c>
      <c r="K2576" s="23"/>
      <c r="L2576" s="48"/>
      <c r="M2576" s="48"/>
      <c r="N2576" s="49"/>
      <c r="O2576" s="91"/>
      <c r="P2576" s="92"/>
      <c r="Q2576" s="92"/>
    </row>
    <row r="2577" customFormat="false" ht="16.85" hidden="false" customHeight="false" outlineLevel="0" collapsed="false">
      <c r="A2577" s="69"/>
      <c r="B2577" s="90" t="s">
        <v>67</v>
      </c>
      <c r="C2577" s="91" t="s">
        <v>2571</v>
      </c>
      <c r="D2577" s="90" t="s">
        <v>2623</v>
      </c>
      <c r="E2577" s="43" t="n">
        <v>0.666666666666667</v>
      </c>
      <c r="F2577" s="54" t="n">
        <v>8</v>
      </c>
      <c r="G2577" s="45" t="n">
        <v>3.1</v>
      </c>
      <c r="H2577" s="96" t="s">
        <v>7</v>
      </c>
      <c r="I2577" s="106" t="n">
        <f aca="false">IF(H2577="W",F2577*G2577-F2577,(IF(H2577="L",-F2577)))</f>
        <v>-8</v>
      </c>
      <c r="K2577" s="23" t="s">
        <v>2624</v>
      </c>
      <c r="L2577" s="48"/>
      <c r="M2577" s="48"/>
      <c r="N2577" s="49"/>
      <c r="O2577" s="91"/>
      <c r="P2577" s="92"/>
      <c r="Q2577" s="92"/>
    </row>
    <row r="2578" customFormat="false" ht="16.85" hidden="false" customHeight="false" outlineLevel="0" collapsed="false">
      <c r="A2578" s="69"/>
      <c r="B2578" s="90" t="s">
        <v>67</v>
      </c>
      <c r="C2578" s="91" t="s">
        <v>28</v>
      </c>
      <c r="D2578" s="90" t="s">
        <v>2625</v>
      </c>
      <c r="E2578" s="43" t="n">
        <v>0.916666666666667</v>
      </c>
      <c r="F2578" s="54" t="n">
        <v>20</v>
      </c>
      <c r="G2578" s="45" t="n">
        <v>1.76</v>
      </c>
      <c r="H2578" s="96" t="s">
        <v>5</v>
      </c>
      <c r="I2578" s="106" t="n">
        <f aca="false">IF(H2578="W",F2578*G2578-F2578,(IF(H2578="L",-F2578)))</f>
        <v>15.2</v>
      </c>
      <c r="K2578" s="23"/>
      <c r="L2578" s="48"/>
      <c r="M2578" s="48"/>
      <c r="N2578" s="48"/>
      <c r="O2578" s="91"/>
      <c r="P2578" s="92"/>
      <c r="Q2578" s="92"/>
    </row>
    <row r="2579" customFormat="false" ht="16.85" hidden="false" customHeight="false" outlineLevel="0" collapsed="false">
      <c r="A2579" s="69"/>
      <c r="B2579" s="90" t="s">
        <v>67</v>
      </c>
      <c r="C2579" s="91" t="s">
        <v>331</v>
      </c>
      <c r="D2579" s="90" t="s">
        <v>2626</v>
      </c>
      <c r="E2579" s="43" t="n">
        <v>0.916666666666667</v>
      </c>
      <c r="F2579" s="54" t="n">
        <v>15.6</v>
      </c>
      <c r="G2579" s="45" t="n">
        <v>2.25</v>
      </c>
      <c r="H2579" s="96" t="s">
        <v>7</v>
      </c>
      <c r="I2579" s="106" t="n">
        <f aca="false">IF(H2579="W",F2579*G2579-F2579,(IF(H2579="L",-F2579)))</f>
        <v>-15.6</v>
      </c>
      <c r="K2579" s="23" t="s">
        <v>2627</v>
      </c>
      <c r="L2579" s="48" t="s">
        <v>2628</v>
      </c>
      <c r="M2579" s="48" t="s">
        <v>2629</v>
      </c>
      <c r="N2579" s="48"/>
      <c r="O2579" s="91"/>
      <c r="P2579" s="92"/>
      <c r="Q2579" s="92"/>
    </row>
    <row r="2580" customFormat="false" ht="16.85" hidden="false" customHeight="false" outlineLevel="0" collapsed="false">
      <c r="A2580" s="69"/>
      <c r="B2580" s="90" t="s">
        <v>443</v>
      </c>
      <c r="C2580" s="91" t="s">
        <v>28</v>
      </c>
      <c r="D2580" s="90" t="s">
        <v>2630</v>
      </c>
      <c r="E2580" s="43" t="n">
        <v>0.0416666666666667</v>
      </c>
      <c r="F2580" s="54" t="n">
        <v>10</v>
      </c>
      <c r="G2580" s="45" t="n">
        <v>2.82</v>
      </c>
      <c r="H2580" s="96" t="s">
        <v>5</v>
      </c>
      <c r="I2580" s="106" t="n">
        <f aca="false">IF(H2580="W",F2580*G2580-F2580,(IF(H2580="L",-F2580)))</f>
        <v>18.2</v>
      </c>
      <c r="K2580" s="23" t="s">
        <v>124</v>
      </c>
      <c r="L2580" s="48" t="s">
        <v>2631</v>
      </c>
      <c r="M2580" s="48" t="s">
        <v>2631</v>
      </c>
      <c r="N2580" s="49"/>
      <c r="O2580" s="91"/>
      <c r="P2580" s="92"/>
      <c r="Q2580" s="92"/>
    </row>
    <row r="2581" customFormat="false" ht="16.85" hidden="false" customHeight="false" outlineLevel="0" collapsed="false">
      <c r="A2581" s="69"/>
      <c r="B2581" s="90" t="s">
        <v>443</v>
      </c>
      <c r="C2581" s="91" t="s">
        <v>331</v>
      </c>
      <c r="D2581" s="90" t="s">
        <v>2632</v>
      </c>
      <c r="E2581" s="43" t="n">
        <v>0.0416666666666667</v>
      </c>
      <c r="F2581" s="54" t="n">
        <v>8.88</v>
      </c>
      <c r="G2581" s="45" t="n">
        <v>2.05</v>
      </c>
      <c r="H2581" s="96" t="s">
        <v>7</v>
      </c>
      <c r="I2581" s="106" t="n">
        <f aca="false">IF(H2581="W",F2581*G2581-F2581,(IF(H2581="L",-F2581)))</f>
        <v>-8.88</v>
      </c>
      <c r="K2581" s="23"/>
      <c r="L2581" s="48" t="n">
        <v>18</v>
      </c>
      <c r="M2581" s="48" t="n">
        <v>2</v>
      </c>
      <c r="N2581" s="49"/>
      <c r="O2581" s="91"/>
      <c r="P2581" s="92"/>
      <c r="Q2581" s="92"/>
    </row>
    <row r="2582" customFormat="false" ht="16.85" hidden="false" customHeight="false" outlineLevel="0" collapsed="false">
      <c r="A2582" s="69" t="n">
        <v>43801</v>
      </c>
      <c r="B2582" s="90" t="s">
        <v>67</v>
      </c>
      <c r="C2582" s="91" t="s">
        <v>28</v>
      </c>
      <c r="D2582" s="90" t="s">
        <v>2633</v>
      </c>
      <c r="E2582" s="43" t="n">
        <v>0.895833333333333</v>
      </c>
      <c r="F2582" s="54" t="n">
        <v>20</v>
      </c>
      <c r="G2582" s="45" t="n">
        <v>2.5</v>
      </c>
      <c r="H2582" s="96" t="s">
        <v>7</v>
      </c>
      <c r="I2582" s="106" t="n">
        <f aca="false">IF(H2582="W",F2582*G2582-F2582,(IF(H2582="L",-F2582)))</f>
        <v>-20</v>
      </c>
      <c r="K2582" s="23" t="s">
        <v>2634</v>
      </c>
      <c r="L2582" s="48" t="s">
        <v>2635</v>
      </c>
      <c r="M2582" s="48" t="s">
        <v>9</v>
      </c>
      <c r="N2582" s="107" t="n">
        <f aca="false">SUM(I2582:I2717)</f>
        <v>288.0708</v>
      </c>
      <c r="O2582" s="91"/>
      <c r="P2582" s="92"/>
      <c r="Q2582" s="92"/>
    </row>
    <row r="2583" customFormat="false" ht="16.85" hidden="false" customHeight="false" outlineLevel="0" collapsed="false">
      <c r="A2583" s="69" t="s">
        <v>2636</v>
      </c>
      <c r="B2583" s="90" t="s">
        <v>67</v>
      </c>
      <c r="C2583" s="91" t="s">
        <v>2571</v>
      </c>
      <c r="D2583" s="90" t="s">
        <v>2135</v>
      </c>
      <c r="E2583" s="43" t="n">
        <v>0.895833333333333</v>
      </c>
      <c r="F2583" s="54" t="n">
        <v>15.84</v>
      </c>
      <c r="G2583" s="45" t="n">
        <v>3.7</v>
      </c>
      <c r="H2583" s="96" t="s">
        <v>7</v>
      </c>
      <c r="I2583" s="106" t="n">
        <f aca="false">IF(H2583="W",F2583*G2583-F2583,(IF(H2583="L",-F2583)))</f>
        <v>-15.84</v>
      </c>
      <c r="K2583" s="23" t="s">
        <v>2637</v>
      </c>
      <c r="L2583" s="48" t="s">
        <v>2638</v>
      </c>
      <c r="M2583" s="48" t="s">
        <v>9</v>
      </c>
      <c r="N2583" s="49" t="n">
        <f aca="false">SUM(N2718,N2582,N2813)</f>
        <v>657.5356</v>
      </c>
      <c r="O2583" s="91"/>
      <c r="P2583" s="92"/>
      <c r="Q2583" s="92"/>
    </row>
    <row r="2584" customFormat="false" ht="16.85" hidden="false" customHeight="false" outlineLevel="0" collapsed="false">
      <c r="A2584" s="69" t="s">
        <v>2639</v>
      </c>
      <c r="B2584" s="90" t="s">
        <v>67</v>
      </c>
      <c r="C2584" s="91" t="s">
        <v>151</v>
      </c>
      <c r="D2584" s="90" t="s">
        <v>2640</v>
      </c>
      <c r="E2584" s="43" t="n">
        <v>0.895833333333333</v>
      </c>
      <c r="F2584" s="54" t="n">
        <v>20.93</v>
      </c>
      <c r="G2584" s="45" t="n">
        <v>2.8</v>
      </c>
      <c r="H2584" s="96" t="s">
        <v>5</v>
      </c>
      <c r="I2584" s="106" t="n">
        <f aca="false">IF(H2584="W",F2584*G2584-F2584,(IF(H2584="L",-F2584)))</f>
        <v>37.674</v>
      </c>
      <c r="K2584" s="23" t="s">
        <v>2641</v>
      </c>
      <c r="L2584" s="48"/>
      <c r="M2584" s="48"/>
      <c r="N2584" s="49"/>
      <c r="O2584" s="91"/>
      <c r="P2584" s="92"/>
      <c r="Q2584" s="92"/>
    </row>
    <row r="2585" customFormat="false" ht="16.85" hidden="false" customHeight="false" outlineLevel="0" collapsed="false">
      <c r="A2585" s="69" t="s">
        <v>2642</v>
      </c>
      <c r="B2585" s="90" t="s">
        <v>67</v>
      </c>
      <c r="C2585" s="91" t="s">
        <v>151</v>
      </c>
      <c r="D2585" s="90" t="s">
        <v>2633</v>
      </c>
      <c r="E2585" s="43" t="n">
        <v>0.895833333333333</v>
      </c>
      <c r="F2585" s="54" t="n">
        <v>5</v>
      </c>
      <c r="G2585" s="45" t="n">
        <v>2.4</v>
      </c>
      <c r="H2585" s="96" t="s">
        <v>7</v>
      </c>
      <c r="I2585" s="106" t="n">
        <f aca="false">IF(H2585="W",F2585*G2585-F2585,(IF(H2585="L",-F2585)))</f>
        <v>-5</v>
      </c>
      <c r="K2585" s="23" t="s">
        <v>2643</v>
      </c>
      <c r="L2585" s="48"/>
      <c r="M2585" s="48"/>
      <c r="N2585" s="49"/>
      <c r="O2585" s="91"/>
      <c r="P2585" s="92"/>
      <c r="Q2585" s="92"/>
    </row>
    <row r="2586" customFormat="false" ht="16.85" hidden="false" customHeight="false" outlineLevel="0" collapsed="false">
      <c r="A2586" s="69"/>
      <c r="B2586" s="90" t="s">
        <v>439</v>
      </c>
      <c r="C2586" s="91" t="s">
        <v>151</v>
      </c>
      <c r="D2586" s="90" t="s">
        <v>2644</v>
      </c>
      <c r="E2586" s="43" t="n">
        <v>0.6875</v>
      </c>
      <c r="F2586" s="54" t="n">
        <v>25</v>
      </c>
      <c r="G2586" s="45" t="n">
        <v>2</v>
      </c>
      <c r="H2586" s="96" t="s">
        <v>5</v>
      </c>
      <c r="I2586" s="106" t="n">
        <f aca="false">IF(H2586="W",F2586*G2586-F2586,(IF(H2586="L",-F2586)))</f>
        <v>25</v>
      </c>
      <c r="K2586" s="23" t="s">
        <v>2645</v>
      </c>
      <c r="L2586" s="48"/>
      <c r="M2586" s="48"/>
      <c r="N2586" s="49"/>
      <c r="O2586" s="91"/>
      <c r="P2586" s="92"/>
      <c r="Q2586" s="92"/>
    </row>
    <row r="2587" customFormat="false" ht="16.85" hidden="false" customHeight="false" outlineLevel="0" collapsed="false">
      <c r="A2587" s="69"/>
      <c r="B2587" s="90" t="s">
        <v>439</v>
      </c>
      <c r="C2587" s="91" t="s">
        <v>151</v>
      </c>
      <c r="D2587" s="90" t="s">
        <v>2646</v>
      </c>
      <c r="E2587" s="43" t="n">
        <v>0.6875</v>
      </c>
      <c r="F2587" s="54" t="n">
        <v>12.5</v>
      </c>
      <c r="G2587" s="45" t="n">
        <v>2</v>
      </c>
      <c r="H2587" s="96" t="s">
        <v>5</v>
      </c>
      <c r="I2587" s="106" t="n">
        <f aca="false">IF(H2587="W",F2587*G2587-F2587,(IF(H2587="L",-F2587)))</f>
        <v>12.5</v>
      </c>
      <c r="K2587" s="23" t="s">
        <v>2647</v>
      </c>
      <c r="L2587" s="48"/>
      <c r="M2587" s="48"/>
      <c r="N2587" s="49"/>
      <c r="O2587" s="91"/>
      <c r="P2587" s="92"/>
      <c r="Q2587" s="92"/>
    </row>
    <row r="2588" customFormat="false" ht="16.85" hidden="false" customHeight="false" outlineLevel="0" collapsed="false">
      <c r="A2588" s="108" t="s">
        <v>2648</v>
      </c>
      <c r="B2588" s="90" t="s">
        <v>67</v>
      </c>
      <c r="C2588" s="91" t="s">
        <v>28</v>
      </c>
      <c r="D2588" s="90" t="s">
        <v>2273</v>
      </c>
      <c r="E2588" s="43" t="n">
        <v>0.90625</v>
      </c>
      <c r="F2588" s="54" t="n">
        <v>5</v>
      </c>
      <c r="G2588" s="45" t="n">
        <v>2.07</v>
      </c>
      <c r="H2588" s="96" t="s">
        <v>5</v>
      </c>
      <c r="I2588" s="106" t="n">
        <f aca="false">IF(H2588="W",F2588*G2588-F2588,(IF(H2588="L",-F2588)))</f>
        <v>5.35</v>
      </c>
      <c r="K2588" s="23" t="s">
        <v>2649</v>
      </c>
      <c r="L2588" s="48"/>
      <c r="M2588" s="48"/>
      <c r="N2588" s="49"/>
      <c r="O2588" s="91"/>
      <c r="P2588" s="92"/>
      <c r="Q2588" s="92"/>
    </row>
    <row r="2589" customFormat="false" ht="16.85" hidden="false" customHeight="false" outlineLevel="0" collapsed="false">
      <c r="A2589" s="69" t="s">
        <v>2650</v>
      </c>
      <c r="B2589" s="90" t="s">
        <v>67</v>
      </c>
      <c r="C2589" s="91" t="s">
        <v>2571</v>
      </c>
      <c r="D2589" s="90" t="s">
        <v>2135</v>
      </c>
      <c r="E2589" s="43" t="n">
        <v>0.90625</v>
      </c>
      <c r="F2589" s="54" t="n">
        <v>4.5</v>
      </c>
      <c r="G2589" s="45" t="n">
        <v>3.45</v>
      </c>
      <c r="H2589" s="96" t="s">
        <v>7</v>
      </c>
      <c r="I2589" s="106" t="n">
        <f aca="false">IF(H2589="W",F2589*G2589-F2589,(IF(H2589="L",-F2589)))</f>
        <v>-4.5</v>
      </c>
      <c r="K2589" s="23" t="s">
        <v>2651</v>
      </c>
      <c r="L2589" s="48"/>
      <c r="M2589" s="48"/>
      <c r="N2589" s="49"/>
      <c r="O2589" s="91"/>
      <c r="P2589" s="92"/>
      <c r="Q2589" s="92"/>
    </row>
    <row r="2590" customFormat="false" ht="16.85" hidden="false" customHeight="false" outlineLevel="0" collapsed="false">
      <c r="A2590" s="69" t="s">
        <v>2652</v>
      </c>
      <c r="B2590" s="90" t="s">
        <v>67</v>
      </c>
      <c r="C2590" s="91" t="s">
        <v>151</v>
      </c>
      <c r="D2590" s="90" t="s">
        <v>2318</v>
      </c>
      <c r="E2590" s="43" t="n">
        <v>0.90625</v>
      </c>
      <c r="F2590" s="54" t="n">
        <v>4</v>
      </c>
      <c r="G2590" s="45" t="n">
        <v>3.85</v>
      </c>
      <c r="H2590" s="96" t="s">
        <v>7</v>
      </c>
      <c r="I2590" s="106" t="n">
        <f aca="false">IF(H2590="W",F2590*G2590-F2590,(IF(H2590="L",-F2590)))</f>
        <v>-4</v>
      </c>
      <c r="K2590" s="23" t="s">
        <v>2653</v>
      </c>
      <c r="L2590" s="48"/>
      <c r="M2590" s="48"/>
      <c r="N2590" s="49"/>
      <c r="O2590" s="91"/>
      <c r="P2590" s="92"/>
      <c r="Q2590" s="92"/>
    </row>
    <row r="2591" customFormat="false" ht="16.85" hidden="false" customHeight="false" outlineLevel="0" collapsed="false">
      <c r="A2591" s="69"/>
      <c r="B2591" s="90" t="s">
        <v>46</v>
      </c>
      <c r="C2591" s="91" t="s">
        <v>28</v>
      </c>
      <c r="D2591" s="90" t="s">
        <v>2654</v>
      </c>
      <c r="E2591" s="43" t="n">
        <v>0.770833333333333</v>
      </c>
      <c r="F2591" s="54" t="n">
        <v>23</v>
      </c>
      <c r="G2591" s="45" t="n">
        <v>1.87</v>
      </c>
      <c r="H2591" s="96" t="s">
        <v>7</v>
      </c>
      <c r="I2591" s="106" t="n">
        <f aca="false">IF(H2591="W",F2591*G2591-F2591,(IF(H2591="L",-F2591)))</f>
        <v>-23</v>
      </c>
      <c r="K2591" s="23" t="s">
        <v>2655</v>
      </c>
      <c r="L2591" s="48"/>
      <c r="M2591" s="48"/>
      <c r="N2591" s="49"/>
      <c r="O2591" s="91"/>
      <c r="P2591" s="92"/>
      <c r="Q2591" s="92"/>
    </row>
    <row r="2592" customFormat="false" ht="16.85" hidden="false" customHeight="false" outlineLevel="0" collapsed="false">
      <c r="A2592" s="69"/>
      <c r="B2592" s="90" t="s">
        <v>46</v>
      </c>
      <c r="C2592" s="91" t="s">
        <v>170</v>
      </c>
      <c r="D2592" s="90" t="s">
        <v>2135</v>
      </c>
      <c r="E2592" s="43" t="n">
        <v>0.770833333333333</v>
      </c>
      <c r="F2592" s="54" t="n">
        <v>10</v>
      </c>
      <c r="G2592" s="45" t="n">
        <v>4</v>
      </c>
      <c r="H2592" s="96" t="s">
        <v>6</v>
      </c>
      <c r="I2592" s="106" t="n">
        <f aca="false">IF(H2592="W",F2592*G2592-F2592,(IF(H2592="L",-F2592)))</f>
        <v>0</v>
      </c>
      <c r="K2592" s="23" t="s">
        <v>124</v>
      </c>
      <c r="L2592" s="48"/>
      <c r="M2592" s="48"/>
      <c r="N2592" s="49"/>
      <c r="O2592" s="91"/>
      <c r="P2592" s="92"/>
      <c r="Q2592" s="92"/>
    </row>
    <row r="2593" customFormat="false" ht="16.85" hidden="false" customHeight="false" outlineLevel="0" collapsed="false">
      <c r="A2593" s="69" t="s">
        <v>2656</v>
      </c>
      <c r="B2593" s="90" t="s">
        <v>46</v>
      </c>
      <c r="C2593" s="91" t="s">
        <v>2571</v>
      </c>
      <c r="D2593" s="90" t="s">
        <v>2657</v>
      </c>
      <c r="E2593" s="43" t="n">
        <v>0.770833333333333</v>
      </c>
      <c r="F2593" s="54" t="n">
        <v>10.5</v>
      </c>
      <c r="G2593" s="45" t="n">
        <v>3.85</v>
      </c>
      <c r="H2593" s="96" t="s">
        <v>5</v>
      </c>
      <c r="I2593" s="106" t="n">
        <f aca="false">IF(H2593="W",F2593*G2593-F2593,(IF(H2593="L",-F2593)))</f>
        <v>29.925</v>
      </c>
      <c r="K2593" s="23" t="s">
        <v>2658</v>
      </c>
      <c r="L2593" s="48"/>
      <c r="M2593" s="48"/>
      <c r="N2593" s="49"/>
      <c r="O2593" s="91"/>
      <c r="P2593" s="92"/>
      <c r="Q2593" s="92"/>
    </row>
    <row r="2594" customFormat="false" ht="16.85" hidden="false" customHeight="false" outlineLevel="0" collapsed="false">
      <c r="A2594" s="69"/>
      <c r="B2594" s="90" t="s">
        <v>46</v>
      </c>
      <c r="C2594" s="91" t="s">
        <v>2571</v>
      </c>
      <c r="D2594" s="90" t="s">
        <v>2132</v>
      </c>
      <c r="E2594" s="43" t="n">
        <v>0.770833333333333</v>
      </c>
      <c r="F2594" s="54" t="n">
        <v>25</v>
      </c>
      <c r="G2594" s="45" t="n">
        <v>1.7</v>
      </c>
      <c r="H2594" s="96" t="s">
        <v>5</v>
      </c>
      <c r="I2594" s="106" t="n">
        <f aca="false">IF(H2594="W",F2594*G2594-F2594,(IF(H2594="L",-F2594)))</f>
        <v>17.5</v>
      </c>
      <c r="K2594" s="23"/>
      <c r="L2594" s="48"/>
      <c r="M2594" s="48"/>
      <c r="N2594" s="49"/>
      <c r="O2594" s="91"/>
      <c r="P2594" s="92"/>
      <c r="Q2594" s="92"/>
    </row>
    <row r="2595" customFormat="false" ht="16.85" hidden="false" customHeight="false" outlineLevel="0" collapsed="false">
      <c r="A2595" s="69" t="s">
        <v>2659</v>
      </c>
      <c r="B2595" s="90" t="s">
        <v>46</v>
      </c>
      <c r="C2595" s="91" t="s">
        <v>151</v>
      </c>
      <c r="D2595" s="90" t="s">
        <v>2135</v>
      </c>
      <c r="E2595" s="43" t="n">
        <v>0.770833333333333</v>
      </c>
      <c r="F2595" s="54" t="n">
        <v>8.1</v>
      </c>
      <c r="G2595" s="45" t="n">
        <v>4.7</v>
      </c>
      <c r="H2595" s="96" t="s">
        <v>7</v>
      </c>
      <c r="I2595" s="106" t="n">
        <f aca="false">IF(H2595="W",F2595*G2595-F2595,(IF(H2595="L",-F2595)))</f>
        <v>-8.1</v>
      </c>
      <c r="K2595" s="23"/>
      <c r="L2595" s="48"/>
      <c r="M2595" s="48"/>
      <c r="N2595" s="49"/>
      <c r="O2595" s="91"/>
      <c r="P2595" s="92"/>
      <c r="Q2595" s="92"/>
    </row>
    <row r="2596" customFormat="false" ht="16.85" hidden="false" customHeight="false" outlineLevel="0" collapsed="false">
      <c r="A2596" s="69" t="s">
        <v>2660</v>
      </c>
      <c r="B2596" s="90" t="s">
        <v>46</v>
      </c>
      <c r="C2596" s="91" t="s">
        <v>151</v>
      </c>
      <c r="D2596" s="90" t="s">
        <v>2135</v>
      </c>
      <c r="E2596" s="43" t="n">
        <v>0.770833333333333</v>
      </c>
      <c r="F2596" s="54" t="n">
        <v>1</v>
      </c>
      <c r="G2596" s="45" t="n">
        <v>4.7</v>
      </c>
      <c r="H2596" s="96" t="s">
        <v>7</v>
      </c>
      <c r="I2596" s="106" t="n">
        <f aca="false">IF(H2596="W",F2596*G2596-F2596,(IF(H2596="L",-F2596)))</f>
        <v>-1</v>
      </c>
      <c r="K2596" s="23"/>
      <c r="L2596" s="48"/>
      <c r="M2596" s="48"/>
      <c r="N2596" s="49"/>
      <c r="O2596" s="91"/>
      <c r="P2596" s="92"/>
      <c r="Q2596" s="92"/>
    </row>
    <row r="2597" customFormat="false" ht="16.85" hidden="false" customHeight="false" outlineLevel="0" collapsed="false">
      <c r="A2597" s="69"/>
      <c r="B2597" s="90" t="s">
        <v>67</v>
      </c>
      <c r="C2597" s="91" t="s">
        <v>2571</v>
      </c>
      <c r="D2597" s="90" t="s">
        <v>2661</v>
      </c>
      <c r="E2597" s="43" t="n">
        <v>0.6875</v>
      </c>
      <c r="F2597" s="54" t="n">
        <v>3.28</v>
      </c>
      <c r="G2597" s="45" t="n">
        <v>2</v>
      </c>
      <c r="H2597" s="96" t="s">
        <v>7</v>
      </c>
      <c r="I2597" s="106" t="n">
        <f aca="false">IF(H2597="W",F2597*G2597-F2597,(IF(H2597="L",-F2597)))</f>
        <v>-3.28</v>
      </c>
      <c r="K2597" s="23"/>
      <c r="L2597" s="48"/>
      <c r="M2597" s="48"/>
      <c r="N2597" s="49"/>
      <c r="O2597" s="91"/>
      <c r="P2597" s="92"/>
      <c r="Q2597" s="92"/>
    </row>
    <row r="2598" customFormat="false" ht="16.85" hidden="false" customHeight="false" outlineLevel="0" collapsed="false">
      <c r="A2598" s="69"/>
      <c r="B2598" s="90" t="s">
        <v>67</v>
      </c>
      <c r="C2598" s="91" t="s">
        <v>2571</v>
      </c>
      <c r="D2598" s="90" t="s">
        <v>2662</v>
      </c>
      <c r="E2598" s="43" t="n">
        <v>0.6875</v>
      </c>
      <c r="F2598" s="54" t="n">
        <v>50</v>
      </c>
      <c r="G2598" s="45" t="n">
        <v>1.9</v>
      </c>
      <c r="H2598" s="96" t="s">
        <v>5</v>
      </c>
      <c r="I2598" s="106" t="n">
        <f aca="false">IF(H2598="W",F2598*G2598-F2598,(IF(H2598="L",-F2598)))</f>
        <v>45</v>
      </c>
      <c r="K2598" s="23"/>
      <c r="L2598" s="48"/>
      <c r="M2598" s="48"/>
      <c r="N2598" s="49"/>
      <c r="O2598" s="91"/>
      <c r="P2598" s="92"/>
      <c r="Q2598" s="92"/>
    </row>
    <row r="2599" customFormat="false" ht="16.85" hidden="false" customHeight="false" outlineLevel="0" collapsed="false">
      <c r="A2599" s="69" t="s">
        <v>2663</v>
      </c>
      <c r="B2599" s="90" t="s">
        <v>67</v>
      </c>
      <c r="C2599" s="91" t="s">
        <v>151</v>
      </c>
      <c r="D2599" s="90" t="s">
        <v>2664</v>
      </c>
      <c r="E2599" s="43" t="n">
        <v>0.6875</v>
      </c>
      <c r="F2599" s="54" t="n">
        <v>43</v>
      </c>
      <c r="G2599" s="45" t="n">
        <v>2.17</v>
      </c>
      <c r="H2599" s="96" t="s">
        <v>7</v>
      </c>
      <c r="I2599" s="106" t="n">
        <f aca="false">IF(H2599="W",F2599*G2599-F2599,(IF(H2599="L",-F2599)))</f>
        <v>-43</v>
      </c>
      <c r="K2599" s="23"/>
      <c r="L2599" s="48"/>
      <c r="M2599" s="48"/>
      <c r="N2599" s="49"/>
      <c r="O2599" s="91"/>
      <c r="P2599" s="92"/>
      <c r="Q2599" s="92"/>
    </row>
    <row r="2600" customFormat="false" ht="16.85" hidden="false" customHeight="false" outlineLevel="0" collapsed="false">
      <c r="A2600" s="69"/>
      <c r="B2600" s="90" t="s">
        <v>46</v>
      </c>
      <c r="C2600" s="91" t="s">
        <v>87</v>
      </c>
      <c r="D2600" s="90" t="s">
        <v>2081</v>
      </c>
      <c r="E2600" s="43" t="n">
        <v>0.770833333333333</v>
      </c>
      <c r="F2600" s="54" t="n">
        <v>10</v>
      </c>
      <c r="G2600" s="45" t="n">
        <v>4</v>
      </c>
      <c r="H2600" s="96" t="s">
        <v>6</v>
      </c>
      <c r="I2600" s="106" t="n">
        <f aca="false">IF(H2600="W",F2600*G2600-F2600,(IF(H2600="L",-F2600)))</f>
        <v>0</v>
      </c>
      <c r="K2600" s="23" t="s">
        <v>124</v>
      </c>
      <c r="L2600" s="48"/>
      <c r="M2600" s="48"/>
      <c r="N2600" s="49"/>
      <c r="O2600" s="91"/>
      <c r="P2600" s="92"/>
      <c r="Q2600" s="92"/>
    </row>
    <row r="2601" customFormat="false" ht="16.85" hidden="false" customHeight="false" outlineLevel="0" collapsed="false">
      <c r="A2601" s="69"/>
      <c r="B2601" s="90" t="s">
        <v>67</v>
      </c>
      <c r="C2601" s="91" t="s">
        <v>95</v>
      </c>
      <c r="D2601" s="90" t="s">
        <v>2665</v>
      </c>
      <c r="E2601" s="43" t="n">
        <v>0.90625</v>
      </c>
      <c r="F2601" s="54" t="n">
        <v>19.5</v>
      </c>
      <c r="G2601" s="45" t="n">
        <v>1.07</v>
      </c>
      <c r="H2601" s="96" t="s">
        <v>5</v>
      </c>
      <c r="I2601" s="106" t="n">
        <f aca="false">IF(H2601="W",F2601*G2601-F2601,(IF(H2601="L",-F2601)))</f>
        <v>1.365</v>
      </c>
      <c r="K2601" s="23"/>
      <c r="L2601" s="48"/>
      <c r="M2601" s="48"/>
      <c r="N2601" s="49"/>
      <c r="O2601" s="91"/>
      <c r="P2601" s="92"/>
      <c r="Q2601" s="92"/>
    </row>
    <row r="2602" customFormat="false" ht="16.85" hidden="false" customHeight="false" outlineLevel="0" collapsed="false">
      <c r="A2602" s="69"/>
      <c r="B2602" s="90" t="s">
        <v>46</v>
      </c>
      <c r="C2602" s="91" t="s">
        <v>95</v>
      </c>
      <c r="D2602" s="90" t="s">
        <v>2311</v>
      </c>
      <c r="E2602" s="43" t="n">
        <v>0.104166666666667</v>
      </c>
      <c r="F2602" s="54" t="n">
        <v>20</v>
      </c>
      <c r="G2602" s="45" t="n">
        <v>1.76</v>
      </c>
      <c r="H2602" s="96" t="s">
        <v>5</v>
      </c>
      <c r="I2602" s="106" t="n">
        <f aca="false">IF(H2602="W",F2602*G2602-F2602,(IF(H2602="L",-F2602)))</f>
        <v>15.2</v>
      </c>
      <c r="K2602" s="23"/>
      <c r="L2602" s="48"/>
      <c r="M2602" s="48"/>
      <c r="N2602" s="49"/>
      <c r="O2602" s="91"/>
      <c r="P2602" s="92"/>
      <c r="Q2602" s="92"/>
    </row>
    <row r="2603" customFormat="false" ht="16.85" hidden="false" customHeight="false" outlineLevel="0" collapsed="false">
      <c r="A2603" s="69"/>
      <c r="B2603" s="90" t="s">
        <v>46</v>
      </c>
      <c r="C2603" s="91" t="s">
        <v>151</v>
      </c>
      <c r="D2603" s="90" t="s">
        <v>2311</v>
      </c>
      <c r="E2603" s="43" t="n">
        <v>0.104166666666667</v>
      </c>
      <c r="F2603" s="54" t="n">
        <v>6.14</v>
      </c>
      <c r="G2603" s="45" t="n">
        <v>1.76</v>
      </c>
      <c r="H2603" s="96" t="s">
        <v>5</v>
      </c>
      <c r="I2603" s="106" t="n">
        <f aca="false">IF(H2603="W",F2603*G2603-F2603,(IF(H2603="L",-F2603)))</f>
        <v>4.6664</v>
      </c>
      <c r="K2603" s="23"/>
      <c r="L2603" s="48"/>
      <c r="M2603" s="48"/>
      <c r="N2603" s="49"/>
      <c r="O2603" s="91"/>
      <c r="P2603" s="92"/>
      <c r="Q2603" s="92"/>
    </row>
    <row r="2604" customFormat="false" ht="16.85" hidden="false" customHeight="false" outlineLevel="0" collapsed="false">
      <c r="A2604" s="69"/>
      <c r="B2604" s="90" t="s">
        <v>46</v>
      </c>
      <c r="C2604" s="91" t="s">
        <v>28</v>
      </c>
      <c r="D2604" s="90" t="s">
        <v>2135</v>
      </c>
      <c r="E2604" s="43" t="n">
        <v>0.104166666666667</v>
      </c>
      <c r="F2604" s="54" t="n">
        <v>10</v>
      </c>
      <c r="G2604" s="45" t="n">
        <v>5.6</v>
      </c>
      <c r="H2604" s="96" t="s">
        <v>6</v>
      </c>
      <c r="I2604" s="106" t="n">
        <f aca="false">IF(H2604="W",F2604*G2604-F2604,(IF(H2604="L",-F2604)))</f>
        <v>0</v>
      </c>
      <c r="K2604" s="23" t="s">
        <v>124</v>
      </c>
      <c r="L2604" s="48"/>
      <c r="M2604" s="48"/>
      <c r="N2604" s="49"/>
      <c r="O2604" s="91"/>
      <c r="P2604" s="92"/>
      <c r="Q2604" s="92"/>
    </row>
    <row r="2605" customFormat="false" ht="16.85" hidden="false" customHeight="false" outlineLevel="0" collapsed="false">
      <c r="A2605" s="69"/>
      <c r="B2605" s="90" t="s">
        <v>46</v>
      </c>
      <c r="C2605" s="91" t="s">
        <v>2571</v>
      </c>
      <c r="D2605" s="90" t="s">
        <v>2142</v>
      </c>
      <c r="E2605" s="43" t="n">
        <v>0.104166666666667</v>
      </c>
      <c r="F2605" s="54" t="n">
        <v>11.5</v>
      </c>
      <c r="G2605" s="45" t="n">
        <v>4</v>
      </c>
      <c r="H2605" s="96" t="s">
        <v>7</v>
      </c>
      <c r="I2605" s="106" t="n">
        <f aca="false">IF(H2605="W",F2605*G2605-F2605,(IF(H2605="L",-F2605)))</f>
        <v>-11.5</v>
      </c>
      <c r="K2605" s="23"/>
      <c r="L2605" s="48"/>
      <c r="M2605" s="48"/>
      <c r="N2605" s="49"/>
      <c r="O2605" s="91"/>
      <c r="P2605" s="92"/>
      <c r="Q2605" s="92"/>
    </row>
    <row r="2606" customFormat="false" ht="16.85" hidden="false" customHeight="false" outlineLevel="0" collapsed="false">
      <c r="A2606" s="69" t="s">
        <v>2666</v>
      </c>
      <c r="B2606" s="90" t="s">
        <v>443</v>
      </c>
      <c r="C2606" s="91" t="s">
        <v>151</v>
      </c>
      <c r="D2606" s="90" t="s">
        <v>2667</v>
      </c>
      <c r="E2606" s="43" t="n">
        <v>0.0902777777777778</v>
      </c>
      <c r="F2606" s="54" t="n">
        <v>10</v>
      </c>
      <c r="G2606" s="45" t="n">
        <v>1.44</v>
      </c>
      <c r="H2606" s="96" t="s">
        <v>5</v>
      </c>
      <c r="I2606" s="106" t="n">
        <f aca="false">IF(H2606="W",F2606*G2606-F2606,(IF(H2606="L",-F2606)))</f>
        <v>4.4</v>
      </c>
      <c r="K2606" s="23"/>
      <c r="L2606" s="48"/>
      <c r="M2606" s="48"/>
      <c r="N2606" s="49"/>
      <c r="O2606" s="91"/>
      <c r="P2606" s="92"/>
      <c r="Q2606" s="92"/>
    </row>
    <row r="2607" customFormat="false" ht="16.85" hidden="false" customHeight="false" outlineLevel="0" collapsed="false">
      <c r="A2607" s="69" t="s">
        <v>2668</v>
      </c>
      <c r="B2607" s="90" t="s">
        <v>443</v>
      </c>
      <c r="C2607" s="91" t="s">
        <v>151</v>
      </c>
      <c r="D2607" s="90" t="s">
        <v>2669</v>
      </c>
      <c r="E2607" s="43" t="n">
        <v>0.131944444444444</v>
      </c>
      <c r="F2607" s="54" t="n">
        <v>10</v>
      </c>
      <c r="G2607" s="45" t="n">
        <v>1.52</v>
      </c>
      <c r="H2607" s="96" t="s">
        <v>5</v>
      </c>
      <c r="I2607" s="106" t="n">
        <f aca="false">IF(H2607="W",F2607*G2607-F2607,(IF(H2607="L",-F2607)))</f>
        <v>5.2</v>
      </c>
      <c r="K2607" s="23"/>
      <c r="L2607" s="48"/>
      <c r="M2607" s="48"/>
      <c r="N2607" s="49"/>
      <c r="O2607" s="91"/>
      <c r="P2607" s="92"/>
      <c r="Q2607" s="92"/>
    </row>
    <row r="2608" customFormat="false" ht="16.85" hidden="false" customHeight="false" outlineLevel="0" collapsed="false">
      <c r="A2608" s="69"/>
      <c r="B2608" s="90" t="s">
        <v>443</v>
      </c>
      <c r="C2608" s="91" t="s">
        <v>2571</v>
      </c>
      <c r="D2608" s="90" t="s">
        <v>2670</v>
      </c>
      <c r="E2608" s="43" t="n">
        <v>0.0902777777777778</v>
      </c>
      <c r="F2608" s="54" t="n">
        <v>2.5</v>
      </c>
      <c r="G2608" s="45" t="n">
        <v>5.5</v>
      </c>
      <c r="H2608" s="96" t="s">
        <v>7</v>
      </c>
      <c r="I2608" s="106" t="n">
        <f aca="false">IF(H2608="W",F2608*G2608-F2608,(IF(H2608="L",-F2608)))</f>
        <v>-2.5</v>
      </c>
      <c r="K2608" s="23"/>
      <c r="L2608" s="48"/>
      <c r="M2608" s="48"/>
      <c r="N2608" s="49"/>
      <c r="O2608" s="91"/>
      <c r="P2608" s="92"/>
      <c r="Q2608" s="92"/>
    </row>
    <row r="2609" customFormat="false" ht="16.85" hidden="false" customHeight="false" outlineLevel="0" collapsed="false">
      <c r="A2609" s="69"/>
      <c r="B2609" s="90" t="s">
        <v>443</v>
      </c>
      <c r="C2609" s="91" t="s">
        <v>95</v>
      </c>
      <c r="D2609" s="90" t="s">
        <v>2671</v>
      </c>
      <c r="E2609" s="43" t="n">
        <v>0.0868055555555556</v>
      </c>
      <c r="F2609" s="54" t="n">
        <v>17.89</v>
      </c>
      <c r="G2609" s="45" t="n">
        <v>1.62</v>
      </c>
      <c r="H2609" s="96" t="s">
        <v>5</v>
      </c>
      <c r="I2609" s="106" t="n">
        <f aca="false">IF(H2609="W",F2609*G2609-F2609,(IF(H2609="L",-F2609)))</f>
        <v>11.0918</v>
      </c>
      <c r="K2609" s="23"/>
      <c r="L2609" s="48"/>
      <c r="M2609" s="48"/>
      <c r="N2609" s="49"/>
      <c r="O2609" s="91"/>
      <c r="P2609" s="92"/>
      <c r="Q2609" s="92"/>
    </row>
    <row r="2610" customFormat="false" ht="16.85" hidden="false" customHeight="false" outlineLevel="0" collapsed="false">
      <c r="A2610" s="69"/>
      <c r="B2610" s="90" t="s">
        <v>443</v>
      </c>
      <c r="C2610" s="91" t="s">
        <v>1162</v>
      </c>
      <c r="D2610" s="90" t="s">
        <v>2672</v>
      </c>
      <c r="E2610" s="43" t="n">
        <v>0.0868055555555556</v>
      </c>
      <c r="F2610" s="54" t="n">
        <v>11.82</v>
      </c>
      <c r="G2610" s="45" t="n">
        <v>2.45</v>
      </c>
      <c r="H2610" s="96" t="s">
        <v>7</v>
      </c>
      <c r="I2610" s="106" t="n">
        <f aca="false">IF(H2610="W",F2610*G2610-F2610,(IF(H2610="L",-F2610)))</f>
        <v>-11.82</v>
      </c>
      <c r="K2610" s="23"/>
      <c r="L2610" s="48"/>
      <c r="M2610" s="48"/>
      <c r="N2610" s="49"/>
      <c r="O2610" s="91"/>
      <c r="P2610" s="92"/>
      <c r="Q2610" s="92"/>
    </row>
    <row r="2611" customFormat="false" ht="16.85" hidden="false" customHeight="false" outlineLevel="0" collapsed="false">
      <c r="A2611" s="69"/>
      <c r="B2611" s="90" t="s">
        <v>439</v>
      </c>
      <c r="C2611" s="91" t="s">
        <v>1162</v>
      </c>
      <c r="D2611" s="90" t="s">
        <v>2673</v>
      </c>
      <c r="E2611" s="43" t="n">
        <v>0.0770833333333333</v>
      </c>
      <c r="F2611" s="54" t="n">
        <v>10</v>
      </c>
      <c r="G2611" s="45" t="n">
        <v>2</v>
      </c>
      <c r="H2611" s="96" t="s">
        <v>5</v>
      </c>
      <c r="I2611" s="106" t="n">
        <f aca="false">IF(H2611="W",F2611*G2611-F2611,(IF(H2611="L",-F2611)))</f>
        <v>10</v>
      </c>
      <c r="K2611" s="23"/>
      <c r="L2611" s="48"/>
      <c r="M2611" s="48"/>
      <c r="N2611" s="49"/>
      <c r="O2611" s="91"/>
      <c r="P2611" s="92"/>
      <c r="Q2611" s="92"/>
    </row>
    <row r="2612" customFormat="false" ht="16.85" hidden="false" customHeight="false" outlineLevel="0" collapsed="false">
      <c r="A2612" s="69" t="n">
        <v>43802</v>
      </c>
      <c r="B2612" s="90" t="s">
        <v>67</v>
      </c>
      <c r="C2612" s="91" t="s">
        <v>28</v>
      </c>
      <c r="D2612" s="90" t="s">
        <v>2674</v>
      </c>
      <c r="E2612" s="43" t="n">
        <v>0.895833333333333</v>
      </c>
      <c r="F2612" s="54" t="n">
        <v>24.75</v>
      </c>
      <c r="G2612" s="45" t="n">
        <v>1.82</v>
      </c>
      <c r="H2612" s="96" t="s">
        <v>5</v>
      </c>
      <c r="I2612" s="106" t="n">
        <f aca="false">IF(H2612="W",F2612*G2612-F2612,(IF(H2612="L",-F2612)))</f>
        <v>20.295</v>
      </c>
      <c r="K2612" s="23"/>
      <c r="L2612" s="48"/>
      <c r="M2612" s="48"/>
      <c r="N2612" s="49"/>
      <c r="O2612" s="91"/>
      <c r="P2612" s="92"/>
      <c r="Q2612" s="92"/>
    </row>
    <row r="2613" customFormat="false" ht="16.85" hidden="false" customHeight="false" outlineLevel="0" collapsed="false">
      <c r="A2613" s="69"/>
      <c r="B2613" s="90" t="s">
        <v>67</v>
      </c>
      <c r="C2613" s="91" t="s">
        <v>2571</v>
      </c>
      <c r="D2613" s="90" t="s">
        <v>2135</v>
      </c>
      <c r="E2613" s="43" t="n">
        <v>0.895833333333333</v>
      </c>
      <c r="F2613" s="54" t="n">
        <v>12.5</v>
      </c>
      <c r="G2613" s="45" t="n">
        <v>3.9</v>
      </c>
      <c r="H2613" s="96" t="s">
        <v>7</v>
      </c>
      <c r="I2613" s="106" t="n">
        <f aca="false">IF(H2613="W",F2613*G2613-F2613,(IF(H2613="L",-F2613)))</f>
        <v>-12.5</v>
      </c>
      <c r="K2613" s="23"/>
      <c r="L2613" s="48"/>
      <c r="M2613" s="48"/>
      <c r="N2613" s="49"/>
      <c r="O2613" s="91"/>
      <c r="P2613" s="92"/>
      <c r="Q2613" s="92"/>
    </row>
    <row r="2614" customFormat="false" ht="16.85" hidden="false" customHeight="false" outlineLevel="0" collapsed="false">
      <c r="A2614" s="69" t="s">
        <v>2675</v>
      </c>
      <c r="B2614" s="90" t="s">
        <v>67</v>
      </c>
      <c r="C2614" s="91" t="s">
        <v>151</v>
      </c>
      <c r="D2614" s="90" t="s">
        <v>1858</v>
      </c>
      <c r="E2614" s="43" t="n">
        <v>0.895833333333333</v>
      </c>
      <c r="F2614" s="54" t="n">
        <v>9.5</v>
      </c>
      <c r="G2614" s="45" t="n">
        <v>5</v>
      </c>
      <c r="H2614" s="96" t="s">
        <v>7</v>
      </c>
      <c r="I2614" s="106" t="n">
        <f aca="false">IF(H2614="W",F2614*G2614-F2614,(IF(H2614="L",-F2614)))</f>
        <v>-9.5</v>
      </c>
      <c r="K2614" s="23"/>
      <c r="L2614" s="48"/>
      <c r="M2614" s="48"/>
      <c r="N2614" s="49"/>
      <c r="O2614" s="91"/>
      <c r="P2614" s="92"/>
      <c r="Q2614" s="92"/>
    </row>
    <row r="2615" customFormat="false" ht="16.85" hidden="false" customHeight="false" outlineLevel="0" collapsed="false">
      <c r="A2615" s="69"/>
      <c r="B2615" s="90" t="s">
        <v>443</v>
      </c>
      <c r="C2615" s="91" t="s">
        <v>2571</v>
      </c>
      <c r="D2615" s="90" t="s">
        <v>2676</v>
      </c>
      <c r="E2615" s="43" t="n">
        <v>0.0902777777777778</v>
      </c>
      <c r="F2615" s="54" t="n">
        <v>24</v>
      </c>
      <c r="G2615" s="45" t="n">
        <v>1.27</v>
      </c>
      <c r="H2615" s="96" t="s">
        <v>5</v>
      </c>
      <c r="I2615" s="106" t="n">
        <f aca="false">IF(H2615="W",F2615*G2615-F2615,(IF(H2615="L",-F2615)))</f>
        <v>6.48</v>
      </c>
      <c r="K2615" s="23"/>
      <c r="L2615" s="48"/>
      <c r="M2615" s="48"/>
      <c r="N2615" s="49"/>
      <c r="O2615" s="91"/>
      <c r="P2615" s="92"/>
      <c r="Q2615" s="92"/>
    </row>
    <row r="2616" customFormat="false" ht="16.85" hidden="false" customHeight="false" outlineLevel="0" collapsed="false">
      <c r="A2616" s="69"/>
      <c r="B2616" s="90" t="s">
        <v>443</v>
      </c>
      <c r="C2616" s="91" t="s">
        <v>2571</v>
      </c>
      <c r="D2616" s="90" t="s">
        <v>2676</v>
      </c>
      <c r="E2616" s="43" t="n">
        <v>0.0902777777777778</v>
      </c>
      <c r="F2616" s="54" t="n">
        <v>3</v>
      </c>
      <c r="G2616" s="45" t="n">
        <v>1.86</v>
      </c>
      <c r="H2616" s="96" t="s">
        <v>5</v>
      </c>
      <c r="I2616" s="106" t="n">
        <f aca="false">IF(H2616="W",F2616*G2616-F2616,(IF(H2616="L",-F2616)))</f>
        <v>2.58</v>
      </c>
      <c r="K2616" s="23"/>
      <c r="L2616" s="48"/>
      <c r="M2616" s="48"/>
      <c r="N2616" s="49"/>
      <c r="O2616" s="91"/>
      <c r="P2616" s="92"/>
      <c r="Q2616" s="92"/>
    </row>
    <row r="2617" customFormat="false" ht="16.85" hidden="false" customHeight="false" outlineLevel="0" collapsed="false">
      <c r="A2617" s="69"/>
      <c r="B2617" s="90" t="s">
        <v>443</v>
      </c>
      <c r="C2617" s="91" t="s">
        <v>2571</v>
      </c>
      <c r="D2617" s="90" t="s">
        <v>2677</v>
      </c>
      <c r="E2617" s="43" t="n">
        <v>0.131944444444444</v>
      </c>
      <c r="F2617" s="54" t="n">
        <v>4</v>
      </c>
      <c r="G2617" s="45" t="n">
        <v>2.15</v>
      </c>
      <c r="H2617" s="96" t="s">
        <v>7</v>
      </c>
      <c r="I2617" s="106" t="n">
        <f aca="false">IF(H2617="W",F2617*G2617-F2617,(IF(H2617="L",-F2617)))</f>
        <v>-4</v>
      </c>
      <c r="K2617" s="23"/>
      <c r="L2617" s="48"/>
      <c r="M2617" s="48"/>
      <c r="N2617" s="49"/>
      <c r="O2617" s="91"/>
      <c r="P2617" s="92"/>
      <c r="Q2617" s="92"/>
    </row>
    <row r="2618" customFormat="false" ht="16.85" hidden="false" customHeight="false" outlineLevel="0" collapsed="false">
      <c r="A2618" s="109" t="s">
        <v>2678</v>
      </c>
      <c r="B2618" s="90" t="s">
        <v>67</v>
      </c>
      <c r="C2618" s="91" t="s">
        <v>28</v>
      </c>
      <c r="D2618" s="90" t="s">
        <v>2679</v>
      </c>
      <c r="E2618" s="43" t="n">
        <v>0.920138888888889</v>
      </c>
      <c r="F2618" s="54" t="n">
        <v>10.35</v>
      </c>
      <c r="G2618" s="45" t="n">
        <v>4.15</v>
      </c>
      <c r="H2618" s="96" t="s">
        <v>5</v>
      </c>
      <c r="I2618" s="106" t="n">
        <f aca="false">IF(H2618="W",F2618*G2618-F2618,(IF(H2618="L",-F2618)))</f>
        <v>32.6025</v>
      </c>
      <c r="K2618" s="23"/>
      <c r="L2618" s="48"/>
      <c r="M2618" s="48"/>
      <c r="N2618" s="49"/>
      <c r="O2618" s="91"/>
      <c r="P2618" s="92"/>
      <c r="Q2618" s="92"/>
    </row>
    <row r="2619" customFormat="false" ht="16.85" hidden="false" customHeight="false" outlineLevel="0" collapsed="false">
      <c r="A2619" s="69" t="s">
        <v>2680</v>
      </c>
      <c r="B2619" s="90" t="s">
        <v>67</v>
      </c>
      <c r="C2619" s="91" t="s">
        <v>151</v>
      </c>
      <c r="D2619" s="90" t="s">
        <v>2135</v>
      </c>
      <c r="E2619" s="43" t="n">
        <v>0.920138888888889</v>
      </c>
      <c r="F2619" s="54" t="n">
        <v>21.5</v>
      </c>
      <c r="G2619" s="45" t="n">
        <v>3.5</v>
      </c>
      <c r="H2619" s="96" t="s">
        <v>7</v>
      </c>
      <c r="I2619" s="106" t="n">
        <f aca="false">IF(H2619="W",F2619*G2619-F2619,(IF(H2619="L",-F2619)))</f>
        <v>-21.5</v>
      </c>
      <c r="K2619" s="23"/>
      <c r="L2619" s="48"/>
      <c r="M2619" s="48"/>
      <c r="N2619" s="49"/>
      <c r="O2619" s="91"/>
      <c r="P2619" s="92"/>
      <c r="Q2619" s="92"/>
    </row>
    <row r="2620" customFormat="false" ht="16.85" hidden="false" customHeight="false" outlineLevel="0" collapsed="false">
      <c r="A2620" s="69" t="s">
        <v>2681</v>
      </c>
      <c r="B2620" s="90" t="s">
        <v>67</v>
      </c>
      <c r="C2620" s="91" t="s">
        <v>331</v>
      </c>
      <c r="D2620" s="90" t="s">
        <v>2682</v>
      </c>
      <c r="E2620" s="43" t="n">
        <v>0.920138888888889</v>
      </c>
      <c r="F2620" s="54" t="n">
        <v>40</v>
      </c>
      <c r="G2620" s="45" t="n">
        <v>2</v>
      </c>
      <c r="H2620" s="96" t="s">
        <v>7</v>
      </c>
      <c r="I2620" s="106" t="n">
        <f aca="false">IF(H2620="W",F2620*G2620-F2620,(IF(H2620="L",-F2620)))</f>
        <v>-40</v>
      </c>
      <c r="K2620" s="23"/>
      <c r="L2620" s="48"/>
      <c r="M2620" s="48"/>
      <c r="N2620" s="49"/>
      <c r="O2620" s="91"/>
      <c r="P2620" s="92"/>
      <c r="Q2620" s="92"/>
    </row>
    <row r="2621" customFormat="false" ht="16.85" hidden="false" customHeight="false" outlineLevel="0" collapsed="false">
      <c r="A2621" s="69"/>
      <c r="B2621" s="90" t="s">
        <v>67</v>
      </c>
      <c r="C2621" s="91" t="s">
        <v>151</v>
      </c>
      <c r="D2621" s="90" t="s">
        <v>2683</v>
      </c>
      <c r="E2621" s="43" t="n">
        <v>0.920138888888889</v>
      </c>
      <c r="F2621" s="54" t="n">
        <v>10.35</v>
      </c>
      <c r="G2621" s="45" t="n">
        <v>1.05</v>
      </c>
      <c r="H2621" s="96" t="s">
        <v>5</v>
      </c>
      <c r="I2621" s="106" t="n">
        <f aca="false">IF(H2621="W",F2621*G2621-F2621,(IF(H2621="L",-F2621)))</f>
        <v>0.5175</v>
      </c>
      <c r="K2621" s="23"/>
      <c r="L2621" s="48"/>
      <c r="M2621" s="48"/>
      <c r="N2621" s="49"/>
      <c r="O2621" s="91"/>
      <c r="P2621" s="92"/>
      <c r="Q2621" s="92"/>
    </row>
    <row r="2622" customFormat="false" ht="16.85" hidden="false" customHeight="false" outlineLevel="0" collapsed="false">
      <c r="A2622" s="69" t="s">
        <v>2684</v>
      </c>
      <c r="B2622" s="90" t="s">
        <v>67</v>
      </c>
      <c r="C2622" s="91" t="s">
        <v>170</v>
      </c>
      <c r="D2622" s="90" t="s">
        <v>2685</v>
      </c>
      <c r="E2622" s="43" t="n">
        <v>0.895833333333333</v>
      </c>
      <c r="F2622" s="54" t="n">
        <v>3</v>
      </c>
      <c r="G2622" s="45" t="n">
        <v>1.82</v>
      </c>
      <c r="H2622" s="96" t="s">
        <v>5</v>
      </c>
      <c r="I2622" s="106" t="n">
        <f aca="false">IF(H2622="W",F2622*G2622-F2622,(IF(H2622="L",-F2622)))</f>
        <v>2.46</v>
      </c>
      <c r="K2622" s="23"/>
      <c r="L2622" s="48"/>
      <c r="M2622" s="48"/>
      <c r="N2622" s="49"/>
      <c r="O2622" s="91"/>
      <c r="P2622" s="92"/>
      <c r="Q2622" s="92"/>
    </row>
    <row r="2623" customFormat="false" ht="16.85" hidden="false" customHeight="false" outlineLevel="0" collapsed="false">
      <c r="A2623" s="69"/>
      <c r="B2623" s="90" t="s">
        <v>46</v>
      </c>
      <c r="C2623" s="91" t="s">
        <v>1162</v>
      </c>
      <c r="D2623" s="90" t="s">
        <v>2311</v>
      </c>
      <c r="E2623" s="43" t="s">
        <v>2686</v>
      </c>
      <c r="F2623" s="54" t="n">
        <v>13</v>
      </c>
      <c r="G2623" s="45" t="n">
        <v>1.09</v>
      </c>
      <c r="H2623" s="96" t="s">
        <v>5</v>
      </c>
      <c r="I2623" s="106" t="n">
        <f aca="false">IF(H2623="W",F2623*G2623-F2623,(IF(H2623="L",-F2623)))</f>
        <v>1.17</v>
      </c>
      <c r="K2623" s="23"/>
      <c r="L2623" s="48"/>
      <c r="M2623" s="48"/>
      <c r="N2623" s="49"/>
      <c r="O2623" s="91"/>
      <c r="P2623" s="92"/>
      <c r="Q2623" s="92"/>
    </row>
    <row r="2624" customFormat="false" ht="16.85" hidden="false" customHeight="false" outlineLevel="0" collapsed="false">
      <c r="A2624" s="69"/>
      <c r="B2624" s="90" t="s">
        <v>46</v>
      </c>
      <c r="C2624" s="91" t="s">
        <v>95</v>
      </c>
      <c r="D2624" s="90" t="s">
        <v>2687</v>
      </c>
      <c r="E2624" s="43" t="n">
        <v>0.0868055555555556</v>
      </c>
      <c r="F2624" s="54" t="n">
        <v>20</v>
      </c>
      <c r="G2624" s="45" t="n">
        <v>2.15</v>
      </c>
      <c r="H2624" s="96" t="s">
        <v>5</v>
      </c>
      <c r="I2624" s="106" t="n">
        <f aca="false">IF(H2624="W",F2624*G2624-F2624,(IF(H2624="L",-F2624)))</f>
        <v>23</v>
      </c>
      <c r="K2624" s="23"/>
      <c r="L2624" s="48"/>
      <c r="M2624" s="48"/>
      <c r="N2624" s="49"/>
      <c r="O2624" s="91"/>
      <c r="P2624" s="92"/>
      <c r="Q2624" s="92"/>
    </row>
    <row r="2625" customFormat="false" ht="16.85" hidden="false" customHeight="false" outlineLevel="0" collapsed="false">
      <c r="A2625" s="69" t="s">
        <v>2688</v>
      </c>
      <c r="B2625" s="90" t="s">
        <v>46</v>
      </c>
      <c r="C2625" s="91" t="s">
        <v>151</v>
      </c>
      <c r="D2625" s="90" t="s">
        <v>2687</v>
      </c>
      <c r="E2625" s="43" t="n">
        <v>0.0868055555555556</v>
      </c>
      <c r="F2625" s="54" t="n">
        <v>5</v>
      </c>
      <c r="G2625" s="45" t="n">
        <v>2.2</v>
      </c>
      <c r="H2625" s="96" t="s">
        <v>7</v>
      </c>
      <c r="I2625" s="106" t="n">
        <f aca="false">IF(H2625="W",F2625*G2625-F2625,(IF(H2625="L",-F2625)))</f>
        <v>-5</v>
      </c>
      <c r="K2625" s="23"/>
      <c r="L2625" s="48"/>
      <c r="M2625" s="48"/>
      <c r="N2625" s="49"/>
      <c r="O2625" s="91"/>
      <c r="P2625" s="92"/>
      <c r="Q2625" s="92"/>
    </row>
    <row r="2626" customFormat="false" ht="16.85" hidden="false" customHeight="false" outlineLevel="0" collapsed="false">
      <c r="A2626" s="69"/>
      <c r="B2626" s="90" t="s">
        <v>46</v>
      </c>
      <c r="C2626" s="91" t="s">
        <v>28</v>
      </c>
      <c r="D2626" s="90" t="s">
        <v>2135</v>
      </c>
      <c r="E2626" s="43" t="n">
        <v>0.0868055555555556</v>
      </c>
      <c r="F2626" s="54" t="n">
        <v>10</v>
      </c>
      <c r="G2626" s="45" t="n">
        <v>4.33</v>
      </c>
      <c r="H2626" s="96" t="s">
        <v>6</v>
      </c>
      <c r="I2626" s="106" t="n">
        <f aca="false">IF(H2626="W",F2626*G2626-F2626,(IF(H2626="L",-F2626)))</f>
        <v>0</v>
      </c>
      <c r="K2626" s="23" t="s">
        <v>234</v>
      </c>
      <c r="L2626" s="48"/>
      <c r="M2626" s="48"/>
      <c r="N2626" s="49"/>
      <c r="O2626" s="91"/>
      <c r="P2626" s="92"/>
      <c r="Q2626" s="92"/>
    </row>
    <row r="2627" customFormat="false" ht="16.85" hidden="false" customHeight="false" outlineLevel="0" collapsed="false">
      <c r="A2627" s="69"/>
      <c r="B2627" s="90" t="s">
        <v>46</v>
      </c>
      <c r="C2627" s="91" t="s">
        <v>1141</v>
      </c>
      <c r="D2627" s="90" t="s">
        <v>2157</v>
      </c>
      <c r="E2627" s="43" t="n">
        <v>0.0868055555555556</v>
      </c>
      <c r="F2627" s="54" t="n">
        <v>20</v>
      </c>
      <c r="G2627" s="45" t="n">
        <v>2.8</v>
      </c>
      <c r="H2627" s="96" t="s">
        <v>5</v>
      </c>
      <c r="I2627" s="106" t="n">
        <f aca="false">IF(H2627="W",F2627*G2627-F2627,(IF(H2627="L",-F2627)))</f>
        <v>36</v>
      </c>
      <c r="K2627" s="23"/>
      <c r="L2627" s="48"/>
      <c r="M2627" s="48"/>
      <c r="N2627" s="49"/>
      <c r="O2627" s="91"/>
      <c r="P2627" s="92"/>
      <c r="Q2627" s="92"/>
    </row>
    <row r="2628" customFormat="false" ht="16.85" hidden="false" customHeight="false" outlineLevel="0" collapsed="false">
      <c r="A2628" s="69"/>
      <c r="B2628" s="90" t="s">
        <v>67</v>
      </c>
      <c r="C2628" s="91" t="s">
        <v>2571</v>
      </c>
      <c r="D2628" s="90" t="s">
        <v>2689</v>
      </c>
      <c r="E2628" s="43" t="n">
        <v>0.0208333333333333</v>
      </c>
      <c r="F2628" s="54" t="n">
        <v>30</v>
      </c>
      <c r="G2628" s="45" t="n">
        <v>1.83</v>
      </c>
      <c r="H2628" s="96" t="s">
        <v>5</v>
      </c>
      <c r="I2628" s="106" t="n">
        <f aca="false">IF(H2628="W",F2628*G2628-F2628,(IF(H2628="L",-F2628)))</f>
        <v>24.9</v>
      </c>
      <c r="K2628" s="23"/>
      <c r="L2628" s="48"/>
      <c r="M2628" s="48"/>
      <c r="N2628" s="49"/>
      <c r="O2628" s="91"/>
      <c r="P2628" s="92"/>
      <c r="Q2628" s="92"/>
    </row>
    <row r="2629" customFormat="false" ht="16.85" hidden="false" customHeight="false" outlineLevel="0" collapsed="false">
      <c r="A2629" s="69" t="s">
        <v>2690</v>
      </c>
      <c r="B2629" s="90" t="s">
        <v>67</v>
      </c>
      <c r="C2629" s="91" t="s">
        <v>331</v>
      </c>
      <c r="D2629" s="90" t="s">
        <v>2691</v>
      </c>
      <c r="E2629" s="43" t="n">
        <v>0.0208333333333333</v>
      </c>
      <c r="F2629" s="54" t="n">
        <v>20</v>
      </c>
      <c r="G2629" s="45" t="n">
        <v>2.1</v>
      </c>
      <c r="H2629" s="96" t="s">
        <v>7</v>
      </c>
      <c r="I2629" s="106" t="n">
        <f aca="false">IF(H2629="W",F2629*G2629-F2629,(IF(H2629="L",-F2629)))</f>
        <v>-20</v>
      </c>
      <c r="K2629" s="23"/>
      <c r="L2629" s="48"/>
      <c r="M2629" s="48"/>
      <c r="N2629" s="49"/>
      <c r="O2629" s="91"/>
      <c r="P2629" s="92"/>
      <c r="Q2629" s="92"/>
    </row>
    <row r="2630" customFormat="false" ht="16.85" hidden="false" customHeight="false" outlineLevel="0" collapsed="false">
      <c r="A2630" s="69" t="s">
        <v>2692</v>
      </c>
      <c r="B2630" s="90" t="s">
        <v>67</v>
      </c>
      <c r="C2630" s="91" t="s">
        <v>170</v>
      </c>
      <c r="D2630" s="90" t="s">
        <v>2691</v>
      </c>
      <c r="E2630" s="43" t="n">
        <v>0.0208333333333333</v>
      </c>
      <c r="F2630" s="54" t="n">
        <v>10</v>
      </c>
      <c r="G2630" s="45" t="n">
        <v>3.1</v>
      </c>
      <c r="H2630" s="96" t="s">
        <v>7</v>
      </c>
      <c r="I2630" s="106" t="n">
        <f aca="false">IF(H2630="W",F2630*G2630-F2630,(IF(H2630="L",-F2630)))</f>
        <v>-10</v>
      </c>
      <c r="K2630" s="23"/>
      <c r="L2630" s="48"/>
      <c r="M2630" s="48"/>
      <c r="N2630" s="49"/>
      <c r="O2630" s="91"/>
      <c r="P2630" s="92"/>
      <c r="Q2630" s="92"/>
    </row>
    <row r="2631" customFormat="false" ht="16.85" hidden="false" customHeight="false" outlineLevel="0" collapsed="false">
      <c r="A2631" s="69" t="s">
        <v>2693</v>
      </c>
      <c r="B2631" s="90" t="s">
        <v>67</v>
      </c>
      <c r="C2631" s="91" t="s">
        <v>151</v>
      </c>
      <c r="D2631" s="90" t="s">
        <v>2689</v>
      </c>
      <c r="E2631" s="43" t="n">
        <v>0.0208333333333333</v>
      </c>
      <c r="F2631" s="54" t="n">
        <v>16</v>
      </c>
      <c r="G2631" s="45" t="n">
        <v>1.47</v>
      </c>
      <c r="H2631" s="96" t="s">
        <v>5</v>
      </c>
      <c r="I2631" s="106" t="n">
        <f aca="false">IF(H2631="W",F2631*G2631-F2631,(IF(H2631="L",-F2631)))</f>
        <v>7.52</v>
      </c>
      <c r="K2631" s="23"/>
      <c r="L2631" s="48"/>
      <c r="M2631" s="48"/>
      <c r="N2631" s="49"/>
      <c r="O2631" s="91"/>
      <c r="P2631" s="92"/>
      <c r="Q2631" s="92"/>
    </row>
    <row r="2632" customFormat="false" ht="16.85" hidden="false" customHeight="false" outlineLevel="0" collapsed="false">
      <c r="A2632" s="69" t="s">
        <v>2694</v>
      </c>
      <c r="B2632" s="90" t="s">
        <v>67</v>
      </c>
      <c r="C2632" s="91" t="s">
        <v>151</v>
      </c>
      <c r="D2632" s="90" t="s">
        <v>2689</v>
      </c>
      <c r="E2632" s="43" t="n">
        <v>0.0208333333333333</v>
      </c>
      <c r="F2632" s="54" t="n">
        <v>6.38</v>
      </c>
      <c r="G2632" s="45" t="n">
        <v>1.47</v>
      </c>
      <c r="H2632" s="96" t="s">
        <v>5</v>
      </c>
      <c r="I2632" s="106" t="n">
        <f aca="false">IF(H2632="W",F2632*G2632-F2632,(IF(H2632="L",-F2632)))</f>
        <v>2.9986</v>
      </c>
      <c r="K2632" s="23"/>
      <c r="L2632" s="48"/>
      <c r="M2632" s="48"/>
      <c r="N2632" s="49"/>
      <c r="O2632" s="91"/>
      <c r="P2632" s="92"/>
      <c r="Q2632" s="92"/>
    </row>
    <row r="2633" customFormat="false" ht="16.85" hidden="false" customHeight="false" outlineLevel="0" collapsed="false">
      <c r="A2633" s="69" t="s">
        <v>2695</v>
      </c>
      <c r="B2633" s="90" t="s">
        <v>67</v>
      </c>
      <c r="C2633" s="91" t="s">
        <v>170</v>
      </c>
      <c r="D2633" s="90" t="s">
        <v>2691</v>
      </c>
      <c r="E2633" s="43" t="n">
        <v>0.0208333333333333</v>
      </c>
      <c r="F2633" s="54" t="n">
        <v>4</v>
      </c>
      <c r="G2633" s="45" t="n">
        <v>3.4</v>
      </c>
      <c r="H2633" s="96" t="s">
        <v>7</v>
      </c>
      <c r="I2633" s="106" t="n">
        <f aca="false">IF(H2633="W",F2633*G2633-F2633,(IF(H2633="L",-F2633)))</f>
        <v>-4</v>
      </c>
      <c r="K2633" s="23"/>
      <c r="L2633" s="48"/>
      <c r="M2633" s="48"/>
      <c r="N2633" s="49"/>
      <c r="O2633" s="91"/>
      <c r="P2633" s="92"/>
      <c r="Q2633" s="92"/>
    </row>
    <row r="2634" customFormat="false" ht="16.85" hidden="false" customHeight="false" outlineLevel="0" collapsed="false">
      <c r="A2634" s="69"/>
      <c r="B2634" s="90" t="s">
        <v>46</v>
      </c>
      <c r="C2634" s="91" t="s">
        <v>28</v>
      </c>
      <c r="D2634" s="90" t="s">
        <v>2696</v>
      </c>
      <c r="E2634" s="43" t="n">
        <v>0.0833333333333333</v>
      </c>
      <c r="F2634" s="54" t="n">
        <v>3</v>
      </c>
      <c r="G2634" s="45" t="n">
        <v>4.33</v>
      </c>
      <c r="H2634" s="96" t="s">
        <v>7</v>
      </c>
      <c r="I2634" s="106" t="n">
        <f aca="false">IF(H2634="W",F2634*G2634-F2634,(IF(H2634="L",-F2634)))</f>
        <v>-3</v>
      </c>
      <c r="K2634" s="23"/>
      <c r="L2634" s="48"/>
      <c r="M2634" s="48"/>
      <c r="N2634" s="49"/>
      <c r="O2634" s="91"/>
      <c r="P2634" s="92"/>
      <c r="Q2634" s="92"/>
    </row>
    <row r="2635" customFormat="false" ht="16.85" hidden="false" customHeight="false" outlineLevel="0" collapsed="false">
      <c r="A2635" s="69"/>
      <c r="B2635" s="90" t="s">
        <v>46</v>
      </c>
      <c r="C2635" s="91" t="s">
        <v>2571</v>
      </c>
      <c r="D2635" s="90" t="s">
        <v>2157</v>
      </c>
      <c r="E2635" s="43" t="n">
        <v>0.0833333333333333</v>
      </c>
      <c r="F2635" s="54" t="n">
        <v>1</v>
      </c>
      <c r="G2635" s="45" t="n">
        <v>8.4</v>
      </c>
      <c r="H2635" s="96" t="s">
        <v>5</v>
      </c>
      <c r="I2635" s="106" t="n">
        <f aca="false">IF(H2635="W",F2635*G2635-F2635,(IF(H2635="L",-F2635)))</f>
        <v>7.4</v>
      </c>
      <c r="K2635" s="23"/>
      <c r="L2635" s="48"/>
      <c r="M2635" s="48"/>
      <c r="N2635" s="49"/>
      <c r="O2635" s="91"/>
      <c r="P2635" s="92"/>
      <c r="Q2635" s="92"/>
    </row>
    <row r="2636" customFormat="false" ht="16.85" hidden="false" customHeight="false" outlineLevel="0" collapsed="false">
      <c r="A2636" s="69"/>
      <c r="B2636" s="90" t="s">
        <v>46</v>
      </c>
      <c r="C2636" s="91" t="s">
        <v>331</v>
      </c>
      <c r="D2636" s="90" t="s">
        <v>2157</v>
      </c>
      <c r="E2636" s="43" t="n">
        <v>0.0833333333333333</v>
      </c>
      <c r="F2636" s="54" t="n">
        <v>25</v>
      </c>
      <c r="G2636" s="45" t="n">
        <v>1.28</v>
      </c>
      <c r="H2636" s="96" t="s">
        <v>7</v>
      </c>
      <c r="I2636" s="106" t="n">
        <f aca="false">IF(H2636="W",F2636*G2636-F2636,(IF(H2636="L",-F2636)))</f>
        <v>-25</v>
      </c>
      <c r="K2636" s="23"/>
      <c r="L2636" s="48"/>
      <c r="M2636" s="48"/>
      <c r="N2636" s="49"/>
      <c r="O2636" s="91"/>
      <c r="P2636" s="92"/>
      <c r="Q2636" s="92"/>
    </row>
    <row r="2637" customFormat="false" ht="16.85" hidden="false" customHeight="false" outlineLevel="0" collapsed="false">
      <c r="A2637" s="69" t="n">
        <v>43803</v>
      </c>
      <c r="B2637" s="90" t="s">
        <v>67</v>
      </c>
      <c r="C2637" s="91" t="s">
        <v>28</v>
      </c>
      <c r="D2637" s="90" t="s">
        <v>686</v>
      </c>
      <c r="E2637" s="43" t="n">
        <v>0.927083333333333</v>
      </c>
      <c r="F2637" s="54" t="n">
        <v>35</v>
      </c>
      <c r="G2637" s="45" t="n">
        <v>1.43</v>
      </c>
      <c r="H2637" s="96" t="s">
        <v>5</v>
      </c>
      <c r="I2637" s="106" t="n">
        <f aca="false">IF(H2637="W",F2637*G2637-F2637,(IF(H2637="L",-F2637)))</f>
        <v>15.05</v>
      </c>
      <c r="K2637" s="23" t="s">
        <v>2697</v>
      </c>
      <c r="L2637" s="48"/>
      <c r="M2637" s="48"/>
      <c r="N2637" s="49"/>
      <c r="O2637" s="91"/>
      <c r="P2637" s="92"/>
      <c r="Q2637" s="92"/>
    </row>
    <row r="2638" customFormat="false" ht="16.85" hidden="false" customHeight="false" outlineLevel="0" collapsed="false">
      <c r="A2638" s="69"/>
      <c r="B2638" s="90" t="s">
        <v>67</v>
      </c>
      <c r="C2638" s="91" t="s">
        <v>87</v>
      </c>
      <c r="D2638" s="90" t="s">
        <v>2135</v>
      </c>
      <c r="E2638" s="43" t="n">
        <v>0.927083333333333</v>
      </c>
      <c r="F2638" s="54" t="n">
        <v>10</v>
      </c>
      <c r="G2638" s="45" t="n">
        <v>5.1</v>
      </c>
      <c r="H2638" s="96" t="s">
        <v>7</v>
      </c>
      <c r="I2638" s="106" t="n">
        <f aca="false">IF(H2638="W",F2638*G2638-F2638,(IF(H2638="L",-F2638)))</f>
        <v>-10</v>
      </c>
      <c r="K2638" s="23" t="s">
        <v>2698</v>
      </c>
      <c r="L2638" s="48"/>
      <c r="M2638" s="48"/>
      <c r="N2638" s="49"/>
      <c r="O2638" s="91"/>
      <c r="P2638" s="92"/>
      <c r="Q2638" s="92"/>
    </row>
    <row r="2639" customFormat="false" ht="16.85" hidden="false" customHeight="false" outlineLevel="0" collapsed="false">
      <c r="A2639" s="69"/>
      <c r="B2639" s="90" t="s">
        <v>67</v>
      </c>
      <c r="C2639" s="91" t="s">
        <v>170</v>
      </c>
      <c r="D2639" s="90" t="s">
        <v>2312</v>
      </c>
      <c r="E2639" s="43" t="n">
        <v>0.927083333333333</v>
      </c>
      <c r="F2639" s="54" t="n">
        <v>5</v>
      </c>
      <c r="G2639" s="45" t="n">
        <v>15</v>
      </c>
      <c r="H2639" s="96" t="s">
        <v>6</v>
      </c>
      <c r="I2639" s="106" t="n">
        <f aca="false">IF(H2639="W",F2639*G2639-F2639,(IF(H2639="L",-F2639)))</f>
        <v>0</v>
      </c>
      <c r="K2639" s="23" t="s">
        <v>2699</v>
      </c>
      <c r="L2639" s="48"/>
      <c r="M2639" s="48"/>
      <c r="N2639" s="49"/>
      <c r="O2639" s="91"/>
      <c r="P2639" s="92"/>
      <c r="Q2639" s="92"/>
    </row>
    <row r="2640" customFormat="false" ht="16.85" hidden="false" customHeight="false" outlineLevel="0" collapsed="false">
      <c r="A2640" s="69"/>
      <c r="B2640" s="90" t="s">
        <v>67</v>
      </c>
      <c r="C2640" s="91" t="s">
        <v>2571</v>
      </c>
      <c r="D2640" s="90" t="s">
        <v>2700</v>
      </c>
      <c r="E2640" s="43" t="n">
        <v>0.927083333333333</v>
      </c>
      <c r="F2640" s="54" t="n">
        <v>20</v>
      </c>
      <c r="G2640" s="45" t="n">
        <v>2.5</v>
      </c>
      <c r="H2640" s="96" t="s">
        <v>5</v>
      </c>
      <c r="I2640" s="106" t="n">
        <f aca="false">IF(H2640="W",F2640*G2640-F2640,(IF(H2640="L",-F2640)))</f>
        <v>30</v>
      </c>
      <c r="K2640" s="23"/>
      <c r="L2640" s="48"/>
      <c r="M2640" s="48"/>
      <c r="N2640" s="49"/>
      <c r="O2640" s="91"/>
      <c r="P2640" s="92"/>
      <c r="Q2640" s="92"/>
    </row>
    <row r="2641" customFormat="false" ht="16.85" hidden="false" customHeight="false" outlineLevel="0" collapsed="false">
      <c r="A2641" s="69" t="s">
        <v>2701</v>
      </c>
      <c r="B2641" s="90" t="s">
        <v>67</v>
      </c>
      <c r="C2641" s="91" t="s">
        <v>151</v>
      </c>
      <c r="D2641" s="90" t="s">
        <v>2702</v>
      </c>
      <c r="E2641" s="43" t="n">
        <v>0.927083333333333</v>
      </c>
      <c r="F2641" s="54" t="n">
        <v>28.4</v>
      </c>
      <c r="G2641" s="45" t="n">
        <v>1.76</v>
      </c>
      <c r="H2641" s="96" t="s">
        <v>7</v>
      </c>
      <c r="I2641" s="106" t="n">
        <f aca="false">IF(H2641="W",F2641*G2641-F2641,(IF(H2641="L",-F2641)))</f>
        <v>-28.4</v>
      </c>
      <c r="K2641" s="23"/>
      <c r="L2641" s="48"/>
      <c r="M2641" s="48"/>
      <c r="N2641" s="49"/>
      <c r="O2641" s="91"/>
      <c r="P2641" s="92"/>
      <c r="Q2641" s="92"/>
    </row>
    <row r="2642" customFormat="false" ht="16.85" hidden="false" customHeight="false" outlineLevel="0" collapsed="false">
      <c r="A2642" s="109" t="s">
        <v>2703</v>
      </c>
      <c r="B2642" s="90" t="s">
        <v>67</v>
      </c>
      <c r="C2642" s="91" t="s">
        <v>28</v>
      </c>
      <c r="D2642" s="90" t="s">
        <v>2704</v>
      </c>
      <c r="E2642" s="43" t="s">
        <v>2705</v>
      </c>
      <c r="F2642" s="54" t="n">
        <v>42.95</v>
      </c>
      <c r="G2642" s="45" t="n">
        <v>2.18</v>
      </c>
      <c r="H2642" s="96" t="s">
        <v>5</v>
      </c>
      <c r="I2642" s="106" t="n">
        <f aca="false">IF(H2642="W",F2642*G2642-F2642,(IF(H2642="L",-F2642)))</f>
        <v>50.681</v>
      </c>
      <c r="K2642" s="23"/>
      <c r="L2642" s="48"/>
      <c r="M2642" s="48"/>
      <c r="N2642" s="49"/>
      <c r="O2642" s="91"/>
      <c r="P2642" s="92"/>
      <c r="Q2642" s="92"/>
    </row>
    <row r="2643" customFormat="false" ht="16.85" hidden="false" customHeight="false" outlineLevel="0" collapsed="false">
      <c r="A2643" s="110" t="s">
        <v>2706</v>
      </c>
      <c r="B2643" s="90" t="s">
        <v>67</v>
      </c>
      <c r="C2643" s="91" t="s">
        <v>87</v>
      </c>
      <c r="D2643" s="90" t="s">
        <v>2312</v>
      </c>
      <c r="E2643" s="43" t="n">
        <v>0.927083333333333</v>
      </c>
      <c r="F2643" s="54" t="n">
        <v>5</v>
      </c>
      <c r="G2643" s="45" t="n">
        <v>14</v>
      </c>
      <c r="H2643" s="96" t="s">
        <v>6</v>
      </c>
      <c r="I2643" s="106" t="n">
        <f aca="false">IF(H2643="W",F2643*G2643-F2643,(IF(H2643="L",-F2643)))</f>
        <v>0</v>
      </c>
      <c r="K2643" s="23" t="s">
        <v>124</v>
      </c>
      <c r="L2643" s="48"/>
      <c r="M2643" s="48"/>
      <c r="N2643" s="49"/>
      <c r="O2643" s="91"/>
      <c r="P2643" s="92"/>
      <c r="Q2643" s="92"/>
    </row>
    <row r="2644" customFormat="false" ht="16.85" hidden="false" customHeight="false" outlineLevel="0" collapsed="false">
      <c r="A2644" s="69"/>
      <c r="B2644" s="90" t="s">
        <v>67</v>
      </c>
      <c r="C2644" s="91" t="s">
        <v>151</v>
      </c>
      <c r="D2644" s="90" t="s">
        <v>2707</v>
      </c>
      <c r="E2644" s="43" t="n">
        <v>0.927083333333333</v>
      </c>
      <c r="F2644" s="54" t="n">
        <v>10</v>
      </c>
      <c r="G2644" s="45" t="n">
        <v>3.3</v>
      </c>
      <c r="H2644" s="96" t="s">
        <v>6</v>
      </c>
      <c r="I2644" s="106" t="n">
        <f aca="false">IF(H2644="W",F2644*G2644-F2644,(IF(H2644="L",-F2644)))</f>
        <v>0</v>
      </c>
      <c r="K2644" s="23"/>
      <c r="L2644" s="48"/>
      <c r="M2644" s="48"/>
      <c r="N2644" s="49"/>
      <c r="O2644" s="91"/>
      <c r="P2644" s="92"/>
      <c r="Q2644" s="92"/>
    </row>
    <row r="2645" customFormat="false" ht="16.85" hidden="false" customHeight="false" outlineLevel="0" collapsed="false">
      <c r="A2645" s="69" t="s">
        <v>2708</v>
      </c>
      <c r="B2645" s="90" t="s">
        <v>67</v>
      </c>
      <c r="C2645" s="91" t="s">
        <v>151</v>
      </c>
      <c r="D2645" s="90" t="s">
        <v>2707</v>
      </c>
      <c r="E2645" s="43" t="n">
        <v>0.927083333333333</v>
      </c>
      <c r="F2645" s="54" t="n">
        <v>20</v>
      </c>
      <c r="G2645" s="45" t="n">
        <v>1.52</v>
      </c>
      <c r="H2645" s="96" t="s">
        <v>7</v>
      </c>
      <c r="I2645" s="106" t="n">
        <f aca="false">IF(H2645="W",F2645*G2645-F2645,(IF(H2645="L",-F2645)))</f>
        <v>-20</v>
      </c>
      <c r="K2645" s="23" t="s">
        <v>2709</v>
      </c>
      <c r="L2645" s="48"/>
      <c r="M2645" s="48"/>
      <c r="N2645" s="49"/>
      <c r="O2645" s="91"/>
      <c r="P2645" s="92"/>
      <c r="Q2645" s="92"/>
    </row>
    <row r="2646" customFormat="false" ht="16.85" hidden="false" customHeight="false" outlineLevel="0" collapsed="false">
      <c r="A2646" s="69"/>
      <c r="B2646" s="90" t="s">
        <v>67</v>
      </c>
      <c r="C2646" s="91" t="s">
        <v>2571</v>
      </c>
      <c r="D2646" s="90" t="s">
        <v>686</v>
      </c>
      <c r="E2646" s="43" t="n">
        <v>0.927083333333333</v>
      </c>
      <c r="F2646" s="54" t="n">
        <v>40</v>
      </c>
      <c r="G2646" s="45" t="n">
        <v>1.65</v>
      </c>
      <c r="H2646" s="96" t="s">
        <v>5</v>
      </c>
      <c r="I2646" s="106" t="n">
        <f aca="false">IF(H2646="W",F2646*G2646-F2646,(IF(H2646="L",-F2646)))</f>
        <v>26</v>
      </c>
      <c r="K2646" s="23"/>
      <c r="L2646" s="48"/>
      <c r="M2646" s="48"/>
      <c r="N2646" s="49"/>
      <c r="O2646" s="91"/>
      <c r="P2646" s="92"/>
      <c r="Q2646" s="92"/>
    </row>
    <row r="2647" customFormat="false" ht="16.85" hidden="false" customHeight="false" outlineLevel="0" collapsed="false">
      <c r="A2647" s="69"/>
      <c r="B2647" s="90" t="s">
        <v>67</v>
      </c>
      <c r="C2647" s="91" t="s">
        <v>151</v>
      </c>
      <c r="D2647" s="90" t="s">
        <v>2710</v>
      </c>
      <c r="E2647" s="43" t="n">
        <v>0.927083333333333</v>
      </c>
      <c r="F2647" s="54" t="n">
        <v>10</v>
      </c>
      <c r="G2647" s="45" t="n">
        <v>2.55</v>
      </c>
      <c r="H2647" s="96" t="s">
        <v>6</v>
      </c>
      <c r="I2647" s="106" t="n">
        <f aca="false">IF(H2647="W",F2647*G2647-F2647,(IF(H2647="L",-F2647)))</f>
        <v>0</v>
      </c>
      <c r="K2647" s="23"/>
      <c r="L2647" s="48"/>
      <c r="M2647" s="48"/>
      <c r="N2647" s="49"/>
      <c r="O2647" s="91"/>
      <c r="P2647" s="92"/>
      <c r="Q2647" s="92"/>
    </row>
    <row r="2648" customFormat="false" ht="16.85" hidden="false" customHeight="false" outlineLevel="0" collapsed="false">
      <c r="A2648" s="69"/>
      <c r="B2648" s="90" t="s">
        <v>67</v>
      </c>
      <c r="C2648" s="91" t="s">
        <v>2571</v>
      </c>
      <c r="D2648" s="90" t="s">
        <v>2711</v>
      </c>
      <c r="E2648" s="43" t="n">
        <v>0.0208333333333333</v>
      </c>
      <c r="F2648" s="54" t="n">
        <v>20</v>
      </c>
      <c r="G2648" s="45" t="n">
        <v>4.45</v>
      </c>
      <c r="H2648" s="96" t="s">
        <v>7</v>
      </c>
      <c r="I2648" s="106" t="n">
        <f aca="false">IF(H2648="W",F2648*G2648-F2648,(IF(H2648="L",-F2648)))</f>
        <v>-20</v>
      </c>
      <c r="K2648" s="23"/>
      <c r="L2648" s="48"/>
      <c r="M2648" s="48"/>
      <c r="N2648" s="49"/>
      <c r="O2648" s="91"/>
      <c r="P2648" s="92"/>
      <c r="Q2648" s="92"/>
    </row>
    <row r="2649" customFormat="false" ht="16.85" hidden="false" customHeight="false" outlineLevel="0" collapsed="false">
      <c r="A2649" s="69" t="s">
        <v>2712</v>
      </c>
      <c r="B2649" s="90" t="s">
        <v>67</v>
      </c>
      <c r="C2649" s="91" t="s">
        <v>170</v>
      </c>
      <c r="D2649" s="90" t="s">
        <v>2713</v>
      </c>
      <c r="E2649" s="43" t="n">
        <v>0.0208333333333333</v>
      </c>
      <c r="F2649" s="54" t="n">
        <v>10</v>
      </c>
      <c r="G2649" s="45" t="n">
        <v>7.5</v>
      </c>
      <c r="H2649" s="96" t="s">
        <v>7</v>
      </c>
      <c r="I2649" s="106" t="n">
        <f aca="false">IF(H2649="W",F2649*G2649-F2649,(IF(H2649="L",-F2649)))</f>
        <v>-10</v>
      </c>
      <c r="K2649" s="23"/>
      <c r="L2649" s="48"/>
      <c r="M2649" s="48"/>
      <c r="N2649" s="49"/>
      <c r="O2649" s="91"/>
      <c r="P2649" s="92"/>
      <c r="Q2649" s="92"/>
    </row>
    <row r="2650" customFormat="false" ht="16.85" hidden="false" customHeight="false" outlineLevel="0" collapsed="false">
      <c r="A2650" s="69"/>
      <c r="B2650" s="90" t="s">
        <v>46</v>
      </c>
      <c r="C2650" s="91" t="s">
        <v>95</v>
      </c>
      <c r="D2650" s="90" t="s">
        <v>1271</v>
      </c>
      <c r="E2650" s="43" t="n">
        <v>0.0868055555555556</v>
      </c>
      <c r="F2650" s="54" t="n">
        <v>20</v>
      </c>
      <c r="G2650" s="45" t="n">
        <v>2.05</v>
      </c>
      <c r="H2650" s="96" t="s">
        <v>7</v>
      </c>
      <c r="I2650" s="106" t="n">
        <f aca="false">IF(H2650="W",F2650*G2650-F2650,(IF(H2650="L",-F2650)))</f>
        <v>-20</v>
      </c>
      <c r="K2650" s="23"/>
      <c r="L2650" s="48"/>
      <c r="M2650" s="48"/>
      <c r="N2650" s="49"/>
      <c r="O2650" s="91"/>
      <c r="P2650" s="92"/>
      <c r="Q2650" s="92"/>
    </row>
    <row r="2651" customFormat="false" ht="16.85" hidden="false" customHeight="false" outlineLevel="0" collapsed="false">
      <c r="A2651" s="69"/>
      <c r="B2651" s="90" t="s">
        <v>46</v>
      </c>
      <c r="C2651" s="91" t="s">
        <v>2571</v>
      </c>
      <c r="D2651" s="90" t="s">
        <v>2135</v>
      </c>
      <c r="E2651" s="43" t="n">
        <v>0.0868055555555556</v>
      </c>
      <c r="F2651" s="54" t="n">
        <v>9</v>
      </c>
      <c r="G2651" s="45" t="n">
        <v>4.55</v>
      </c>
      <c r="H2651" s="96" t="s">
        <v>7</v>
      </c>
      <c r="I2651" s="106" t="n">
        <f aca="false">IF(H2651="W",F2651*G2651-F2651,(IF(H2651="L",-F2651)))</f>
        <v>-9</v>
      </c>
      <c r="K2651" s="23"/>
      <c r="L2651" s="48"/>
      <c r="M2651" s="48"/>
      <c r="N2651" s="49"/>
      <c r="O2651" s="91"/>
      <c r="P2651" s="92"/>
      <c r="Q2651" s="92"/>
    </row>
    <row r="2652" customFormat="false" ht="16.85" hidden="false" customHeight="false" outlineLevel="0" collapsed="false">
      <c r="A2652" s="69" t="s">
        <v>2714</v>
      </c>
      <c r="B2652" s="90" t="s">
        <v>46</v>
      </c>
      <c r="C2652" s="91" t="s">
        <v>151</v>
      </c>
      <c r="D2652" s="90" t="s">
        <v>2290</v>
      </c>
      <c r="E2652" s="43" t="n">
        <v>0.0868055555555556</v>
      </c>
      <c r="F2652" s="54" t="n">
        <v>14</v>
      </c>
      <c r="G2652" s="45" t="n">
        <v>2.8</v>
      </c>
      <c r="H2652" s="96" t="s">
        <v>5</v>
      </c>
      <c r="I2652" s="106" t="n">
        <f aca="false">IF(H2652="W",F2652*G2652-F2652,(IF(H2652="L",-F2652)))</f>
        <v>25.2</v>
      </c>
      <c r="K2652" s="23"/>
      <c r="L2652" s="48"/>
      <c r="M2652" s="48"/>
      <c r="N2652" s="49"/>
      <c r="O2652" s="91"/>
      <c r="P2652" s="92"/>
      <c r="Q2652" s="92"/>
    </row>
    <row r="2653" customFormat="false" ht="16.85" hidden="false" customHeight="false" outlineLevel="0" collapsed="false">
      <c r="A2653" s="69"/>
      <c r="B2653" s="90" t="s">
        <v>1158</v>
      </c>
      <c r="C2653" s="91" t="s">
        <v>95</v>
      </c>
      <c r="D2653" s="90" t="s">
        <v>2506</v>
      </c>
      <c r="E2653" s="43" t="n">
        <v>0.0868055555555556</v>
      </c>
      <c r="F2653" s="54" t="n">
        <v>20</v>
      </c>
      <c r="G2653" s="45" t="n">
        <v>1.76</v>
      </c>
      <c r="H2653" s="96" t="s">
        <v>5</v>
      </c>
      <c r="I2653" s="106" t="n">
        <f aca="false">IF(H2653="W",F2653*G2653-F2653,(IF(H2653="L",-F2653)))</f>
        <v>15.2</v>
      </c>
      <c r="K2653" s="23"/>
      <c r="L2653" s="48"/>
      <c r="M2653" s="48"/>
      <c r="N2653" s="49"/>
      <c r="O2653" s="91"/>
      <c r="P2653" s="92"/>
      <c r="Q2653" s="92"/>
    </row>
    <row r="2654" customFormat="false" ht="16.85" hidden="false" customHeight="false" outlineLevel="0" collapsed="false">
      <c r="A2654" s="69" t="s">
        <v>2715</v>
      </c>
      <c r="B2654" s="90" t="s">
        <v>1158</v>
      </c>
      <c r="C2654" s="91" t="s">
        <v>151</v>
      </c>
      <c r="D2654" s="90" t="s">
        <v>2716</v>
      </c>
      <c r="E2654" s="43" t="n">
        <v>0.0868055555555556</v>
      </c>
      <c r="F2654" s="54" t="n">
        <v>16</v>
      </c>
      <c r="G2654" s="45" t="n">
        <v>2.2</v>
      </c>
      <c r="H2654" s="96" t="s">
        <v>7</v>
      </c>
      <c r="I2654" s="106" t="n">
        <f aca="false">IF(H2654="W",F2654*G2654-F2654,(IF(H2654="L",-F2654)))</f>
        <v>-16</v>
      </c>
      <c r="K2654" s="23"/>
      <c r="L2654" s="48"/>
      <c r="M2654" s="48"/>
      <c r="N2654" s="49"/>
      <c r="O2654" s="91"/>
      <c r="P2654" s="92"/>
      <c r="Q2654" s="92"/>
    </row>
    <row r="2655" customFormat="false" ht="16.85" hidden="false" customHeight="false" outlineLevel="0" collapsed="false">
      <c r="A2655" s="69" t="n">
        <v>43804</v>
      </c>
      <c r="B2655" s="90" t="s">
        <v>46</v>
      </c>
      <c r="C2655" s="91" t="s">
        <v>331</v>
      </c>
      <c r="D2655" s="90" t="s">
        <v>2717</v>
      </c>
      <c r="E2655" s="43" t="n">
        <v>0.770833333333333</v>
      </c>
      <c r="F2655" s="54" t="n">
        <v>20</v>
      </c>
      <c r="G2655" s="45" t="n">
        <v>2.5</v>
      </c>
      <c r="H2655" s="96" t="s">
        <v>5</v>
      </c>
      <c r="I2655" s="106" t="n">
        <f aca="false">IF(H2655="W",F2655*G2655-F2655,(IF(H2655="L",-F2655)))</f>
        <v>30</v>
      </c>
      <c r="K2655" s="23"/>
      <c r="L2655" s="48"/>
      <c r="M2655" s="48"/>
      <c r="N2655" s="49"/>
      <c r="O2655" s="91"/>
      <c r="P2655" s="92"/>
      <c r="Q2655" s="92"/>
    </row>
    <row r="2656" customFormat="false" ht="16.85" hidden="false" customHeight="false" outlineLevel="0" collapsed="false">
      <c r="A2656" s="69"/>
      <c r="B2656" s="90" t="s">
        <v>46</v>
      </c>
      <c r="C2656" s="91" t="s">
        <v>2571</v>
      </c>
      <c r="D2656" s="90" t="s">
        <v>2135</v>
      </c>
      <c r="E2656" s="43" t="n">
        <v>0.770833333333333</v>
      </c>
      <c r="F2656" s="54" t="n">
        <v>7</v>
      </c>
      <c r="G2656" s="45" t="n">
        <v>4.1</v>
      </c>
      <c r="H2656" s="96" t="s">
        <v>7</v>
      </c>
      <c r="I2656" s="106" t="n">
        <f aca="false">IF(H2656="W",F2656*G2656-F2656,(IF(H2656="L",-F2656)))</f>
        <v>-7</v>
      </c>
      <c r="K2656" s="23"/>
      <c r="L2656" s="48"/>
      <c r="M2656" s="48"/>
      <c r="N2656" s="49"/>
      <c r="O2656" s="91"/>
      <c r="P2656" s="92"/>
      <c r="Q2656" s="92"/>
    </row>
    <row r="2657" customFormat="false" ht="16.85" hidden="false" customHeight="false" outlineLevel="0" collapsed="false">
      <c r="A2657" s="69"/>
      <c r="B2657" s="90" t="s">
        <v>46</v>
      </c>
      <c r="C2657" s="91" t="s">
        <v>151</v>
      </c>
      <c r="D2657" s="90" t="s">
        <v>2135</v>
      </c>
      <c r="E2657" s="43" t="n">
        <v>0.770833333333333</v>
      </c>
      <c r="F2657" s="54" t="n">
        <v>5</v>
      </c>
      <c r="G2657" s="45" t="s">
        <v>83</v>
      </c>
      <c r="H2657" s="96"/>
      <c r="I2657" s="106" t="n">
        <f aca="false">IF(H2657="W",F2657*G2657-F2657,(IF(H2657="L",-F2657)))</f>
        <v>0</v>
      </c>
      <c r="K2657" s="23" t="s">
        <v>124</v>
      </c>
      <c r="L2657" s="48"/>
      <c r="M2657" s="48"/>
      <c r="N2657" s="49"/>
      <c r="O2657" s="91"/>
      <c r="P2657" s="92"/>
      <c r="Q2657" s="92"/>
    </row>
    <row r="2658" customFormat="false" ht="16.85" hidden="false" customHeight="false" outlineLevel="0" collapsed="false">
      <c r="A2658" s="69"/>
      <c r="B2658" s="90" t="s">
        <v>46</v>
      </c>
      <c r="C2658" s="91" t="s">
        <v>151</v>
      </c>
      <c r="D2658" s="90" t="s">
        <v>2001</v>
      </c>
      <c r="E2658" s="43" t="n">
        <v>0.770833333333333</v>
      </c>
      <c r="F2658" s="54" t="n">
        <v>20.16</v>
      </c>
      <c r="G2658" s="45" t="n">
        <v>2.48</v>
      </c>
      <c r="H2658" s="96" t="s">
        <v>7</v>
      </c>
      <c r="I2658" s="106" t="n">
        <f aca="false">IF(H2658="W",F2658*G2658-F2658,(IF(H2658="L",-F2658)))</f>
        <v>-20.16</v>
      </c>
      <c r="K2658" s="23"/>
      <c r="L2658" s="48"/>
      <c r="M2658" s="48"/>
      <c r="N2658" s="49"/>
      <c r="O2658" s="91"/>
      <c r="P2658" s="92"/>
      <c r="Q2658" s="92"/>
    </row>
    <row r="2659" customFormat="false" ht="16.85" hidden="false" customHeight="false" outlineLevel="0" collapsed="false">
      <c r="A2659" s="69"/>
      <c r="B2659" s="90" t="s">
        <v>67</v>
      </c>
      <c r="C2659" s="91" t="s">
        <v>28</v>
      </c>
      <c r="D2659" s="90" t="s">
        <v>2718</v>
      </c>
      <c r="E2659" s="43" t="n">
        <v>0.895833333333333</v>
      </c>
      <c r="F2659" s="54" t="n">
        <v>20</v>
      </c>
      <c r="G2659" s="45" t="n">
        <v>5.25</v>
      </c>
      <c r="H2659" s="96" t="s">
        <v>5</v>
      </c>
      <c r="I2659" s="106" t="n">
        <f aca="false">IF(H2659="W",F2659*G2659-F2659,(IF(H2659="L",-F2659)))</f>
        <v>85</v>
      </c>
      <c r="K2659" s="23"/>
      <c r="L2659" s="48"/>
      <c r="M2659" s="48"/>
      <c r="N2659" s="49"/>
      <c r="O2659" s="91"/>
      <c r="P2659" s="92"/>
      <c r="Q2659" s="92"/>
    </row>
    <row r="2660" customFormat="false" ht="16.85" hidden="false" customHeight="false" outlineLevel="0" collapsed="false">
      <c r="A2660" s="69"/>
      <c r="B2660" s="90" t="s">
        <v>67</v>
      </c>
      <c r="C2660" s="91" t="s">
        <v>2571</v>
      </c>
      <c r="D2660" s="90" t="s">
        <v>2135</v>
      </c>
      <c r="E2660" s="43" t="n">
        <v>0.895833333333333</v>
      </c>
      <c r="F2660" s="54" t="n">
        <v>9</v>
      </c>
      <c r="G2660" s="45" t="n">
        <v>3.65</v>
      </c>
      <c r="H2660" s="96" t="s">
        <v>7</v>
      </c>
      <c r="I2660" s="106" t="n">
        <f aca="false">IF(H2660="W",F2660*G2660-F2660,(IF(H2660="L",-F2660)))</f>
        <v>-9</v>
      </c>
      <c r="K2660" s="23"/>
      <c r="L2660" s="48"/>
      <c r="M2660" s="48"/>
      <c r="N2660" s="49"/>
      <c r="O2660" s="91"/>
      <c r="P2660" s="92"/>
      <c r="Q2660" s="92"/>
    </row>
    <row r="2661" customFormat="false" ht="16.85" hidden="false" customHeight="false" outlineLevel="0" collapsed="false">
      <c r="A2661" s="69"/>
      <c r="B2661" s="90" t="s">
        <v>67</v>
      </c>
      <c r="C2661" s="91" t="s">
        <v>331</v>
      </c>
      <c r="D2661" s="90" t="s">
        <v>2135</v>
      </c>
      <c r="E2661" s="43" t="n">
        <v>0.895833333333333</v>
      </c>
      <c r="F2661" s="54" t="n">
        <v>20</v>
      </c>
      <c r="G2661" s="45" t="n">
        <v>3.6</v>
      </c>
      <c r="H2661" s="96" t="s">
        <v>7</v>
      </c>
      <c r="I2661" s="106" t="n">
        <f aca="false">IF(H2661="W",F2661*G2661-F2661,(IF(H2661="L",-F2661)))</f>
        <v>-20</v>
      </c>
      <c r="K2661" s="23"/>
      <c r="L2661" s="48"/>
      <c r="M2661" s="48"/>
      <c r="N2661" s="49"/>
      <c r="O2661" s="91"/>
      <c r="P2661" s="92"/>
      <c r="Q2661" s="92"/>
    </row>
    <row r="2662" customFormat="false" ht="16.85" hidden="false" customHeight="false" outlineLevel="0" collapsed="false">
      <c r="A2662" s="69"/>
      <c r="B2662" s="90" t="s">
        <v>67</v>
      </c>
      <c r="C2662" s="91" t="s">
        <v>87</v>
      </c>
      <c r="D2662" s="90" t="s">
        <v>701</v>
      </c>
      <c r="E2662" s="43" t="n">
        <v>0.895833333333333</v>
      </c>
      <c r="F2662" s="54" t="n">
        <v>58</v>
      </c>
      <c r="G2662" s="45" t="n">
        <v>1.83</v>
      </c>
      <c r="H2662" s="96" t="s">
        <v>7</v>
      </c>
      <c r="I2662" s="106" t="n">
        <f aca="false">IF(H2662="W",F2662*G2662-F2662,(IF(H2662="L",-F2662)))</f>
        <v>-58</v>
      </c>
      <c r="K2662" s="23"/>
      <c r="L2662" s="48"/>
      <c r="M2662" s="48"/>
      <c r="N2662" s="49"/>
      <c r="O2662" s="91"/>
      <c r="P2662" s="92"/>
      <c r="Q2662" s="92"/>
    </row>
    <row r="2663" customFormat="false" ht="16.85" hidden="false" customHeight="false" outlineLevel="0" collapsed="false">
      <c r="A2663" s="69"/>
      <c r="B2663" s="90" t="s">
        <v>67</v>
      </c>
      <c r="C2663" s="91" t="s">
        <v>68</v>
      </c>
      <c r="D2663" s="90" t="s">
        <v>1849</v>
      </c>
      <c r="E2663" s="43" t="n">
        <v>0.895833333333333</v>
      </c>
      <c r="F2663" s="54" t="n">
        <v>20</v>
      </c>
      <c r="G2663" s="45" t="n">
        <v>1.07</v>
      </c>
      <c r="H2663" s="96" t="s">
        <v>5</v>
      </c>
      <c r="I2663" s="106" t="n">
        <f aca="false">IF(H2663="W",F2663*G2663-F2663,(IF(H2663="L",-F2663)))</f>
        <v>1.4</v>
      </c>
      <c r="K2663" s="23"/>
      <c r="L2663" s="48"/>
      <c r="M2663" s="48"/>
      <c r="N2663" s="49"/>
      <c r="O2663" s="91"/>
      <c r="P2663" s="92"/>
      <c r="Q2663" s="92"/>
    </row>
    <row r="2664" customFormat="false" ht="16.85" hidden="false" customHeight="false" outlineLevel="0" collapsed="false">
      <c r="A2664" s="111" t="s">
        <v>2719</v>
      </c>
      <c r="B2664" s="90" t="s">
        <v>46</v>
      </c>
      <c r="C2664" s="91" t="s">
        <v>28</v>
      </c>
      <c r="D2664" s="90" t="s">
        <v>2720</v>
      </c>
      <c r="E2664" s="43" t="n">
        <v>0.770833333333333</v>
      </c>
      <c r="F2664" s="54" t="n">
        <v>90.9</v>
      </c>
      <c r="G2664" s="45" t="n">
        <v>2.26</v>
      </c>
      <c r="H2664" s="96" t="s">
        <v>5</v>
      </c>
      <c r="I2664" s="106" t="n">
        <f aca="false">IF(H2664="W",F2664*G2664-F2664,(IF(H2664="L",-F2664)))</f>
        <v>114.534</v>
      </c>
      <c r="K2664" s="23"/>
      <c r="L2664" s="48"/>
      <c r="M2664" s="48"/>
      <c r="N2664" s="49"/>
      <c r="O2664" s="91"/>
      <c r="P2664" s="92"/>
      <c r="Q2664" s="92"/>
    </row>
    <row r="2665" customFormat="false" ht="16.85" hidden="false" customHeight="false" outlineLevel="0" collapsed="false">
      <c r="A2665" s="69" t="s">
        <v>2721</v>
      </c>
      <c r="B2665" s="90" t="s">
        <v>46</v>
      </c>
      <c r="C2665" s="91" t="s">
        <v>170</v>
      </c>
      <c r="D2665" s="90" t="s">
        <v>2722</v>
      </c>
      <c r="E2665" s="43" t="n">
        <v>0.770833333333333</v>
      </c>
      <c r="F2665" s="54" t="n">
        <v>10</v>
      </c>
      <c r="G2665" s="45" t="n">
        <v>32.64</v>
      </c>
      <c r="H2665" s="96" t="s">
        <v>7</v>
      </c>
      <c r="I2665" s="106" t="n">
        <f aca="false">IF(H2665="W",F2665*G2665-F2665,(IF(H2665="L",-F2665)))</f>
        <v>-10</v>
      </c>
      <c r="K2665" s="23"/>
      <c r="L2665" s="48"/>
      <c r="M2665" s="48"/>
      <c r="N2665" s="49"/>
      <c r="O2665" s="91"/>
      <c r="P2665" s="92"/>
      <c r="Q2665" s="92"/>
    </row>
    <row r="2666" customFormat="false" ht="16.85" hidden="false" customHeight="false" outlineLevel="0" collapsed="false">
      <c r="A2666" s="69"/>
      <c r="B2666" s="90" t="s">
        <v>46</v>
      </c>
      <c r="C2666" s="91" t="s">
        <v>2571</v>
      </c>
      <c r="D2666" s="90" t="s">
        <v>2723</v>
      </c>
      <c r="E2666" s="43" t="n">
        <v>0.770833333333333</v>
      </c>
      <c r="F2666" s="54" t="n">
        <v>10</v>
      </c>
      <c r="G2666" s="45" t="n">
        <v>26.73</v>
      </c>
      <c r="H2666" s="96" t="s">
        <v>7</v>
      </c>
      <c r="I2666" s="106" t="n">
        <f aca="false">IF(H2666="W",F2666*G2666-F2666,(IF(H2666="L",-F2666)))</f>
        <v>-10</v>
      </c>
      <c r="K2666" s="23"/>
      <c r="L2666" s="48"/>
      <c r="M2666" s="48"/>
      <c r="N2666" s="49"/>
      <c r="O2666" s="91"/>
      <c r="P2666" s="92"/>
      <c r="Q2666" s="92"/>
    </row>
    <row r="2667" customFormat="false" ht="16.85" hidden="false" customHeight="false" outlineLevel="0" collapsed="false">
      <c r="A2667" s="69"/>
      <c r="B2667" s="90" t="s">
        <v>46</v>
      </c>
      <c r="C2667" s="91" t="s">
        <v>170</v>
      </c>
      <c r="D2667" s="90" t="s">
        <v>2135</v>
      </c>
      <c r="E2667" s="43" t="n">
        <v>0.770833333333333</v>
      </c>
      <c r="F2667" s="54" t="n">
        <v>5</v>
      </c>
      <c r="G2667" s="45" t="n">
        <v>4</v>
      </c>
      <c r="H2667" s="96" t="s">
        <v>6</v>
      </c>
      <c r="I2667" s="106" t="n">
        <f aca="false">IF(H2667="W",F2667*G2667-F2667,(IF(H2667="L",-F2667)))</f>
        <v>0</v>
      </c>
      <c r="K2667" s="23" t="s">
        <v>124</v>
      </c>
      <c r="L2667" s="48"/>
      <c r="M2667" s="48"/>
      <c r="N2667" s="49"/>
      <c r="O2667" s="91"/>
      <c r="P2667" s="92"/>
      <c r="Q2667" s="92"/>
    </row>
    <row r="2668" customFormat="false" ht="16.85" hidden="false" customHeight="false" outlineLevel="0" collapsed="false">
      <c r="A2668" s="69"/>
      <c r="B2668" s="90" t="s">
        <v>46</v>
      </c>
      <c r="C2668" s="91" t="s">
        <v>2571</v>
      </c>
      <c r="D2668" s="90" t="s">
        <v>2135</v>
      </c>
      <c r="E2668" s="43" t="n">
        <v>0.770833333333333</v>
      </c>
      <c r="F2668" s="54" t="n">
        <v>10</v>
      </c>
      <c r="G2668" s="45" t="n">
        <v>4.05</v>
      </c>
      <c r="H2668" s="96" t="s">
        <v>6</v>
      </c>
      <c r="I2668" s="106" t="n">
        <f aca="false">IF(H2668="W",F2668*G2668-F2668,(IF(H2668="L",-F2668)))</f>
        <v>0</v>
      </c>
      <c r="K2668" s="23" t="s">
        <v>124</v>
      </c>
      <c r="L2668" s="48"/>
      <c r="M2668" s="48"/>
      <c r="N2668" s="49"/>
      <c r="O2668" s="91"/>
      <c r="P2668" s="92"/>
      <c r="Q2668" s="92"/>
    </row>
    <row r="2669" customFormat="false" ht="16.85" hidden="false" customHeight="false" outlineLevel="0" collapsed="false">
      <c r="A2669" s="69"/>
      <c r="B2669" s="90" t="s">
        <v>46</v>
      </c>
      <c r="C2669" s="91" t="s">
        <v>87</v>
      </c>
      <c r="D2669" s="90" t="s">
        <v>2135</v>
      </c>
      <c r="E2669" s="43" t="n">
        <v>0.770833333333333</v>
      </c>
      <c r="F2669" s="54" t="n">
        <v>21.5</v>
      </c>
      <c r="G2669" s="45" t="n">
        <v>4</v>
      </c>
      <c r="H2669" s="96" t="s">
        <v>7</v>
      </c>
      <c r="I2669" s="106" t="n">
        <f aca="false">IF(H2669="W",F2669*G2669-F2669,(IF(H2669="L",-F2669)))</f>
        <v>-21.5</v>
      </c>
      <c r="K2669" s="23"/>
      <c r="L2669" s="48"/>
      <c r="M2669" s="48"/>
      <c r="N2669" s="49"/>
      <c r="O2669" s="91"/>
      <c r="P2669" s="92"/>
      <c r="Q2669" s="92"/>
    </row>
    <row r="2670" customFormat="false" ht="16.85" hidden="false" customHeight="false" outlineLevel="0" collapsed="false">
      <c r="A2670" s="69"/>
      <c r="B2670" s="90" t="s">
        <v>46</v>
      </c>
      <c r="C2670" s="91" t="s">
        <v>95</v>
      </c>
      <c r="D2670" s="90" t="s">
        <v>2038</v>
      </c>
      <c r="E2670" s="43" t="n">
        <v>0.770833333333333</v>
      </c>
      <c r="F2670" s="54" t="n">
        <v>68.38</v>
      </c>
      <c r="G2670" s="45" t="n">
        <v>3</v>
      </c>
      <c r="H2670" s="96" t="s">
        <v>7</v>
      </c>
      <c r="I2670" s="106" t="n">
        <f aca="false">IF(H2670="W",F2670*G2670-F2670,(IF(H2670="L",-F2670)))</f>
        <v>-68.38</v>
      </c>
      <c r="K2670" s="23"/>
      <c r="L2670" s="48"/>
      <c r="M2670" s="48"/>
      <c r="N2670" s="49"/>
      <c r="O2670" s="91"/>
      <c r="P2670" s="92"/>
      <c r="Q2670" s="92"/>
    </row>
    <row r="2671" customFormat="false" ht="16.85" hidden="false" customHeight="false" outlineLevel="0" collapsed="false">
      <c r="A2671" s="69"/>
      <c r="B2671" s="90" t="s">
        <v>67</v>
      </c>
      <c r="C2671" s="91" t="s">
        <v>28</v>
      </c>
      <c r="D2671" s="90" t="s">
        <v>2724</v>
      </c>
      <c r="E2671" s="43" t="n">
        <v>0.895833333333333</v>
      </c>
      <c r="F2671" s="54" t="n">
        <v>25</v>
      </c>
      <c r="G2671" s="45" t="n">
        <v>2.7</v>
      </c>
      <c r="H2671" s="96" t="s">
        <v>5</v>
      </c>
      <c r="I2671" s="106" t="n">
        <f aca="false">IF(H2671="W",F2671*G2671-F2671,(IF(H2671="L",-F2671)))</f>
        <v>42.5</v>
      </c>
      <c r="K2671" s="23"/>
      <c r="L2671" s="48"/>
      <c r="M2671" s="48"/>
      <c r="N2671" s="49"/>
      <c r="O2671" s="91"/>
      <c r="P2671" s="92"/>
      <c r="Q2671" s="92"/>
    </row>
    <row r="2672" customFormat="false" ht="16.85" hidden="false" customHeight="false" outlineLevel="0" collapsed="false">
      <c r="A2672" s="69"/>
      <c r="B2672" s="90" t="s">
        <v>67</v>
      </c>
      <c r="C2672" s="91" t="s">
        <v>331</v>
      </c>
      <c r="D2672" s="90" t="s">
        <v>2725</v>
      </c>
      <c r="E2672" s="43" t="n">
        <v>0.895833333333333</v>
      </c>
      <c r="F2672" s="54" t="n">
        <v>16</v>
      </c>
      <c r="G2672" s="45" t="n">
        <v>2.45</v>
      </c>
      <c r="H2672" s="96" t="s">
        <v>7</v>
      </c>
      <c r="I2672" s="106" t="n">
        <f aca="false">IF(H2672="W",F2672*G2672-F2672,(IF(H2672="L",-F2672)))</f>
        <v>-16</v>
      </c>
      <c r="K2672" s="23"/>
      <c r="L2672" s="48"/>
      <c r="M2672" s="48"/>
      <c r="N2672" s="49"/>
      <c r="O2672" s="91"/>
      <c r="P2672" s="92"/>
      <c r="Q2672" s="92"/>
    </row>
    <row r="2673" customFormat="false" ht="16.85" hidden="false" customHeight="false" outlineLevel="0" collapsed="false">
      <c r="A2673" s="69"/>
      <c r="B2673" s="90" t="s">
        <v>67</v>
      </c>
      <c r="C2673" s="91" t="s">
        <v>331</v>
      </c>
      <c r="D2673" s="90" t="s">
        <v>2725</v>
      </c>
      <c r="E2673" s="43" t="n">
        <v>0.895833333333333</v>
      </c>
      <c r="F2673" s="54" t="n">
        <v>15</v>
      </c>
      <c r="G2673" s="45" t="n">
        <v>2.5</v>
      </c>
      <c r="H2673" s="96" t="s">
        <v>7</v>
      </c>
      <c r="I2673" s="106" t="n">
        <f aca="false">IF(H2673="W",F2673*G2673-F2673,(IF(H2673="L",-F2673)))</f>
        <v>-15</v>
      </c>
      <c r="K2673" s="23"/>
      <c r="L2673" s="48"/>
      <c r="M2673" s="48"/>
      <c r="N2673" s="49"/>
      <c r="O2673" s="91"/>
      <c r="P2673" s="92"/>
      <c r="Q2673" s="92"/>
    </row>
    <row r="2674" customFormat="false" ht="16.85" hidden="false" customHeight="false" outlineLevel="0" collapsed="false">
      <c r="A2674" s="69"/>
      <c r="B2674" s="90" t="s">
        <v>67</v>
      </c>
      <c r="C2674" s="91" t="s">
        <v>2571</v>
      </c>
      <c r="D2674" s="90" t="s">
        <v>2724</v>
      </c>
      <c r="E2674" s="43" t="n">
        <v>0.895833333333333</v>
      </c>
      <c r="F2674" s="54" t="n">
        <v>38</v>
      </c>
      <c r="G2674" s="45" t="n">
        <v>1.44</v>
      </c>
      <c r="H2674" s="96" t="s">
        <v>5</v>
      </c>
      <c r="I2674" s="106" t="n">
        <f aca="false">IF(H2674="W",F2674*G2674-F2674,(IF(H2674="L",-F2674)))</f>
        <v>16.72</v>
      </c>
      <c r="K2674" s="23"/>
      <c r="L2674" s="48"/>
      <c r="M2674" s="48"/>
      <c r="N2674" s="49"/>
      <c r="O2674" s="91"/>
      <c r="P2674" s="92"/>
      <c r="Q2674" s="92"/>
    </row>
    <row r="2675" customFormat="false" ht="16.85" hidden="false" customHeight="false" outlineLevel="0" collapsed="false">
      <c r="A2675" s="69"/>
      <c r="B2675" s="90" t="s">
        <v>439</v>
      </c>
      <c r="C2675" s="91" t="s">
        <v>87</v>
      </c>
      <c r="D2675" s="90" t="s">
        <v>2726</v>
      </c>
      <c r="E2675" s="43" t="n">
        <v>0.583333333333333</v>
      </c>
      <c r="F2675" s="54" t="n">
        <v>30</v>
      </c>
      <c r="G2675" s="45" t="n">
        <v>2</v>
      </c>
      <c r="H2675" s="96" t="s">
        <v>5</v>
      </c>
      <c r="I2675" s="106" t="n">
        <f aca="false">IF(H2675="W",F2675*G2675-F2675,(IF(H2675="L",-F2675)))</f>
        <v>30</v>
      </c>
      <c r="K2675" s="23"/>
      <c r="L2675" s="48"/>
      <c r="M2675" s="48"/>
      <c r="N2675" s="49"/>
      <c r="O2675" s="91"/>
      <c r="P2675" s="92"/>
      <c r="Q2675" s="92"/>
    </row>
    <row r="2676" customFormat="false" ht="16.85" hidden="false" customHeight="false" outlineLevel="0" collapsed="false">
      <c r="A2676" s="69" t="n">
        <v>43805</v>
      </c>
      <c r="B2676" s="90" t="s">
        <v>67</v>
      </c>
      <c r="C2676" s="91" t="s">
        <v>331</v>
      </c>
      <c r="D2676" s="90" t="s">
        <v>2727</v>
      </c>
      <c r="E2676" s="43" t="n">
        <v>0.90625</v>
      </c>
      <c r="F2676" s="54" t="n">
        <v>20</v>
      </c>
      <c r="G2676" s="45" t="n">
        <v>4.2</v>
      </c>
      <c r="H2676" s="96" t="s">
        <v>6</v>
      </c>
      <c r="I2676" s="106" t="n">
        <f aca="false">IF(H2676="W",F2676*G2676-F2676,(IF(H2676="L",-F2676)))</f>
        <v>0</v>
      </c>
      <c r="K2676" s="23" t="s">
        <v>234</v>
      </c>
      <c r="L2676" s="48"/>
      <c r="M2676" s="48"/>
      <c r="N2676" s="49"/>
      <c r="O2676" s="91"/>
      <c r="P2676" s="92"/>
      <c r="Q2676" s="92"/>
    </row>
    <row r="2677" customFormat="false" ht="16.85" hidden="false" customHeight="false" outlineLevel="0" collapsed="false">
      <c r="A2677" s="69"/>
      <c r="B2677" s="90" t="s">
        <v>67</v>
      </c>
      <c r="C2677" s="91" t="s">
        <v>2571</v>
      </c>
      <c r="D2677" s="90" t="s">
        <v>2135</v>
      </c>
      <c r="E2677" s="43" t="n">
        <v>0.90625</v>
      </c>
      <c r="F2677" s="54" t="n">
        <v>20</v>
      </c>
      <c r="G2677" s="45" t="n">
        <v>3.95</v>
      </c>
      <c r="H2677" s="96" t="s">
        <v>5</v>
      </c>
      <c r="I2677" s="106" t="n">
        <f aca="false">IF(H2677="W",F2677*G2677-F2677,(IF(H2677="L",-F2677)))</f>
        <v>59</v>
      </c>
      <c r="K2677" s="23"/>
      <c r="L2677" s="48"/>
      <c r="M2677" s="48"/>
      <c r="N2677" s="49"/>
      <c r="O2677" s="91"/>
      <c r="P2677" s="92"/>
      <c r="Q2677" s="92"/>
    </row>
    <row r="2678" customFormat="false" ht="16.85" hidden="false" customHeight="false" outlineLevel="0" collapsed="false">
      <c r="A2678" s="69"/>
      <c r="B2678" s="90" t="s">
        <v>67</v>
      </c>
      <c r="C2678" s="91" t="s">
        <v>28</v>
      </c>
      <c r="D2678" s="90" t="s">
        <v>523</v>
      </c>
      <c r="E2678" s="43" t="n">
        <v>0.90625</v>
      </c>
      <c r="F2678" s="54" t="n">
        <v>45.16</v>
      </c>
      <c r="G2678" s="45" t="n">
        <v>1.86</v>
      </c>
      <c r="H2678" s="96" t="s">
        <v>7</v>
      </c>
      <c r="I2678" s="106" t="n">
        <f aca="false">IF(H2678="W",F2678*G2678-F2678,(IF(H2678="L",-F2678)))</f>
        <v>-45.16</v>
      </c>
      <c r="K2678" s="23"/>
      <c r="L2678" s="48"/>
      <c r="M2678" s="48"/>
      <c r="N2678" s="49"/>
      <c r="O2678" s="91"/>
      <c r="P2678" s="92"/>
      <c r="Q2678" s="92"/>
    </row>
    <row r="2679" customFormat="false" ht="16.85" hidden="false" customHeight="false" outlineLevel="0" collapsed="false">
      <c r="A2679" s="112" t="s">
        <v>2728</v>
      </c>
      <c r="B2679" s="90" t="s">
        <v>67</v>
      </c>
      <c r="C2679" s="91" t="s">
        <v>28</v>
      </c>
      <c r="D2679" s="90" t="s">
        <v>2729</v>
      </c>
      <c r="E2679" s="43" t="n">
        <v>0.916666666666667</v>
      </c>
      <c r="F2679" s="54" t="n">
        <v>205.43</v>
      </c>
      <c r="G2679" s="45" t="n">
        <v>2.27</v>
      </c>
      <c r="H2679" s="96" t="s">
        <v>7</v>
      </c>
      <c r="I2679" s="106" t="n">
        <f aca="false">IF(H2679="W",F2679*G2679-F2679,(IF(H2679="L",-F2679)))</f>
        <v>-205.43</v>
      </c>
      <c r="K2679" s="23"/>
      <c r="L2679" s="48"/>
      <c r="M2679" s="48"/>
      <c r="N2679" s="49"/>
      <c r="O2679" s="91"/>
      <c r="P2679" s="92"/>
      <c r="Q2679" s="92"/>
    </row>
    <row r="2680" customFormat="false" ht="16.85" hidden="false" customHeight="false" outlineLevel="0" collapsed="false">
      <c r="A2680" s="69" t="s">
        <v>2730</v>
      </c>
      <c r="B2680" s="90" t="s">
        <v>67</v>
      </c>
      <c r="C2680" s="91" t="s">
        <v>151</v>
      </c>
      <c r="D2680" s="90" t="s">
        <v>2135</v>
      </c>
      <c r="E2680" s="43" t="n">
        <v>0.916666666666667</v>
      </c>
      <c r="F2680" s="54" t="n">
        <v>145</v>
      </c>
      <c r="G2680" s="45" t="n">
        <v>3.35</v>
      </c>
      <c r="H2680" s="96" t="s">
        <v>5</v>
      </c>
      <c r="I2680" s="106" t="n">
        <f aca="false">IF(H2680="W",F2680*G2680-F2680,(IF(H2680="L",-F2680)))</f>
        <v>340.75</v>
      </c>
      <c r="K2680" s="23"/>
      <c r="L2680" s="48"/>
      <c r="M2680" s="48"/>
      <c r="N2680" s="49"/>
      <c r="O2680" s="91"/>
      <c r="P2680" s="92"/>
      <c r="Q2680" s="92"/>
    </row>
    <row r="2681" customFormat="false" ht="16.85" hidden="false" customHeight="false" outlineLevel="0" collapsed="false">
      <c r="A2681" s="69"/>
      <c r="B2681" s="90" t="s">
        <v>67</v>
      </c>
      <c r="C2681" s="91" t="s">
        <v>2571</v>
      </c>
      <c r="D2681" s="90" t="s">
        <v>2731</v>
      </c>
      <c r="E2681" s="43" t="n">
        <v>0.916666666666667</v>
      </c>
      <c r="F2681" s="54" t="n">
        <v>75</v>
      </c>
      <c r="G2681" s="45" t="n">
        <v>3.7</v>
      </c>
      <c r="H2681" s="96" t="s">
        <v>7</v>
      </c>
      <c r="I2681" s="106" t="n">
        <f aca="false">IF(H2681="W",F2681*G2681-F2681,(IF(H2681="L",-F2681)))</f>
        <v>-75</v>
      </c>
      <c r="K2681" s="23"/>
      <c r="L2681" s="48"/>
      <c r="M2681" s="48"/>
      <c r="N2681" s="49"/>
      <c r="O2681" s="91"/>
      <c r="P2681" s="92"/>
      <c r="Q2681" s="92"/>
    </row>
    <row r="2682" customFormat="false" ht="16.85" hidden="false" customHeight="false" outlineLevel="0" collapsed="false">
      <c r="A2682" s="69"/>
      <c r="B2682" s="90" t="s">
        <v>67</v>
      </c>
      <c r="C2682" s="91" t="s">
        <v>170</v>
      </c>
      <c r="D2682" s="90" t="s">
        <v>2731</v>
      </c>
      <c r="E2682" s="43" t="n">
        <v>0.916666666666667</v>
      </c>
      <c r="F2682" s="54" t="n">
        <v>50</v>
      </c>
      <c r="G2682" s="45" t="n">
        <v>3.7</v>
      </c>
      <c r="H2682" s="96" t="s">
        <v>7</v>
      </c>
      <c r="I2682" s="106" t="n">
        <f aca="false">IF(H2682="W",F2682*G2682-F2682,(IF(H2682="L",-F2682)))</f>
        <v>-50</v>
      </c>
      <c r="K2682" s="23"/>
      <c r="L2682" s="48"/>
      <c r="M2682" s="48"/>
      <c r="N2682" s="49"/>
      <c r="O2682" s="91"/>
      <c r="P2682" s="92"/>
      <c r="Q2682" s="92"/>
    </row>
    <row r="2683" customFormat="false" ht="16.85" hidden="false" customHeight="false" outlineLevel="0" collapsed="false">
      <c r="A2683" s="69"/>
      <c r="B2683" s="90" t="s">
        <v>67</v>
      </c>
      <c r="C2683" s="91" t="s">
        <v>151</v>
      </c>
      <c r="D2683" s="90" t="s">
        <v>1849</v>
      </c>
      <c r="E2683" s="43" t="n">
        <v>0.916666666666667</v>
      </c>
      <c r="F2683" s="54" t="n">
        <v>20</v>
      </c>
      <c r="G2683" s="45" t="n">
        <v>1.07</v>
      </c>
      <c r="H2683" s="96" t="s">
        <v>7</v>
      </c>
      <c r="I2683" s="106" t="n">
        <f aca="false">IF(H2683="W",F2683*G2683-F2683,(IF(H2683="L",-F2683)))</f>
        <v>-20</v>
      </c>
      <c r="K2683" s="23"/>
      <c r="L2683" s="48"/>
      <c r="M2683" s="48"/>
      <c r="N2683" s="49"/>
      <c r="O2683" s="91"/>
      <c r="P2683" s="92"/>
      <c r="Q2683" s="92"/>
    </row>
    <row r="2684" customFormat="false" ht="16.85" hidden="false" customHeight="false" outlineLevel="0" collapsed="false">
      <c r="A2684" s="113" t="s">
        <v>2732</v>
      </c>
      <c r="B2684" s="90" t="s">
        <v>67</v>
      </c>
      <c r="C2684" s="91" t="s">
        <v>28</v>
      </c>
      <c r="D2684" s="90" t="s">
        <v>1408</v>
      </c>
      <c r="E2684" s="43" t="n">
        <v>0.770833333333333</v>
      </c>
      <c r="F2684" s="54" t="n">
        <v>10</v>
      </c>
      <c r="G2684" s="45" t="n">
        <v>3.6</v>
      </c>
      <c r="H2684" s="96" t="s">
        <v>5</v>
      </c>
      <c r="I2684" s="106" t="n">
        <f aca="false">IF(H2684="W",F2684*G2684-F2684,(IF(H2684="L",-F2684)))</f>
        <v>26</v>
      </c>
      <c r="K2684" s="23"/>
      <c r="L2684" s="48"/>
      <c r="M2684" s="48"/>
      <c r="N2684" s="49"/>
      <c r="O2684" s="91"/>
      <c r="P2684" s="92"/>
      <c r="Q2684" s="92"/>
    </row>
    <row r="2685" customFormat="false" ht="16.85" hidden="false" customHeight="false" outlineLevel="0" collapsed="false">
      <c r="A2685" s="69" t="s">
        <v>2733</v>
      </c>
      <c r="B2685" s="90" t="s">
        <v>67</v>
      </c>
      <c r="C2685" s="91" t="s">
        <v>151</v>
      </c>
      <c r="D2685" s="90" t="s">
        <v>2135</v>
      </c>
      <c r="E2685" s="43" t="n">
        <v>0.770833333333333</v>
      </c>
      <c r="F2685" s="54" t="n">
        <v>14.5</v>
      </c>
      <c r="G2685" s="45" t="n">
        <v>3.2</v>
      </c>
      <c r="H2685" s="96" t="s">
        <v>7</v>
      </c>
      <c r="I2685" s="106" t="n">
        <f aca="false">IF(H2685="W",F2685*G2685-F2685,(IF(H2685="L",-F2685)))</f>
        <v>-14.5</v>
      </c>
      <c r="K2685" s="23"/>
      <c r="L2685" s="48"/>
      <c r="M2685" s="48"/>
      <c r="N2685" s="49"/>
      <c r="O2685" s="91"/>
      <c r="P2685" s="92"/>
      <c r="Q2685" s="92"/>
    </row>
    <row r="2686" customFormat="false" ht="16.85" hidden="false" customHeight="false" outlineLevel="0" collapsed="false">
      <c r="A2686" s="69"/>
      <c r="B2686" s="90" t="s">
        <v>67</v>
      </c>
      <c r="C2686" s="91" t="s">
        <v>24</v>
      </c>
      <c r="D2686" s="90" t="s">
        <v>579</v>
      </c>
      <c r="E2686" s="43" t="n">
        <v>0.770833333333333</v>
      </c>
      <c r="F2686" s="54" t="n">
        <v>21</v>
      </c>
      <c r="G2686" s="45" t="n">
        <v>2.3</v>
      </c>
      <c r="H2686" s="96" t="s">
        <v>7</v>
      </c>
      <c r="I2686" s="106" t="n">
        <f aca="false">IF(H2686="W",F2686*G2686-F2686,(IF(H2686="L",-F2686)))</f>
        <v>-21</v>
      </c>
      <c r="K2686" s="23"/>
      <c r="L2686" s="48"/>
      <c r="M2686" s="48"/>
      <c r="N2686" s="49"/>
      <c r="O2686" s="91"/>
      <c r="P2686" s="92"/>
      <c r="Q2686" s="92"/>
    </row>
    <row r="2687" customFormat="false" ht="16.85" hidden="false" customHeight="false" outlineLevel="0" collapsed="false">
      <c r="A2687" s="69"/>
      <c r="B2687" s="90" t="s">
        <v>67</v>
      </c>
      <c r="C2687" s="91" t="s">
        <v>87</v>
      </c>
      <c r="D2687" s="90" t="s">
        <v>2734</v>
      </c>
      <c r="E2687" s="43" t="n">
        <v>0.916666666666667</v>
      </c>
      <c r="F2687" s="54" t="n">
        <v>40</v>
      </c>
      <c r="G2687" s="45" t="n">
        <v>1.65</v>
      </c>
      <c r="H2687" s="96" t="s">
        <v>5</v>
      </c>
      <c r="I2687" s="106" t="n">
        <f aca="false">IF(H2687="W",F2687*G2687-F2687,(IF(H2687="L",-F2687)))</f>
        <v>26</v>
      </c>
      <c r="K2687" s="23"/>
      <c r="L2687" s="48"/>
      <c r="M2687" s="48"/>
      <c r="N2687" s="49"/>
      <c r="O2687" s="91"/>
      <c r="P2687" s="92"/>
      <c r="Q2687" s="92"/>
    </row>
    <row r="2688" customFormat="false" ht="16.85" hidden="false" customHeight="false" outlineLevel="0" collapsed="false">
      <c r="A2688" s="69"/>
      <c r="B2688" s="90" t="s">
        <v>67</v>
      </c>
      <c r="C2688" s="91" t="s">
        <v>68</v>
      </c>
      <c r="D2688" s="90" t="s">
        <v>2735</v>
      </c>
      <c r="E2688" s="43" t="n">
        <v>0.916666666666667</v>
      </c>
      <c r="F2688" s="54" t="n">
        <v>23.5</v>
      </c>
      <c r="G2688" s="45" t="n">
        <v>2.8</v>
      </c>
      <c r="H2688" s="96" t="s">
        <v>7</v>
      </c>
      <c r="I2688" s="106" t="n">
        <f aca="false">IF(H2688="W",F2688*G2688-F2688,(IF(H2688="L",-F2688)))</f>
        <v>-23.5</v>
      </c>
      <c r="K2688" s="23"/>
      <c r="L2688" s="48"/>
      <c r="M2688" s="48"/>
      <c r="N2688" s="49"/>
      <c r="O2688" s="91"/>
      <c r="P2688" s="92"/>
      <c r="Q2688" s="92"/>
    </row>
    <row r="2689" customFormat="false" ht="16.85" hidden="false" customHeight="false" outlineLevel="0" collapsed="false">
      <c r="A2689" s="69"/>
      <c r="B2689" s="90" t="s">
        <v>67</v>
      </c>
      <c r="C2689" s="91" t="s">
        <v>151</v>
      </c>
      <c r="D2689" s="90" t="s">
        <v>2736</v>
      </c>
      <c r="E2689" s="43" t="n">
        <v>0.916666666666667</v>
      </c>
      <c r="F2689" s="54" t="n">
        <v>5</v>
      </c>
      <c r="G2689" s="45" t="n">
        <v>2.35</v>
      </c>
      <c r="H2689" s="96" t="s">
        <v>5</v>
      </c>
      <c r="I2689" s="106" t="n">
        <f aca="false">IF(H2689="W",F2689*G2689-F2689,(IF(H2689="L",-F2689)))</f>
        <v>6.75</v>
      </c>
      <c r="K2689" s="23"/>
      <c r="L2689" s="48"/>
      <c r="M2689" s="48"/>
      <c r="N2689" s="49"/>
      <c r="O2689" s="91"/>
      <c r="P2689" s="92"/>
      <c r="Q2689" s="92"/>
    </row>
    <row r="2690" customFormat="false" ht="16.85" hidden="false" customHeight="false" outlineLevel="0" collapsed="false">
      <c r="A2690" s="69" t="n">
        <v>43806</v>
      </c>
      <c r="B2690" s="90" t="s">
        <v>2737</v>
      </c>
      <c r="C2690" s="91" t="s">
        <v>28</v>
      </c>
      <c r="D2690" s="90" t="s">
        <v>2738</v>
      </c>
      <c r="E2690" s="43" t="n">
        <v>0.5</v>
      </c>
      <c r="F2690" s="54" t="n">
        <v>20</v>
      </c>
      <c r="G2690" s="45" t="n">
        <v>2</v>
      </c>
      <c r="H2690" s="96" t="s">
        <v>5</v>
      </c>
      <c r="I2690" s="106" t="n">
        <f aca="false">IF(H2690="W",F2690*G2690-F2690,(IF(H2690="L",-F2690)))</f>
        <v>20</v>
      </c>
      <c r="K2690" s="23"/>
      <c r="L2690" s="48"/>
      <c r="M2690" s="48"/>
      <c r="N2690" s="49"/>
      <c r="O2690" s="91"/>
      <c r="P2690" s="92"/>
      <c r="Q2690" s="92"/>
    </row>
    <row r="2691" customFormat="false" ht="16.85" hidden="false" customHeight="false" outlineLevel="0" collapsed="false">
      <c r="A2691" s="113" t="s">
        <v>2739</v>
      </c>
      <c r="B2691" s="90" t="s">
        <v>67</v>
      </c>
      <c r="C2691" s="91" t="s">
        <v>28</v>
      </c>
      <c r="D2691" s="90" t="s">
        <v>883</v>
      </c>
      <c r="E2691" s="43" t="n">
        <v>0.916666666666667</v>
      </c>
      <c r="F2691" s="54" t="n">
        <v>36</v>
      </c>
      <c r="G2691" s="45" t="n">
        <v>3.05</v>
      </c>
      <c r="H2691" s="96" t="s">
        <v>5</v>
      </c>
      <c r="I2691" s="106" t="n">
        <f aca="false">IF(H2691="W",F2691*G2691-F2691,(IF(H2691="L",-F2691)))</f>
        <v>73.8</v>
      </c>
      <c r="K2691" s="23"/>
      <c r="L2691" s="48"/>
      <c r="M2691" s="48"/>
      <c r="N2691" s="49"/>
      <c r="O2691" s="91"/>
      <c r="P2691" s="92"/>
      <c r="Q2691" s="92"/>
    </row>
    <row r="2692" customFormat="false" ht="16.85" hidden="false" customHeight="false" outlineLevel="0" collapsed="false">
      <c r="A2692" s="69" t="s">
        <v>2740</v>
      </c>
      <c r="B2692" s="90" t="s">
        <v>67</v>
      </c>
      <c r="C2692" s="91" t="s">
        <v>24</v>
      </c>
      <c r="D2692" s="90" t="s">
        <v>2135</v>
      </c>
      <c r="E2692" s="43" t="n">
        <v>0.916666666666667</v>
      </c>
      <c r="F2692" s="54" t="n">
        <v>40</v>
      </c>
      <c r="G2692" s="45" t="n">
        <v>3.64</v>
      </c>
      <c r="H2692" s="96" t="s">
        <v>7</v>
      </c>
      <c r="I2692" s="106" t="n">
        <f aca="false">IF(H2692="W",F2692*G2692-F2692,(IF(H2692="L",-F2692)))</f>
        <v>-40</v>
      </c>
      <c r="K2692" s="23"/>
      <c r="L2692" s="48"/>
      <c r="M2692" s="48"/>
      <c r="N2692" s="49"/>
      <c r="O2692" s="91"/>
      <c r="P2692" s="92"/>
      <c r="Q2692" s="92"/>
    </row>
    <row r="2693" customFormat="false" ht="16.85" hidden="false" customHeight="false" outlineLevel="0" collapsed="false">
      <c r="A2693" s="69" t="s">
        <v>2741</v>
      </c>
      <c r="B2693" s="90" t="s">
        <v>67</v>
      </c>
      <c r="C2693" s="91" t="s">
        <v>151</v>
      </c>
      <c r="D2693" s="90" t="s">
        <v>1866</v>
      </c>
      <c r="E2693" s="43" t="n">
        <v>0.916666666666667</v>
      </c>
      <c r="F2693" s="54" t="n">
        <v>70</v>
      </c>
      <c r="G2693" s="45" t="n">
        <v>2.38</v>
      </c>
      <c r="H2693" s="96" t="s">
        <v>7</v>
      </c>
      <c r="I2693" s="106" t="n">
        <f aca="false">IF(H2693="W",F2693*G2693-F2693,(IF(H2693="L",-F2693)))</f>
        <v>-70</v>
      </c>
      <c r="K2693" s="23"/>
      <c r="L2693" s="48"/>
      <c r="M2693" s="48"/>
      <c r="N2693" s="49"/>
      <c r="O2693" s="91"/>
      <c r="P2693" s="92"/>
      <c r="Q2693" s="92"/>
    </row>
    <row r="2694" customFormat="false" ht="16.85" hidden="false" customHeight="false" outlineLevel="0" collapsed="false">
      <c r="A2694" s="69"/>
      <c r="B2694" s="90" t="s">
        <v>67</v>
      </c>
      <c r="C2694" s="91" t="s">
        <v>83</v>
      </c>
      <c r="D2694" s="90" t="s">
        <v>1849</v>
      </c>
      <c r="E2694" s="43" t="n">
        <v>0.916666666666667</v>
      </c>
      <c r="F2694" s="54" t="n">
        <v>20</v>
      </c>
      <c r="G2694" s="45" t="s">
        <v>83</v>
      </c>
      <c r="H2694" s="96" t="s">
        <v>6</v>
      </c>
      <c r="I2694" s="106" t="n">
        <f aca="false">IF(H2694="W",F2694*G2694-F2694,(IF(H2694="L",-F2694)))</f>
        <v>0</v>
      </c>
      <c r="K2694" s="23"/>
      <c r="L2694" s="48"/>
      <c r="M2694" s="48"/>
      <c r="N2694" s="49"/>
      <c r="O2694" s="91"/>
      <c r="P2694" s="92"/>
      <c r="Q2694" s="92"/>
    </row>
    <row r="2695" customFormat="false" ht="16.85" hidden="false" customHeight="false" outlineLevel="0" collapsed="false">
      <c r="A2695" s="69"/>
      <c r="B2695" s="90" t="s">
        <v>67</v>
      </c>
      <c r="C2695" s="91" t="s">
        <v>83</v>
      </c>
      <c r="D2695" s="90" t="s">
        <v>2742</v>
      </c>
      <c r="E2695" s="43" t="n">
        <v>0.916666666666667</v>
      </c>
      <c r="F2695" s="54" t="s">
        <v>489</v>
      </c>
      <c r="G2695" s="45" t="s">
        <v>83</v>
      </c>
      <c r="H2695" s="96" t="s">
        <v>6</v>
      </c>
      <c r="I2695" s="106" t="n">
        <f aca="false">IF(H2695="W",F2695*G2695-F2695,(IF(H2695="L",-F2695)))</f>
        <v>0</v>
      </c>
      <c r="K2695" s="23"/>
      <c r="L2695" s="48"/>
      <c r="M2695" s="48"/>
      <c r="N2695" s="49"/>
      <c r="O2695" s="91"/>
      <c r="P2695" s="92"/>
      <c r="Q2695" s="92"/>
    </row>
    <row r="2696" customFormat="false" ht="16.85" hidden="false" customHeight="false" outlineLevel="0" collapsed="false">
      <c r="A2696" s="69"/>
      <c r="B2696" s="90" t="s">
        <v>67</v>
      </c>
      <c r="C2696" s="91" t="s">
        <v>151</v>
      </c>
      <c r="D2696" s="90" t="s">
        <v>2743</v>
      </c>
      <c r="E2696" s="43" t="n">
        <v>0.8125</v>
      </c>
      <c r="F2696" s="54" t="n">
        <v>37</v>
      </c>
      <c r="G2696" s="45" t="n">
        <v>1.66</v>
      </c>
      <c r="H2696" s="96" t="s">
        <v>5</v>
      </c>
      <c r="I2696" s="106" t="n">
        <f aca="false">IF(H2696="W",F2696*G2696-F2696,(IF(H2696="L",-F2696)))</f>
        <v>24.42</v>
      </c>
      <c r="K2696" s="23"/>
      <c r="L2696" s="48"/>
      <c r="M2696" s="48"/>
      <c r="N2696" s="49"/>
      <c r="O2696" s="91"/>
      <c r="P2696" s="92"/>
      <c r="Q2696" s="92"/>
    </row>
    <row r="2697" customFormat="false" ht="16.85" hidden="false" customHeight="false" outlineLevel="0" collapsed="false">
      <c r="A2697" s="69"/>
      <c r="B2697" s="90" t="s">
        <v>67</v>
      </c>
      <c r="C2697" s="91" t="s">
        <v>28</v>
      </c>
      <c r="D2697" s="90" t="s">
        <v>2744</v>
      </c>
      <c r="E2697" s="43" t="n">
        <v>0.8125</v>
      </c>
      <c r="F2697" s="54" t="n">
        <v>20</v>
      </c>
      <c r="G2697" s="45" t="n">
        <v>2.54</v>
      </c>
      <c r="H2697" s="96" t="s">
        <v>7</v>
      </c>
      <c r="I2697" s="106" t="n">
        <f aca="false">IF(H2697="W",F2697*G2697-F2697,(IF(H2697="L",-F2697)))</f>
        <v>-20</v>
      </c>
      <c r="K2697" s="23"/>
      <c r="L2697" s="48"/>
      <c r="M2697" s="48"/>
      <c r="N2697" s="49"/>
      <c r="O2697" s="91"/>
      <c r="P2697" s="92"/>
      <c r="Q2697" s="92"/>
    </row>
    <row r="2698" customFormat="false" ht="16.85" hidden="false" customHeight="false" outlineLevel="0" collapsed="false">
      <c r="A2698" s="69"/>
      <c r="B2698" s="90" t="s">
        <v>67</v>
      </c>
      <c r="C2698" s="91" t="s">
        <v>28</v>
      </c>
      <c r="D2698" s="90" t="s">
        <v>2744</v>
      </c>
      <c r="E2698" s="43" t="n">
        <v>0.8125</v>
      </c>
      <c r="F2698" s="54" t="n">
        <v>3</v>
      </c>
      <c r="G2698" s="45" t="n">
        <v>2.7</v>
      </c>
      <c r="H2698" s="96" t="s">
        <v>7</v>
      </c>
      <c r="I2698" s="106" t="n">
        <f aca="false">IF(H2698="W",F2698*G2698-F2698,(IF(H2698="L",-F2698)))</f>
        <v>-3</v>
      </c>
      <c r="K2698" s="23"/>
      <c r="L2698" s="48"/>
      <c r="M2698" s="48"/>
      <c r="N2698" s="49"/>
      <c r="O2698" s="91"/>
      <c r="P2698" s="92"/>
      <c r="Q2698" s="92"/>
    </row>
    <row r="2699" customFormat="false" ht="16.85" hidden="false" customHeight="false" outlineLevel="0" collapsed="false">
      <c r="A2699" s="69" t="n">
        <v>43807</v>
      </c>
      <c r="B2699" s="90" t="s">
        <v>46</v>
      </c>
      <c r="C2699" s="91" t="s">
        <v>28</v>
      </c>
      <c r="D2699" s="90" t="s">
        <v>2745</v>
      </c>
      <c r="E2699" s="43" t="n">
        <v>0.916666666666667</v>
      </c>
      <c r="F2699" s="54" t="n">
        <v>109.8</v>
      </c>
      <c r="G2699" s="45" t="n">
        <v>3.77</v>
      </c>
      <c r="H2699" s="96" t="s">
        <v>7</v>
      </c>
      <c r="I2699" s="106" t="n">
        <f aca="false">IF(H2699="W",F2699*G2699-F2699,(IF(H2699="L",-F2699)))</f>
        <v>-109.8</v>
      </c>
      <c r="K2699" s="89" t="s">
        <v>2746</v>
      </c>
      <c r="L2699" s="48"/>
      <c r="M2699" s="48"/>
      <c r="N2699" s="49"/>
      <c r="O2699" s="91"/>
      <c r="P2699" s="92"/>
      <c r="Q2699" s="92"/>
    </row>
    <row r="2700" customFormat="false" ht="16.85" hidden="false" customHeight="false" outlineLevel="0" collapsed="false">
      <c r="A2700" s="69"/>
      <c r="B2700" s="90" t="s">
        <v>46</v>
      </c>
      <c r="C2700" s="91" t="s">
        <v>2571</v>
      </c>
      <c r="D2700" s="90" t="s">
        <v>2135</v>
      </c>
      <c r="E2700" s="43" t="n">
        <v>0.916666666666667</v>
      </c>
      <c r="F2700" s="54" t="n">
        <v>130</v>
      </c>
      <c r="G2700" s="45" t="n">
        <v>4.2</v>
      </c>
      <c r="H2700" s="96" t="s">
        <v>7</v>
      </c>
      <c r="I2700" s="106" t="n">
        <f aca="false">IF(H2700="W",F2700*G2700-F2700,(IF(H2700="L",-F2700)))</f>
        <v>-130</v>
      </c>
      <c r="K2700" s="23"/>
      <c r="L2700" s="48"/>
      <c r="M2700" s="48"/>
      <c r="N2700" s="49"/>
      <c r="O2700" s="91"/>
      <c r="P2700" s="92"/>
      <c r="Q2700" s="92"/>
    </row>
    <row r="2701" customFormat="false" ht="16.85" hidden="false" customHeight="false" outlineLevel="0" collapsed="false">
      <c r="A2701" s="69"/>
      <c r="B2701" s="90" t="s">
        <v>46</v>
      </c>
      <c r="C2701" s="91" t="s">
        <v>331</v>
      </c>
      <c r="D2701" s="90" t="s">
        <v>2135</v>
      </c>
      <c r="E2701" s="43" t="n">
        <v>0.916666666666667</v>
      </c>
      <c r="F2701" s="54" t="n">
        <v>10</v>
      </c>
      <c r="G2701" s="45" t="n">
        <v>3.75</v>
      </c>
      <c r="H2701" s="96" t="s">
        <v>7</v>
      </c>
      <c r="I2701" s="106" t="n">
        <f aca="false">IF(H2701="W",F2701*G2701-F2701,(IF(H2701="L",-F2701)))</f>
        <v>-10</v>
      </c>
      <c r="K2701" s="23"/>
      <c r="L2701" s="48"/>
      <c r="M2701" s="48"/>
      <c r="N2701" s="49"/>
      <c r="O2701" s="91"/>
      <c r="P2701" s="92"/>
      <c r="Q2701" s="92"/>
    </row>
    <row r="2702" customFormat="false" ht="16.85" hidden="false" customHeight="false" outlineLevel="0" collapsed="false">
      <c r="A2702" s="69"/>
      <c r="B2702" s="90" t="s">
        <v>46</v>
      </c>
      <c r="C2702" s="91" t="s">
        <v>28</v>
      </c>
      <c r="D2702" s="90" t="s">
        <v>2135</v>
      </c>
      <c r="E2702" s="43" t="n">
        <v>0.916666666666667</v>
      </c>
      <c r="F2702" s="54" t="n">
        <v>10</v>
      </c>
      <c r="G2702" s="45" t="n">
        <v>3.75</v>
      </c>
      <c r="H2702" s="96" t="s">
        <v>6</v>
      </c>
      <c r="I2702" s="106" t="n">
        <f aca="false">IF(H2702="W",F2702*G2702-F2702,(IF(H2702="L",-F2702)))</f>
        <v>0</v>
      </c>
      <c r="K2702" s="23"/>
      <c r="L2702" s="48"/>
      <c r="M2702" s="48"/>
      <c r="N2702" s="49"/>
      <c r="O2702" s="91"/>
      <c r="P2702" s="92"/>
      <c r="Q2702" s="92"/>
    </row>
    <row r="2703" customFormat="false" ht="16.85" hidden="false" customHeight="false" outlineLevel="0" collapsed="false">
      <c r="A2703" s="69"/>
      <c r="B2703" s="90" t="s">
        <v>46</v>
      </c>
      <c r="C2703" s="91" t="s">
        <v>95</v>
      </c>
      <c r="D2703" s="90" t="s">
        <v>2269</v>
      </c>
      <c r="E2703" s="43" t="n">
        <v>0.916666666666667</v>
      </c>
      <c r="F2703" s="54" t="n">
        <v>18.41</v>
      </c>
      <c r="G2703" s="45" t="n">
        <v>1.95</v>
      </c>
      <c r="H2703" s="96" t="s">
        <v>5</v>
      </c>
      <c r="I2703" s="106" t="n">
        <f aca="false">IF(H2703="W",F2703*G2703-F2703,(IF(H2703="L",-F2703)))</f>
        <v>17.4895</v>
      </c>
      <c r="K2703" s="23"/>
      <c r="L2703" s="48"/>
      <c r="M2703" s="48"/>
      <c r="N2703" s="49"/>
      <c r="O2703" s="91"/>
      <c r="P2703" s="92"/>
      <c r="Q2703" s="92"/>
    </row>
    <row r="2704" customFormat="false" ht="16.85" hidden="false" customHeight="false" outlineLevel="0" collapsed="false">
      <c r="A2704" s="69"/>
      <c r="B2704" s="90" t="s">
        <v>46</v>
      </c>
      <c r="C2704" s="91" t="s">
        <v>151</v>
      </c>
      <c r="D2704" s="90" t="s">
        <v>2269</v>
      </c>
      <c r="E2704" s="43" t="n">
        <v>0.916666666666667</v>
      </c>
      <c r="F2704" s="54" t="n">
        <v>285</v>
      </c>
      <c r="G2704" s="45" t="n">
        <v>2.05</v>
      </c>
      <c r="H2704" s="96" t="s">
        <v>5</v>
      </c>
      <c r="I2704" s="106" t="n">
        <f aca="false">IF(H2704="W",F2704*G2704-F2704,(IF(H2704="L",-F2704)))</f>
        <v>299.25</v>
      </c>
      <c r="K2704" s="23"/>
      <c r="L2704" s="48"/>
      <c r="M2704" s="48"/>
      <c r="N2704" s="49"/>
      <c r="O2704" s="91"/>
      <c r="P2704" s="92"/>
      <c r="Q2704" s="92"/>
    </row>
    <row r="2705" customFormat="false" ht="16.85" hidden="false" customHeight="false" outlineLevel="0" collapsed="false">
      <c r="A2705" s="69"/>
      <c r="B2705" s="90" t="s">
        <v>2747</v>
      </c>
      <c r="C2705" s="91" t="s">
        <v>87</v>
      </c>
      <c r="D2705" s="90" t="s">
        <v>2748</v>
      </c>
      <c r="E2705" s="43" t="n">
        <v>0.833333333333333</v>
      </c>
      <c r="F2705" s="54" t="n">
        <v>10</v>
      </c>
      <c r="G2705" s="45" t="n">
        <v>1.57</v>
      </c>
      <c r="H2705" s="96" t="s">
        <v>5</v>
      </c>
      <c r="I2705" s="106" t="n">
        <f aca="false">IF(H2705="W",F2705*G2705-F2705,(IF(H2705="L",-F2705)))</f>
        <v>5.7</v>
      </c>
      <c r="K2705" s="23" t="s">
        <v>2749</v>
      </c>
      <c r="L2705" s="48"/>
      <c r="M2705" s="48"/>
      <c r="N2705" s="49"/>
      <c r="O2705" s="91"/>
      <c r="P2705" s="92"/>
      <c r="Q2705" s="92"/>
    </row>
    <row r="2706" customFormat="false" ht="16.85" hidden="false" customHeight="false" outlineLevel="0" collapsed="false">
      <c r="A2706" s="69"/>
      <c r="B2706" s="90" t="s">
        <v>2747</v>
      </c>
      <c r="C2706" s="91" t="s">
        <v>151</v>
      </c>
      <c r="D2706" s="90" t="s">
        <v>2750</v>
      </c>
      <c r="E2706" s="43" t="n">
        <v>0.833333333333333</v>
      </c>
      <c r="F2706" s="54" t="n">
        <v>6.16</v>
      </c>
      <c r="G2706" s="45" t="n">
        <v>2.55</v>
      </c>
      <c r="H2706" s="96" t="s">
        <v>7</v>
      </c>
      <c r="I2706" s="106" t="n">
        <f aca="false">IF(H2706="W",F2706*G2706-F2706,(IF(H2706="L",-F2706)))</f>
        <v>-6.16</v>
      </c>
      <c r="K2706" s="23"/>
      <c r="L2706" s="48"/>
      <c r="M2706" s="48"/>
      <c r="N2706" s="49"/>
      <c r="O2706" s="91"/>
      <c r="P2706" s="92"/>
      <c r="Q2706" s="92"/>
    </row>
    <row r="2707" customFormat="false" ht="16.85" hidden="false" customHeight="false" outlineLevel="0" collapsed="false">
      <c r="A2707" s="69"/>
      <c r="B2707" s="90" t="s">
        <v>2747</v>
      </c>
      <c r="C2707" s="91" t="s">
        <v>2751</v>
      </c>
      <c r="D2707" s="90" t="s">
        <v>2752</v>
      </c>
      <c r="E2707" s="43" t="n">
        <v>0.833333333333333</v>
      </c>
      <c r="F2707" s="54" t="n">
        <v>10</v>
      </c>
      <c r="G2707" s="45" t="n">
        <v>1.81</v>
      </c>
      <c r="H2707" s="96" t="s">
        <v>7</v>
      </c>
      <c r="I2707" s="106" t="n">
        <f aca="false">IF(H2707="W",F2707*G2707-F2707,(IF(H2707="L",-F2707)))</f>
        <v>-10</v>
      </c>
      <c r="K2707" s="23" t="s">
        <v>2753</v>
      </c>
      <c r="L2707" s="48"/>
      <c r="M2707" s="48"/>
      <c r="N2707" s="49"/>
      <c r="O2707" s="91"/>
      <c r="P2707" s="92"/>
      <c r="Q2707" s="92"/>
    </row>
    <row r="2708" customFormat="false" ht="16.85" hidden="false" customHeight="false" outlineLevel="0" collapsed="false">
      <c r="A2708" s="69"/>
      <c r="B2708" s="90" t="s">
        <v>2747</v>
      </c>
      <c r="C2708" s="91" t="s">
        <v>151</v>
      </c>
      <c r="D2708" s="90" t="s">
        <v>2754</v>
      </c>
      <c r="E2708" s="43" t="n">
        <v>0.833333333333333</v>
      </c>
      <c r="F2708" s="54" t="n">
        <v>8.62</v>
      </c>
      <c r="G2708" s="45" t="n">
        <v>2.1</v>
      </c>
      <c r="H2708" s="96" t="s">
        <v>5</v>
      </c>
      <c r="I2708" s="106" t="n">
        <f aca="false">IF(H2708="W",F2708*G2708-F2708,(IF(H2708="L",-F2708)))</f>
        <v>9.482</v>
      </c>
      <c r="K2708" s="23"/>
      <c r="L2708" s="48"/>
      <c r="M2708" s="48"/>
      <c r="N2708" s="49"/>
      <c r="O2708" s="91"/>
      <c r="P2708" s="92"/>
      <c r="Q2708" s="92"/>
    </row>
    <row r="2709" customFormat="false" ht="16.85" hidden="false" customHeight="false" outlineLevel="0" collapsed="false">
      <c r="A2709" s="69"/>
      <c r="B2709" s="90" t="s">
        <v>2747</v>
      </c>
      <c r="C2709" s="91" t="s">
        <v>87</v>
      </c>
      <c r="D2709" s="90" t="s">
        <v>2755</v>
      </c>
      <c r="E2709" s="43" t="n">
        <v>0.833333333333333</v>
      </c>
      <c r="F2709" s="54" t="n">
        <v>10</v>
      </c>
      <c r="G2709" s="45" t="n">
        <v>2.65</v>
      </c>
      <c r="H2709" s="96" t="s">
        <v>6</v>
      </c>
      <c r="I2709" s="106" t="n">
        <f aca="false">IF(H2709="W",F2709*G2709-F2709,(IF(H2709="L",-F2709)))</f>
        <v>0</v>
      </c>
      <c r="K2709" s="23" t="s">
        <v>916</v>
      </c>
      <c r="L2709" s="48"/>
      <c r="M2709" s="48"/>
      <c r="N2709" s="49"/>
      <c r="O2709" s="91"/>
      <c r="P2709" s="92"/>
      <c r="Q2709" s="92"/>
    </row>
    <row r="2710" customFormat="false" ht="16.85" hidden="false" customHeight="false" outlineLevel="0" collapsed="false">
      <c r="A2710" s="69"/>
      <c r="B2710" s="90" t="s">
        <v>2747</v>
      </c>
      <c r="C2710" s="91" t="s">
        <v>151</v>
      </c>
      <c r="D2710" s="90" t="s">
        <v>2756</v>
      </c>
      <c r="E2710" s="43" t="n">
        <v>0.833333333333333</v>
      </c>
      <c r="F2710" s="54" t="n">
        <v>17.32</v>
      </c>
      <c r="G2710" s="45" t="n">
        <v>1.53</v>
      </c>
      <c r="H2710" s="96" t="s">
        <v>5</v>
      </c>
      <c r="I2710" s="106" t="n">
        <f aca="false">IF(H2710="W",F2710*G2710-F2710,(IF(H2710="L",-F2710)))</f>
        <v>9.1796</v>
      </c>
      <c r="K2710" s="23"/>
      <c r="L2710" s="48"/>
      <c r="M2710" s="48"/>
      <c r="N2710" s="49"/>
      <c r="O2710" s="91"/>
      <c r="P2710" s="92"/>
      <c r="Q2710" s="92"/>
    </row>
    <row r="2711" customFormat="false" ht="16.85" hidden="false" customHeight="false" outlineLevel="0" collapsed="false">
      <c r="A2711" s="69"/>
      <c r="B2711" s="90" t="s">
        <v>2747</v>
      </c>
      <c r="C2711" s="91" t="s">
        <v>28</v>
      </c>
      <c r="D2711" s="90" t="s">
        <v>2757</v>
      </c>
      <c r="E2711" s="43" t="n">
        <v>0.975694444444444</v>
      </c>
      <c r="F2711" s="54" t="n">
        <v>12.97</v>
      </c>
      <c r="G2711" s="45" t="n">
        <v>1.37</v>
      </c>
      <c r="H2711" s="96" t="s">
        <v>5</v>
      </c>
      <c r="I2711" s="106" t="n">
        <f aca="false">IF(H2711="W",F2711*G2711-F2711,(IF(H2711="L",-F2711)))</f>
        <v>4.7989</v>
      </c>
      <c r="K2711" s="23" t="s">
        <v>2758</v>
      </c>
      <c r="L2711" s="48"/>
      <c r="M2711" s="48"/>
      <c r="N2711" s="49"/>
      <c r="O2711" s="91"/>
      <c r="P2711" s="92"/>
      <c r="Q2711" s="92"/>
    </row>
    <row r="2712" customFormat="false" ht="16.85" hidden="false" customHeight="false" outlineLevel="0" collapsed="false">
      <c r="A2712" s="69"/>
      <c r="B2712" s="90" t="s">
        <v>2747</v>
      </c>
      <c r="C2712" s="91" t="s">
        <v>151</v>
      </c>
      <c r="D2712" s="90" t="s">
        <v>2759</v>
      </c>
      <c r="E2712" s="43" t="n">
        <v>0.975694444444444</v>
      </c>
      <c r="F2712" s="54" t="n">
        <v>16</v>
      </c>
      <c r="G2712" s="45" t="n">
        <v>1.61</v>
      </c>
      <c r="H2712" s="96" t="s">
        <v>7</v>
      </c>
      <c r="I2712" s="106" t="n">
        <f aca="false">IF(H2712="W",F2712*G2712-F2712,(IF(H2712="L",-F2712)))</f>
        <v>-16</v>
      </c>
      <c r="K2712" s="23"/>
      <c r="L2712" s="48"/>
      <c r="M2712" s="48"/>
      <c r="N2712" s="49"/>
      <c r="O2712" s="91"/>
      <c r="P2712" s="92"/>
      <c r="Q2712" s="92"/>
    </row>
    <row r="2713" customFormat="false" ht="16.85" hidden="false" customHeight="false" outlineLevel="0" collapsed="false">
      <c r="A2713" s="69"/>
      <c r="B2713" s="90" t="s">
        <v>46</v>
      </c>
      <c r="C2713" s="91" t="s">
        <v>331</v>
      </c>
      <c r="D2713" s="90" t="s">
        <v>2760</v>
      </c>
      <c r="E2713" s="43" t="n">
        <v>0.916666666666667</v>
      </c>
      <c r="F2713" s="54" t="n">
        <v>20</v>
      </c>
      <c r="G2713" s="45" t="n">
        <v>1.07</v>
      </c>
      <c r="H2713" s="96" t="s">
        <v>5</v>
      </c>
      <c r="I2713" s="106" t="n">
        <f aca="false">IF(H2713="W",F2713*G2713-F2713,(IF(H2713="L",-F2713)))</f>
        <v>1.4</v>
      </c>
      <c r="K2713" s="23"/>
      <c r="L2713" s="48"/>
      <c r="M2713" s="48"/>
      <c r="N2713" s="49"/>
      <c r="O2713" s="91"/>
      <c r="P2713" s="92"/>
      <c r="Q2713" s="92"/>
    </row>
    <row r="2714" customFormat="false" ht="16.85" hidden="false" customHeight="false" outlineLevel="0" collapsed="false">
      <c r="A2714" s="69"/>
      <c r="B2714" s="90" t="s">
        <v>46</v>
      </c>
      <c r="C2714" s="91" t="s">
        <v>151</v>
      </c>
      <c r="D2714" s="90" t="s">
        <v>2761</v>
      </c>
      <c r="E2714" s="43" t="n">
        <v>0.916666666666667</v>
      </c>
      <c r="F2714" s="54" t="n">
        <v>4.76</v>
      </c>
      <c r="G2714" s="45" t="n">
        <v>3.5</v>
      </c>
      <c r="H2714" s="96" t="s">
        <v>6</v>
      </c>
      <c r="I2714" s="106" t="n">
        <f aca="false">IF(H2714="W",F2714*G2714-F2714,(IF(H2714="L",-F2714)))</f>
        <v>0</v>
      </c>
      <c r="K2714" s="23"/>
      <c r="L2714" s="48"/>
      <c r="M2714" s="48"/>
      <c r="N2714" s="49"/>
      <c r="O2714" s="91"/>
      <c r="P2714" s="92"/>
      <c r="Q2714" s="92"/>
    </row>
    <row r="2715" customFormat="false" ht="16.85" hidden="false" customHeight="false" outlineLevel="0" collapsed="false">
      <c r="A2715" s="69"/>
      <c r="B2715" s="90" t="s">
        <v>439</v>
      </c>
      <c r="C2715" s="91" t="s">
        <v>2571</v>
      </c>
      <c r="D2715" s="90" t="s">
        <v>2762</v>
      </c>
      <c r="E2715" s="43" t="n">
        <v>0.625</v>
      </c>
      <c r="F2715" s="54" t="n">
        <v>25</v>
      </c>
      <c r="G2715" s="45" t="n">
        <v>2</v>
      </c>
      <c r="H2715" s="96" t="s">
        <v>5</v>
      </c>
      <c r="I2715" s="106" t="n">
        <f aca="false">IF(H2715="W",F2715*G2715-F2715,(IF(H2715="L",-F2715)))</f>
        <v>25</v>
      </c>
      <c r="K2715" s="23"/>
      <c r="L2715" s="48" t="s">
        <v>2763</v>
      </c>
      <c r="M2715" s="48" t="s">
        <v>2628</v>
      </c>
      <c r="N2715" s="49"/>
      <c r="O2715" s="91"/>
      <c r="P2715" s="92"/>
      <c r="Q2715" s="92"/>
    </row>
    <row r="2716" customFormat="false" ht="16.85" hidden="false" customHeight="false" outlineLevel="0" collapsed="false">
      <c r="A2716" s="69"/>
      <c r="B2716" s="90" t="s">
        <v>439</v>
      </c>
      <c r="C2716" s="91" t="s">
        <v>151</v>
      </c>
      <c r="D2716" s="90" t="s">
        <v>2764</v>
      </c>
      <c r="E2716" s="43" t="n">
        <v>0.625</v>
      </c>
      <c r="F2716" s="54" t="n">
        <v>30</v>
      </c>
      <c r="G2716" s="45" t="n">
        <v>2</v>
      </c>
      <c r="H2716" s="96" t="s">
        <v>5</v>
      </c>
      <c r="I2716" s="106" t="n">
        <f aca="false">IF(H2716="W",F2716*G2716-F2716,(IF(H2716="L",-F2716)))</f>
        <v>30</v>
      </c>
      <c r="K2716" s="23"/>
      <c r="L2716" s="48" t="s">
        <v>2631</v>
      </c>
      <c r="M2716" s="48" t="s">
        <v>2631</v>
      </c>
      <c r="N2716" s="49"/>
      <c r="O2716" s="91"/>
      <c r="P2716" s="92"/>
      <c r="Q2716" s="92"/>
    </row>
    <row r="2717" customFormat="false" ht="16.85" hidden="false" customHeight="false" outlineLevel="0" collapsed="false">
      <c r="A2717" s="69"/>
      <c r="B2717" s="90" t="s">
        <v>2747</v>
      </c>
      <c r="C2717" s="91" t="s">
        <v>2571</v>
      </c>
      <c r="D2717" s="90" t="s">
        <v>2765</v>
      </c>
      <c r="E2717" s="43" t="n">
        <v>0.975694444444444</v>
      </c>
      <c r="F2717" s="54" t="n">
        <v>10</v>
      </c>
      <c r="G2717" s="45" t="n">
        <v>2.2</v>
      </c>
      <c r="H2717" s="96" t="s">
        <v>6</v>
      </c>
      <c r="I2717" s="106" t="n">
        <f aca="false">IF(H2717="W",F2717*G2717-F2717,(IF(H2717="L",-F2717)))</f>
        <v>0</v>
      </c>
      <c r="K2717" s="23" t="s">
        <v>124</v>
      </c>
      <c r="L2717" s="48" t="n">
        <v>1</v>
      </c>
      <c r="M2717" s="48" t="n">
        <v>11</v>
      </c>
      <c r="N2717" s="49"/>
      <c r="O2717" s="91"/>
      <c r="P2717" s="92"/>
      <c r="Q2717" s="92"/>
    </row>
    <row r="2718" customFormat="false" ht="16.85" hidden="false" customHeight="false" outlineLevel="0" collapsed="false">
      <c r="A2718" s="69" t="n">
        <v>43808</v>
      </c>
      <c r="B2718" s="90" t="s">
        <v>67</v>
      </c>
      <c r="C2718" s="91" t="s">
        <v>28</v>
      </c>
      <c r="D2718" s="90" t="s">
        <v>1940</v>
      </c>
      <c r="E2718" s="43" t="n">
        <v>0.916666666666667</v>
      </c>
      <c r="F2718" s="54" t="n">
        <v>20</v>
      </c>
      <c r="G2718" s="45" t="n">
        <v>2.03</v>
      </c>
      <c r="H2718" s="96" t="s">
        <v>5</v>
      </c>
      <c r="I2718" s="106" t="n">
        <f aca="false">IF(H2718="W",F2718*G2718-F2718,(IF(H2718="L",-F2718)))</f>
        <v>20.6</v>
      </c>
      <c r="K2718" s="23"/>
      <c r="L2718" s="48" t="s">
        <v>2766</v>
      </c>
      <c r="M2718" s="48" t="s">
        <v>9</v>
      </c>
      <c r="N2718" s="107" t="n">
        <f aca="false">SUM(I2718:I2853)</f>
        <v>197.6218</v>
      </c>
      <c r="O2718" s="91"/>
      <c r="P2718" s="92"/>
      <c r="Q2718" s="92"/>
    </row>
    <row r="2719" customFormat="false" ht="16.85" hidden="false" customHeight="false" outlineLevel="0" collapsed="false">
      <c r="A2719" s="69"/>
      <c r="B2719" s="90" t="s">
        <v>67</v>
      </c>
      <c r="C2719" s="91" t="s">
        <v>68</v>
      </c>
      <c r="D2719" s="90" t="s">
        <v>2135</v>
      </c>
      <c r="E2719" s="43" t="n">
        <v>0.916666666666667</v>
      </c>
      <c r="F2719" s="54" t="n">
        <v>9.55</v>
      </c>
      <c r="G2719" s="45" t="n">
        <v>4.25</v>
      </c>
      <c r="H2719" s="96" t="s">
        <v>7</v>
      </c>
      <c r="I2719" s="106" t="n">
        <f aca="false">IF(H2719="W",F2719*G2719-F2719,(IF(H2719="L",-F2719)))</f>
        <v>-9.55</v>
      </c>
      <c r="K2719" s="23"/>
      <c r="L2719" s="48"/>
      <c r="M2719" s="48"/>
      <c r="N2719" s="49"/>
      <c r="O2719" s="91"/>
      <c r="P2719" s="92"/>
      <c r="Q2719" s="92"/>
    </row>
    <row r="2720" customFormat="false" ht="16.85" hidden="false" customHeight="false" outlineLevel="0" collapsed="false">
      <c r="A2720" s="69"/>
      <c r="B2720" s="90" t="s">
        <v>67</v>
      </c>
      <c r="C2720" s="91" t="s">
        <v>170</v>
      </c>
      <c r="D2720" s="90" t="s">
        <v>1858</v>
      </c>
      <c r="E2720" s="43" t="n">
        <v>0.916666666666667</v>
      </c>
      <c r="F2720" s="54" t="n">
        <v>10</v>
      </c>
      <c r="G2720" s="45" t="n">
        <v>3.6</v>
      </c>
      <c r="H2720" s="96" t="s">
        <v>6</v>
      </c>
      <c r="I2720" s="106" t="n">
        <f aca="false">IF(H2720="W",F2720*G2720-F2720,(IF(H2720="L",-F2720)))</f>
        <v>0</v>
      </c>
      <c r="K2720" s="23" t="s">
        <v>124</v>
      </c>
      <c r="L2720" s="48"/>
      <c r="M2720" s="48"/>
      <c r="N2720" s="49"/>
      <c r="O2720" s="91"/>
      <c r="P2720" s="92"/>
      <c r="Q2720" s="92"/>
    </row>
    <row r="2721" customFormat="false" ht="16.85" hidden="false" customHeight="false" outlineLevel="0" collapsed="false">
      <c r="A2721" s="69"/>
      <c r="B2721" s="90" t="s">
        <v>67</v>
      </c>
      <c r="C2721" s="91" t="s">
        <v>151</v>
      </c>
      <c r="D2721" s="90" t="s">
        <v>1849</v>
      </c>
      <c r="E2721" s="43" t="n">
        <v>0.916666666666667</v>
      </c>
      <c r="F2721" s="54" t="n">
        <v>17.77</v>
      </c>
      <c r="G2721" s="45" t="n">
        <v>1.03</v>
      </c>
      <c r="H2721" s="96" t="s">
        <v>5</v>
      </c>
      <c r="I2721" s="106" t="n">
        <f aca="false">IF(H2721="W",F2721*G2721-F2721,(IF(H2721="L",-F2721)))</f>
        <v>0.533100000000001</v>
      </c>
      <c r="K2721" s="23"/>
      <c r="L2721" s="48"/>
      <c r="M2721" s="48"/>
      <c r="N2721" s="49"/>
      <c r="O2721" s="91"/>
      <c r="P2721" s="92"/>
      <c r="Q2721" s="92"/>
    </row>
    <row r="2722" customFormat="false" ht="16.85" hidden="false" customHeight="false" outlineLevel="0" collapsed="false">
      <c r="A2722" s="69"/>
      <c r="B2722" s="90" t="s">
        <v>67</v>
      </c>
      <c r="C2722" s="91" t="s">
        <v>87</v>
      </c>
      <c r="D2722" s="90" t="s">
        <v>1849</v>
      </c>
      <c r="E2722" s="43" t="n">
        <v>0.916666666666667</v>
      </c>
      <c r="F2722" s="54" t="n">
        <v>2.23</v>
      </c>
      <c r="G2722" s="45" t="n">
        <v>1.03</v>
      </c>
      <c r="H2722" s="96" t="s">
        <v>5</v>
      </c>
      <c r="I2722" s="106" t="n">
        <f aca="false">IF(H2722="W",F2722*G2722-F2722,(IF(H2722="L",-F2722)))</f>
        <v>0.0669</v>
      </c>
      <c r="K2722" s="23"/>
      <c r="L2722" s="48"/>
      <c r="M2722" s="48"/>
      <c r="N2722" s="49"/>
      <c r="O2722" s="91"/>
      <c r="P2722" s="92"/>
      <c r="Q2722" s="92"/>
    </row>
    <row r="2723" customFormat="false" ht="16.85" hidden="false" customHeight="false" outlineLevel="0" collapsed="false">
      <c r="A2723" s="69"/>
      <c r="B2723" s="90" t="s">
        <v>46</v>
      </c>
      <c r="C2723" s="91" t="s">
        <v>2571</v>
      </c>
      <c r="D2723" s="90" t="s">
        <v>2290</v>
      </c>
      <c r="E2723" s="43" t="n">
        <v>0.166666666666667</v>
      </c>
      <c r="F2723" s="54" t="n">
        <v>10</v>
      </c>
      <c r="G2723" s="45" t="n">
        <v>2.7</v>
      </c>
      <c r="H2723" s="96" t="s">
        <v>7</v>
      </c>
      <c r="I2723" s="106" t="n">
        <f aca="false">IF(H2723="W",F2723*G2723-F2723,(IF(H2723="L",-F2723)))</f>
        <v>-10</v>
      </c>
      <c r="K2723" s="23"/>
      <c r="L2723" s="48"/>
      <c r="M2723" s="48"/>
      <c r="N2723" s="49"/>
      <c r="O2723" s="91"/>
      <c r="P2723" s="92"/>
      <c r="Q2723" s="92"/>
    </row>
    <row r="2724" customFormat="false" ht="16.85" hidden="false" customHeight="false" outlineLevel="0" collapsed="false">
      <c r="A2724" s="69"/>
      <c r="B2724" s="90" t="s">
        <v>46</v>
      </c>
      <c r="C2724" s="91" t="s">
        <v>87</v>
      </c>
      <c r="D2724" s="90" t="s">
        <v>2135</v>
      </c>
      <c r="E2724" s="43" t="n">
        <v>0.166666666666667</v>
      </c>
      <c r="F2724" s="54" t="n">
        <v>6.43</v>
      </c>
      <c r="G2724" s="45" t="n">
        <v>4.2</v>
      </c>
      <c r="H2724" s="96" t="s">
        <v>5</v>
      </c>
      <c r="I2724" s="106" t="n">
        <f aca="false">IF(H2724="W",F2724*G2724-F2724,(IF(H2724="L",-F2724)))</f>
        <v>20.576</v>
      </c>
      <c r="K2724" s="23"/>
      <c r="L2724" s="48"/>
      <c r="M2724" s="48"/>
      <c r="N2724" s="49"/>
      <c r="O2724" s="91"/>
      <c r="P2724" s="92"/>
      <c r="Q2724" s="92"/>
    </row>
    <row r="2725" customFormat="false" ht="16.85" hidden="false" customHeight="false" outlineLevel="0" collapsed="false">
      <c r="A2725" s="69"/>
      <c r="B2725" s="90" t="s">
        <v>46</v>
      </c>
      <c r="C2725" s="91" t="s">
        <v>95</v>
      </c>
      <c r="D2725" s="90" t="s">
        <v>2767</v>
      </c>
      <c r="E2725" s="43" t="n">
        <v>0.166666666666667</v>
      </c>
      <c r="F2725" s="54" t="n">
        <v>10.19</v>
      </c>
      <c r="G2725" s="45" t="n">
        <v>2.65</v>
      </c>
      <c r="H2725" s="96" t="s">
        <v>5</v>
      </c>
      <c r="I2725" s="106" t="n">
        <f aca="false">IF(H2725="W",F2725*G2725-F2725,(IF(H2725="L",-F2725)))</f>
        <v>16.8135</v>
      </c>
      <c r="K2725" s="23"/>
      <c r="L2725" s="48"/>
      <c r="M2725" s="48"/>
      <c r="N2725" s="49"/>
      <c r="O2725" s="91"/>
      <c r="P2725" s="92"/>
      <c r="Q2725" s="92"/>
    </row>
    <row r="2726" customFormat="false" ht="16.85" hidden="false" customHeight="false" outlineLevel="0" collapsed="false">
      <c r="A2726" s="69"/>
      <c r="B2726" s="90" t="s">
        <v>439</v>
      </c>
      <c r="C2726" s="91" t="s">
        <v>28</v>
      </c>
      <c r="D2726" s="90" t="s">
        <v>2768</v>
      </c>
      <c r="E2726" s="43" t="n">
        <v>0.5</v>
      </c>
      <c r="F2726" s="54" t="n">
        <v>5</v>
      </c>
      <c r="G2726" s="45" t="n">
        <v>2</v>
      </c>
      <c r="H2726" s="96" t="s">
        <v>5</v>
      </c>
      <c r="I2726" s="106" t="n">
        <f aca="false">IF(H2726="W",F2726*G2726-F2726,(IF(H2726="L",-F2726)))</f>
        <v>5</v>
      </c>
      <c r="K2726" s="23"/>
      <c r="L2726" s="48"/>
      <c r="M2726" s="48"/>
      <c r="N2726" s="49"/>
      <c r="O2726" s="91"/>
      <c r="P2726" s="92"/>
      <c r="Q2726" s="92"/>
    </row>
    <row r="2727" customFormat="false" ht="16.85" hidden="false" customHeight="false" outlineLevel="0" collapsed="false">
      <c r="A2727" s="69" t="s">
        <v>2769</v>
      </c>
      <c r="B2727" s="90" t="s">
        <v>1158</v>
      </c>
      <c r="C2727" s="91" t="s">
        <v>151</v>
      </c>
      <c r="D2727" s="90" t="s">
        <v>2770</v>
      </c>
      <c r="E2727" s="43" t="n">
        <v>0.0833333333333333</v>
      </c>
      <c r="F2727" s="54" t="n">
        <v>10</v>
      </c>
      <c r="G2727" s="45" t="n">
        <v>1.76</v>
      </c>
      <c r="H2727" s="96" t="s">
        <v>7</v>
      </c>
      <c r="I2727" s="106" t="n">
        <f aca="false">IF(H2727="W",F2727*G2727-F2727,(IF(H2727="L",-F2727)))</f>
        <v>-10</v>
      </c>
      <c r="K2727" s="23"/>
      <c r="L2727" s="48"/>
      <c r="M2727" s="48"/>
      <c r="N2727" s="49"/>
      <c r="O2727" s="91"/>
      <c r="P2727" s="92"/>
      <c r="Q2727" s="92"/>
    </row>
    <row r="2728" customFormat="false" ht="16.85" hidden="false" customHeight="false" outlineLevel="0" collapsed="false">
      <c r="A2728" s="111" t="s">
        <v>2771</v>
      </c>
      <c r="B2728" s="90" t="s">
        <v>1158</v>
      </c>
      <c r="C2728" s="91" t="s">
        <v>28</v>
      </c>
      <c r="D2728" s="90" t="s">
        <v>2772</v>
      </c>
      <c r="E2728" s="43" t="n">
        <v>0.0833333333333333</v>
      </c>
      <c r="F2728" s="54" t="n">
        <v>5</v>
      </c>
      <c r="G2728" s="45" t="n">
        <v>2.25</v>
      </c>
      <c r="H2728" s="96" t="s">
        <v>5</v>
      </c>
      <c r="I2728" s="106" t="n">
        <f aca="false">IF(H2728="W",F2728*G2728-F2728,(IF(H2728="L",-F2728)))</f>
        <v>6.25</v>
      </c>
      <c r="K2728" s="23"/>
      <c r="L2728" s="48"/>
      <c r="M2728" s="48"/>
      <c r="N2728" s="49"/>
      <c r="O2728" s="91"/>
      <c r="P2728" s="92"/>
      <c r="Q2728" s="92"/>
    </row>
    <row r="2729" customFormat="false" ht="16.85" hidden="false" customHeight="false" outlineLevel="0" collapsed="false">
      <c r="A2729" s="69" t="n">
        <v>43809</v>
      </c>
      <c r="B2729" s="90" t="s">
        <v>67</v>
      </c>
      <c r="C2729" s="91" t="s">
        <v>28</v>
      </c>
      <c r="D2729" s="90" t="s">
        <v>2773</v>
      </c>
      <c r="E2729" s="43" t="n">
        <v>0.829861111111111</v>
      </c>
      <c r="F2729" s="54" t="n">
        <v>11.25</v>
      </c>
      <c r="G2729" s="45" t="n">
        <v>2</v>
      </c>
      <c r="H2729" s="96" t="s">
        <v>5</v>
      </c>
      <c r="I2729" s="106" t="n">
        <f aca="false">IF(H2729="W",F2729*G2729-F2729,(IF(H2729="L",-F2729)))</f>
        <v>11.25</v>
      </c>
      <c r="K2729" s="114" t="s">
        <v>2774</v>
      </c>
      <c r="L2729" s="48"/>
      <c r="M2729" s="48"/>
      <c r="N2729" s="49"/>
      <c r="O2729" s="91"/>
      <c r="P2729" s="92"/>
      <c r="Q2729" s="92"/>
    </row>
    <row r="2730" customFormat="false" ht="16.85" hidden="false" customHeight="false" outlineLevel="0" collapsed="false">
      <c r="A2730" s="69"/>
      <c r="B2730" s="90" t="s">
        <v>67</v>
      </c>
      <c r="C2730" s="91" t="s">
        <v>28</v>
      </c>
      <c r="D2730" s="90" t="s">
        <v>2773</v>
      </c>
      <c r="E2730" s="43" t="n">
        <v>0.829861111111111</v>
      </c>
      <c r="F2730" s="54" t="n">
        <v>4.5</v>
      </c>
      <c r="G2730" s="45" t="n">
        <v>2</v>
      </c>
      <c r="H2730" s="96" t="s">
        <v>5</v>
      </c>
      <c r="I2730" s="106" t="n">
        <f aca="false">IF(H2730="W",F2730*G2730-F2730,(IF(H2730="L",-F2730)))</f>
        <v>4.5</v>
      </c>
      <c r="K2730" s="23" t="s">
        <v>2775</v>
      </c>
      <c r="L2730" s="48"/>
      <c r="M2730" s="48"/>
      <c r="N2730" s="49"/>
      <c r="O2730" s="91"/>
      <c r="P2730" s="92"/>
      <c r="Q2730" s="92"/>
    </row>
    <row r="2731" customFormat="false" ht="16.85" hidden="false" customHeight="false" outlineLevel="0" collapsed="false">
      <c r="A2731" s="69"/>
      <c r="B2731" s="90" t="s">
        <v>67</v>
      </c>
      <c r="C2731" s="91" t="s">
        <v>87</v>
      </c>
      <c r="D2731" s="90" t="s">
        <v>2776</v>
      </c>
      <c r="E2731" s="43" t="n">
        <v>0.829861111111111</v>
      </c>
      <c r="F2731" s="54" t="n">
        <v>9</v>
      </c>
      <c r="G2731" s="45" t="n">
        <v>2.19</v>
      </c>
      <c r="H2731" s="96" t="s">
        <v>7</v>
      </c>
      <c r="I2731" s="106" t="n">
        <f aca="false">IF(H2731="W",F2731*G2731-F2731,(IF(H2731="L",-F2731)))</f>
        <v>-9</v>
      </c>
      <c r="K2731" s="23"/>
      <c r="L2731" s="48"/>
      <c r="M2731" s="48"/>
      <c r="N2731" s="49"/>
      <c r="O2731" s="91"/>
      <c r="P2731" s="92"/>
      <c r="Q2731" s="92"/>
    </row>
    <row r="2732" customFormat="false" ht="16.85" hidden="false" customHeight="false" outlineLevel="0" collapsed="false">
      <c r="A2732" s="69"/>
      <c r="B2732" s="90" t="s">
        <v>67</v>
      </c>
      <c r="C2732" s="91" t="s">
        <v>170</v>
      </c>
      <c r="D2732" s="90" t="s">
        <v>2776</v>
      </c>
      <c r="E2732" s="43" t="n">
        <v>0.829861111111111</v>
      </c>
      <c r="F2732" s="54" t="n">
        <v>5</v>
      </c>
      <c r="G2732" s="45" t="n">
        <v>2.35</v>
      </c>
      <c r="H2732" s="96" t="s">
        <v>6</v>
      </c>
      <c r="I2732" s="106" t="n">
        <f aca="false">IF(H2732="W",F2732*G2732-F2732,(IF(H2732="L",-F2732)))</f>
        <v>0</v>
      </c>
      <c r="K2732" s="23" t="s">
        <v>124</v>
      </c>
      <c r="L2732" s="48"/>
      <c r="M2732" s="48"/>
      <c r="N2732" s="49"/>
      <c r="O2732" s="91"/>
      <c r="P2732" s="92"/>
      <c r="Q2732" s="92"/>
    </row>
    <row r="2733" customFormat="false" ht="16.85" hidden="false" customHeight="false" outlineLevel="0" collapsed="false">
      <c r="A2733" s="69"/>
      <c r="B2733" s="90" t="s">
        <v>67</v>
      </c>
      <c r="C2733" s="91" t="s">
        <v>28</v>
      </c>
      <c r="D2733" s="90" t="s">
        <v>2564</v>
      </c>
      <c r="E2733" s="43" t="n">
        <v>0.916666666666667</v>
      </c>
      <c r="F2733" s="54" t="n">
        <v>31.51</v>
      </c>
      <c r="G2733" s="45" t="n">
        <v>1.64</v>
      </c>
      <c r="H2733" s="96" t="s">
        <v>7</v>
      </c>
      <c r="I2733" s="106" t="n">
        <f aca="false">IF(H2733="W",F2733*G2733-F2733,(IF(H2733="L",-F2733)))</f>
        <v>-31.51</v>
      </c>
      <c r="K2733" s="23"/>
      <c r="L2733" s="48"/>
      <c r="M2733" s="48"/>
      <c r="N2733" s="49"/>
      <c r="O2733" s="91"/>
      <c r="P2733" s="92"/>
      <c r="Q2733" s="92"/>
    </row>
    <row r="2734" customFormat="false" ht="16.85" hidden="false" customHeight="false" outlineLevel="0" collapsed="false">
      <c r="A2734" s="69"/>
      <c r="B2734" s="90" t="s">
        <v>67</v>
      </c>
      <c r="C2734" s="91" t="s">
        <v>68</v>
      </c>
      <c r="D2734" s="90" t="s">
        <v>2564</v>
      </c>
      <c r="E2734" s="43" t="n">
        <v>0.916666666666667</v>
      </c>
      <c r="F2734" s="54" t="n">
        <v>13.64</v>
      </c>
      <c r="G2734" s="45" t="n">
        <v>1.62</v>
      </c>
      <c r="H2734" s="96" t="s">
        <v>7</v>
      </c>
      <c r="I2734" s="106" t="n">
        <f aca="false">IF(H2734="W",F2734*G2734-F2734,(IF(H2734="L",-F2734)))</f>
        <v>-13.64</v>
      </c>
      <c r="K2734" s="23"/>
      <c r="L2734" s="48"/>
      <c r="M2734" s="48"/>
      <c r="N2734" s="49"/>
      <c r="O2734" s="91"/>
      <c r="P2734" s="92"/>
      <c r="Q2734" s="92"/>
    </row>
    <row r="2735" customFormat="false" ht="16.85" hidden="false" customHeight="false" outlineLevel="0" collapsed="false">
      <c r="A2735" s="69"/>
      <c r="B2735" s="90" t="s">
        <v>67</v>
      </c>
      <c r="C2735" s="91" t="s">
        <v>331</v>
      </c>
      <c r="D2735" s="90" t="s">
        <v>2564</v>
      </c>
      <c r="E2735" s="43" t="n">
        <v>0.916666666666667</v>
      </c>
      <c r="F2735" s="54" t="n">
        <v>10</v>
      </c>
      <c r="G2735" s="45" t="n">
        <v>1.62</v>
      </c>
      <c r="H2735" s="96" t="s">
        <v>7</v>
      </c>
      <c r="I2735" s="106" t="n">
        <f aca="false">IF(H2735="W",F2735*G2735-F2735,(IF(H2735="L",-F2735)))</f>
        <v>-10</v>
      </c>
      <c r="K2735" s="23"/>
      <c r="L2735" s="48"/>
      <c r="M2735" s="48"/>
      <c r="N2735" s="49"/>
      <c r="O2735" s="91"/>
      <c r="P2735" s="92"/>
      <c r="Q2735" s="92"/>
    </row>
    <row r="2736" customFormat="false" ht="16.85" hidden="false" customHeight="false" outlineLevel="0" collapsed="false">
      <c r="A2736" s="69"/>
      <c r="B2736" s="90" t="s">
        <v>67</v>
      </c>
      <c r="C2736" s="91" t="s">
        <v>1141</v>
      </c>
      <c r="D2736" s="90" t="s">
        <v>2135</v>
      </c>
      <c r="E2736" s="43" t="n">
        <v>0.916666666666667</v>
      </c>
      <c r="F2736" s="54" t="n">
        <v>20</v>
      </c>
      <c r="G2736" s="45" t="n">
        <v>4.5</v>
      </c>
      <c r="H2736" s="96" t="s">
        <v>7</v>
      </c>
      <c r="I2736" s="106" t="n">
        <f aca="false">IF(H2736="W",F2736*G2736-F2736,(IF(H2736="L",-F2736)))</f>
        <v>-20</v>
      </c>
      <c r="K2736" s="23"/>
      <c r="L2736" s="48"/>
      <c r="M2736" s="48"/>
      <c r="N2736" s="49"/>
      <c r="O2736" s="91"/>
      <c r="P2736" s="92"/>
      <c r="Q2736" s="92"/>
    </row>
    <row r="2737" customFormat="false" ht="16.85" hidden="false" customHeight="false" outlineLevel="0" collapsed="false">
      <c r="A2737" s="69"/>
      <c r="B2737" s="90" t="s">
        <v>67</v>
      </c>
      <c r="C2737" s="91" t="s">
        <v>95</v>
      </c>
      <c r="D2737" s="90" t="s">
        <v>2777</v>
      </c>
      <c r="E2737" s="43" t="n">
        <v>0.916666666666667</v>
      </c>
      <c r="F2737" s="54" t="n">
        <v>10</v>
      </c>
      <c r="G2737" s="45" t="n">
        <v>7.5</v>
      </c>
      <c r="H2737" s="96" t="s">
        <v>7</v>
      </c>
      <c r="I2737" s="106" t="n">
        <f aca="false">IF(H2737="W",F2737*G2737-F2737,(IF(H2737="L",-F2737)))</f>
        <v>-10</v>
      </c>
      <c r="K2737" s="23"/>
      <c r="L2737" s="48"/>
      <c r="M2737" s="48"/>
      <c r="N2737" s="49"/>
      <c r="O2737" s="91"/>
      <c r="P2737" s="92"/>
      <c r="Q2737" s="92"/>
    </row>
    <row r="2738" customFormat="false" ht="16.85" hidden="false" customHeight="false" outlineLevel="0" collapsed="false">
      <c r="A2738" s="69" t="s">
        <v>2778</v>
      </c>
      <c r="B2738" s="90" t="s">
        <v>67</v>
      </c>
      <c r="C2738" s="91" t="s">
        <v>170</v>
      </c>
      <c r="D2738" s="90" t="s">
        <v>97</v>
      </c>
      <c r="E2738" s="43" t="n">
        <v>0.916666666666667</v>
      </c>
      <c r="F2738" s="54" t="n">
        <v>2</v>
      </c>
      <c r="G2738" s="45" t="n">
        <v>6</v>
      </c>
      <c r="H2738" s="96" t="s">
        <v>5</v>
      </c>
      <c r="I2738" s="106" t="n">
        <f aca="false">IF(H2738="W",F2738*G2738-F2738,(IF(H2738="L",-F2738)))</f>
        <v>10</v>
      </c>
      <c r="K2738" s="23"/>
      <c r="L2738" s="48"/>
      <c r="M2738" s="48"/>
      <c r="N2738" s="49"/>
      <c r="O2738" s="91"/>
      <c r="P2738" s="92"/>
      <c r="Q2738" s="92"/>
    </row>
    <row r="2739" customFormat="false" ht="16.85" hidden="false" customHeight="false" outlineLevel="0" collapsed="false">
      <c r="A2739" s="69"/>
      <c r="B2739" s="90" t="s">
        <v>67</v>
      </c>
      <c r="C2739" s="91" t="s">
        <v>28</v>
      </c>
      <c r="D2739" s="90" t="s">
        <v>2779</v>
      </c>
      <c r="E2739" s="43" t="n">
        <v>0.916666666666667</v>
      </c>
      <c r="F2739" s="54" t="n">
        <v>20</v>
      </c>
      <c r="G2739" s="45" t="n">
        <v>2.68</v>
      </c>
      <c r="H2739" s="96" t="s">
        <v>7</v>
      </c>
      <c r="I2739" s="106" t="n">
        <f aca="false">IF(H2739="W",F2739*G2739-F2739,(IF(H2739="L",-F2739)))</f>
        <v>-20</v>
      </c>
      <c r="K2739" s="23"/>
      <c r="L2739" s="48"/>
      <c r="M2739" s="48"/>
      <c r="N2739" s="49"/>
      <c r="O2739" s="91"/>
      <c r="P2739" s="92"/>
      <c r="Q2739" s="92"/>
    </row>
    <row r="2740" customFormat="false" ht="16.85" hidden="false" customHeight="false" outlineLevel="0" collapsed="false">
      <c r="A2740" s="69"/>
      <c r="B2740" s="90" t="s">
        <v>67</v>
      </c>
      <c r="C2740" s="91" t="s">
        <v>151</v>
      </c>
      <c r="D2740" s="90" t="s">
        <v>2779</v>
      </c>
      <c r="E2740" s="43" t="n">
        <v>0.916666666666667</v>
      </c>
      <c r="F2740" s="54" t="n">
        <v>8.3</v>
      </c>
      <c r="G2740" s="45" t="n">
        <v>2.65</v>
      </c>
      <c r="H2740" s="96" t="s">
        <v>7</v>
      </c>
      <c r="I2740" s="106" t="n">
        <f aca="false">IF(H2740="W",F2740*G2740-F2740,(IF(H2740="L",-F2740)))</f>
        <v>-8.3</v>
      </c>
      <c r="K2740" s="23"/>
      <c r="L2740" s="48"/>
      <c r="M2740" s="48"/>
      <c r="N2740" s="49"/>
      <c r="O2740" s="91"/>
      <c r="P2740" s="92"/>
      <c r="Q2740" s="92"/>
    </row>
    <row r="2741" customFormat="false" ht="16.85" hidden="false" customHeight="false" outlineLevel="0" collapsed="false">
      <c r="A2741" s="69" t="s">
        <v>2780</v>
      </c>
      <c r="B2741" s="90" t="s">
        <v>67</v>
      </c>
      <c r="C2741" s="91" t="s">
        <v>331</v>
      </c>
      <c r="D2741" s="90" t="s">
        <v>2135</v>
      </c>
      <c r="E2741" s="43" t="n">
        <v>0.916666666666667</v>
      </c>
      <c r="F2741" s="54" t="n">
        <v>20</v>
      </c>
      <c r="G2741" s="45" t="n">
        <v>3.75</v>
      </c>
      <c r="H2741" s="96" t="s">
        <v>5</v>
      </c>
      <c r="I2741" s="106" t="n">
        <f aca="false">IF(H2741="W",F2741*G2741-F2741,(IF(H2741="L",-F2741)))</f>
        <v>55</v>
      </c>
      <c r="K2741" s="23"/>
      <c r="L2741" s="48"/>
      <c r="M2741" s="48"/>
      <c r="N2741" s="49"/>
      <c r="O2741" s="91"/>
      <c r="P2741" s="92"/>
      <c r="Q2741" s="92"/>
    </row>
    <row r="2742" customFormat="false" ht="16.85" hidden="false" customHeight="false" outlineLevel="0" collapsed="false">
      <c r="A2742" s="69"/>
      <c r="B2742" s="90" t="s">
        <v>67</v>
      </c>
      <c r="C2742" s="91" t="s">
        <v>87</v>
      </c>
      <c r="D2742" s="90" t="s">
        <v>2781</v>
      </c>
      <c r="E2742" s="43" t="n">
        <v>0.829861111111111</v>
      </c>
      <c r="F2742" s="54" t="n">
        <v>10</v>
      </c>
      <c r="G2742" s="45" t="n">
        <v>6.25</v>
      </c>
      <c r="H2742" s="96" t="s">
        <v>6</v>
      </c>
      <c r="I2742" s="106" t="n">
        <f aca="false">IF(H2742="W",F2742*G2742-F2742,(IF(H2742="L",-F2742)))</f>
        <v>0</v>
      </c>
      <c r="K2742" s="23" t="s">
        <v>916</v>
      </c>
      <c r="L2742" s="48"/>
      <c r="M2742" s="48"/>
      <c r="N2742" s="49"/>
      <c r="O2742" s="91"/>
      <c r="P2742" s="92"/>
      <c r="Q2742" s="92"/>
    </row>
    <row r="2743" customFormat="false" ht="16.85" hidden="false" customHeight="false" outlineLevel="0" collapsed="false">
      <c r="A2743" s="69"/>
      <c r="B2743" s="90" t="s">
        <v>67</v>
      </c>
      <c r="C2743" s="91" t="s">
        <v>87</v>
      </c>
      <c r="D2743" s="90" t="s">
        <v>686</v>
      </c>
      <c r="E2743" s="43" t="n">
        <v>0.829861111111111</v>
      </c>
      <c r="F2743" s="54" t="n">
        <v>20</v>
      </c>
      <c r="G2743" s="45" t="n">
        <v>1.78</v>
      </c>
      <c r="H2743" s="96" t="s">
        <v>5</v>
      </c>
      <c r="I2743" s="106" t="n">
        <f aca="false">IF(H2743="W",F2743*G2743-F2743,(IF(H2743="L",-F2743)))</f>
        <v>15.6</v>
      </c>
      <c r="K2743" s="23"/>
      <c r="L2743" s="48"/>
      <c r="M2743" s="48"/>
      <c r="N2743" s="49"/>
      <c r="O2743" s="91"/>
      <c r="P2743" s="92"/>
      <c r="Q2743" s="92"/>
    </row>
    <row r="2744" customFormat="false" ht="16.85" hidden="false" customHeight="false" outlineLevel="0" collapsed="false">
      <c r="A2744" s="69"/>
      <c r="B2744" s="90" t="s">
        <v>67</v>
      </c>
      <c r="C2744" s="91" t="s">
        <v>87</v>
      </c>
      <c r="D2744" s="90" t="s">
        <v>2782</v>
      </c>
      <c r="E2744" s="43" t="n">
        <v>0.916666666666667</v>
      </c>
      <c r="F2744" s="54" t="n">
        <v>30</v>
      </c>
      <c r="G2744" s="45" t="n">
        <v>2</v>
      </c>
      <c r="H2744" s="96" t="s">
        <v>7</v>
      </c>
      <c r="I2744" s="106" t="n">
        <f aca="false">IF(H2744="W",F2744*G2744-F2744,(IF(H2744="L",-F2744)))</f>
        <v>-30</v>
      </c>
      <c r="K2744" s="23"/>
      <c r="L2744" s="48"/>
      <c r="M2744" s="48"/>
      <c r="N2744" s="49"/>
      <c r="O2744" s="91"/>
      <c r="P2744" s="92"/>
      <c r="Q2744" s="92"/>
    </row>
    <row r="2745" customFormat="false" ht="16.85" hidden="false" customHeight="false" outlineLevel="0" collapsed="false">
      <c r="A2745" s="69" t="s">
        <v>2783</v>
      </c>
      <c r="B2745" s="90" t="s">
        <v>67</v>
      </c>
      <c r="C2745" s="91" t="s">
        <v>170</v>
      </c>
      <c r="D2745" s="90" t="s">
        <v>2782</v>
      </c>
      <c r="E2745" s="43" t="n">
        <v>0.916666666666667</v>
      </c>
      <c r="F2745" s="54" t="n">
        <v>10</v>
      </c>
      <c r="G2745" s="45" t="n">
        <v>2</v>
      </c>
      <c r="H2745" s="96" t="s">
        <v>7</v>
      </c>
      <c r="I2745" s="106" t="n">
        <f aca="false">IF(H2745="W",F2745*G2745-F2745,(IF(H2745="L",-F2745)))</f>
        <v>-10</v>
      </c>
      <c r="K2745" s="23"/>
      <c r="L2745" s="48"/>
      <c r="M2745" s="48"/>
      <c r="N2745" s="49"/>
      <c r="O2745" s="91"/>
      <c r="P2745" s="92"/>
      <c r="Q2745" s="92"/>
    </row>
    <row r="2746" customFormat="false" ht="16.85" hidden="false" customHeight="false" outlineLevel="0" collapsed="false">
      <c r="A2746" s="69" t="s">
        <v>2103</v>
      </c>
      <c r="B2746" s="90" t="s">
        <v>67</v>
      </c>
      <c r="C2746" s="91" t="s">
        <v>170</v>
      </c>
      <c r="D2746" s="90" t="s">
        <v>2784</v>
      </c>
      <c r="E2746" s="43" t="n">
        <v>0.916666666666667</v>
      </c>
      <c r="F2746" s="54" t="n">
        <v>10</v>
      </c>
      <c r="G2746" s="45" t="n">
        <v>2.27</v>
      </c>
      <c r="H2746" s="96" t="s">
        <v>7</v>
      </c>
      <c r="I2746" s="106" t="n">
        <f aca="false">IF(H2746="W",F2746*G2746-F2746,(IF(H2746="L",-F2746)))</f>
        <v>-10</v>
      </c>
      <c r="K2746" s="23"/>
      <c r="L2746" s="48"/>
      <c r="M2746" s="48"/>
      <c r="N2746" s="49"/>
      <c r="O2746" s="91"/>
      <c r="P2746" s="92"/>
      <c r="Q2746" s="92"/>
    </row>
    <row r="2747" customFormat="false" ht="16.85" hidden="false" customHeight="false" outlineLevel="0" collapsed="false">
      <c r="A2747" s="69"/>
      <c r="B2747" s="90" t="s">
        <v>46</v>
      </c>
      <c r="C2747" s="91" t="s">
        <v>95</v>
      </c>
      <c r="D2747" s="90" t="s">
        <v>2463</v>
      </c>
      <c r="E2747" s="43" t="n">
        <v>0.0868055555555556</v>
      </c>
      <c r="F2747" s="54" t="n">
        <v>20</v>
      </c>
      <c r="G2747" s="45" t="n">
        <v>2.35</v>
      </c>
      <c r="H2747" s="96" t="s">
        <v>7</v>
      </c>
      <c r="I2747" s="106" t="n">
        <f aca="false">IF(H2747="W",F2747*G2747-F2747,(IF(H2747="L",-F2747)))</f>
        <v>-20</v>
      </c>
      <c r="K2747" s="23"/>
      <c r="L2747" s="48"/>
      <c r="M2747" s="48"/>
      <c r="N2747" s="49"/>
      <c r="O2747" s="91"/>
      <c r="P2747" s="92"/>
      <c r="Q2747" s="92"/>
    </row>
    <row r="2748" customFormat="false" ht="16.85" hidden="false" customHeight="false" outlineLevel="0" collapsed="false">
      <c r="A2748" s="69"/>
      <c r="B2748" s="90" t="s">
        <v>46</v>
      </c>
      <c r="C2748" s="91" t="s">
        <v>28</v>
      </c>
      <c r="D2748" s="90" t="s">
        <v>2785</v>
      </c>
      <c r="E2748" s="43" t="n">
        <v>0.0868055555555556</v>
      </c>
      <c r="F2748" s="54" t="n">
        <v>10</v>
      </c>
      <c r="G2748" s="45" t="n">
        <v>23.32</v>
      </c>
      <c r="H2748" s="96" t="s">
        <v>7</v>
      </c>
      <c r="I2748" s="106" t="n">
        <f aca="false">IF(H2748="W",F2748*G2748-F2748,(IF(H2748="L",-F2748)))</f>
        <v>-10</v>
      </c>
      <c r="K2748" s="23" t="s">
        <v>2786</v>
      </c>
      <c r="L2748" s="48"/>
      <c r="M2748" s="48"/>
      <c r="N2748" s="49"/>
      <c r="O2748" s="91"/>
      <c r="P2748" s="92"/>
      <c r="Q2748" s="92"/>
    </row>
    <row r="2749" customFormat="false" ht="16.85" hidden="false" customHeight="false" outlineLevel="0" collapsed="false">
      <c r="A2749" s="69"/>
      <c r="B2749" s="90" t="s">
        <v>46</v>
      </c>
      <c r="C2749" s="91" t="s">
        <v>170</v>
      </c>
      <c r="D2749" s="90" t="s">
        <v>2787</v>
      </c>
      <c r="E2749" s="43" t="n">
        <v>0.0868055555555556</v>
      </c>
      <c r="F2749" s="54" t="n">
        <v>15</v>
      </c>
      <c r="G2749" s="45" t="n">
        <v>2.5</v>
      </c>
      <c r="H2749" s="96" t="s">
        <v>5</v>
      </c>
      <c r="I2749" s="106" t="n">
        <f aca="false">IF(H2749="W",F2749*G2749-F2749,(IF(H2749="L",-F2749)))</f>
        <v>22.5</v>
      </c>
      <c r="K2749" s="23"/>
      <c r="L2749" s="48"/>
      <c r="M2749" s="48"/>
      <c r="N2749" s="49"/>
      <c r="O2749" s="91"/>
      <c r="P2749" s="92"/>
      <c r="Q2749" s="92"/>
    </row>
    <row r="2750" customFormat="false" ht="16.85" hidden="false" customHeight="false" outlineLevel="0" collapsed="false">
      <c r="A2750" s="69"/>
      <c r="B2750" s="90" t="s">
        <v>46</v>
      </c>
      <c r="C2750" s="91" t="s">
        <v>331</v>
      </c>
      <c r="D2750" s="90" t="s">
        <v>2787</v>
      </c>
      <c r="E2750" s="43" t="n">
        <v>0.0868055555555556</v>
      </c>
      <c r="F2750" s="54" t="n">
        <v>3.8</v>
      </c>
      <c r="G2750" s="45" t="n">
        <v>2.5</v>
      </c>
      <c r="H2750" s="96" t="s">
        <v>5</v>
      </c>
      <c r="I2750" s="106" t="n">
        <f aca="false">IF(H2750="W",F2750*G2750-F2750,(IF(H2750="L",-F2750)))</f>
        <v>5.7</v>
      </c>
      <c r="K2750" s="23"/>
      <c r="L2750" s="48"/>
      <c r="M2750" s="48"/>
      <c r="N2750" s="49"/>
      <c r="O2750" s="91"/>
      <c r="P2750" s="92"/>
      <c r="Q2750" s="92"/>
    </row>
    <row r="2751" customFormat="false" ht="16.85" hidden="false" customHeight="false" outlineLevel="0" collapsed="false">
      <c r="A2751" s="69" t="n">
        <v>43810</v>
      </c>
      <c r="B2751" s="90" t="s">
        <v>67</v>
      </c>
      <c r="C2751" s="91" t="s">
        <v>87</v>
      </c>
      <c r="D2751" s="90" t="s">
        <v>2788</v>
      </c>
      <c r="E2751" s="43" t="n">
        <v>0.916666666666667</v>
      </c>
      <c r="F2751" s="54" t="n">
        <v>20</v>
      </c>
      <c r="G2751" s="45" t="n">
        <v>4</v>
      </c>
      <c r="H2751" s="96" t="s">
        <v>7</v>
      </c>
      <c r="I2751" s="106" t="n">
        <f aca="false">IF(H2751="W",F2751*G2751-F2751,(IF(H2751="L",-F2751)))</f>
        <v>-20</v>
      </c>
      <c r="K2751" s="23"/>
      <c r="L2751" s="48"/>
      <c r="M2751" s="48"/>
      <c r="N2751" s="49"/>
      <c r="O2751" s="91"/>
      <c r="P2751" s="92"/>
      <c r="Q2751" s="92"/>
    </row>
    <row r="2752" customFormat="false" ht="16.85" hidden="false" customHeight="false" outlineLevel="0" collapsed="false">
      <c r="A2752" s="69"/>
      <c r="B2752" s="90" t="s">
        <v>67</v>
      </c>
      <c r="C2752" s="91" t="s">
        <v>28</v>
      </c>
      <c r="D2752" s="90" t="s">
        <v>2789</v>
      </c>
      <c r="E2752" s="43" t="n">
        <v>0.916666666666667</v>
      </c>
      <c r="F2752" s="54" t="n">
        <v>58.82</v>
      </c>
      <c r="G2752" s="45" t="n">
        <v>1.36</v>
      </c>
      <c r="H2752" s="96" t="s">
        <v>5</v>
      </c>
      <c r="I2752" s="106" t="n">
        <f aca="false">IF(H2752="W",F2752*G2752-F2752,(IF(H2752="L",-F2752)))</f>
        <v>21.1752</v>
      </c>
      <c r="K2752" s="23"/>
      <c r="L2752" s="48"/>
      <c r="M2752" s="48"/>
      <c r="N2752" s="49"/>
      <c r="O2752" s="91"/>
      <c r="P2752" s="92"/>
      <c r="Q2752" s="92"/>
    </row>
    <row r="2753" customFormat="false" ht="16.85" hidden="false" customHeight="false" outlineLevel="0" collapsed="false">
      <c r="A2753" s="69"/>
      <c r="B2753" s="90" t="s">
        <v>67</v>
      </c>
      <c r="C2753" s="91" t="s">
        <v>95</v>
      </c>
      <c r="D2753" s="90" t="s">
        <v>2790</v>
      </c>
      <c r="E2753" s="43" t="n">
        <v>0.829861111111111</v>
      </c>
      <c r="F2753" s="54" t="n">
        <v>10</v>
      </c>
      <c r="G2753" s="45" t="n">
        <v>5.5</v>
      </c>
      <c r="H2753" s="96" t="s">
        <v>6</v>
      </c>
      <c r="I2753" s="106" t="n">
        <f aca="false">IF(H2753="W",F2753*G2753-F2753,(IF(H2753="L",-F2753)))</f>
        <v>0</v>
      </c>
      <c r="K2753" s="23" t="s">
        <v>124</v>
      </c>
      <c r="L2753" s="48"/>
      <c r="M2753" s="48"/>
      <c r="N2753" s="49"/>
      <c r="O2753" s="91"/>
      <c r="P2753" s="92"/>
      <c r="Q2753" s="92"/>
    </row>
    <row r="2754" customFormat="false" ht="16.85" hidden="false" customHeight="false" outlineLevel="0" collapsed="false">
      <c r="A2754" s="69"/>
      <c r="B2754" s="90" t="s">
        <v>67</v>
      </c>
      <c r="C2754" s="91" t="s">
        <v>331</v>
      </c>
      <c r="D2754" s="90" t="s">
        <v>2790</v>
      </c>
      <c r="E2754" s="43" t="n">
        <v>0.829861111111111</v>
      </c>
      <c r="F2754" s="54" t="n">
        <v>6.73</v>
      </c>
      <c r="G2754" s="45" t="n">
        <v>5.5</v>
      </c>
      <c r="H2754" s="96" t="s">
        <v>7</v>
      </c>
      <c r="I2754" s="106" t="n">
        <f aca="false">IF(H2754="W",F2754*G2754-F2754,(IF(H2754="L",-F2754)))</f>
        <v>-6.73</v>
      </c>
      <c r="K2754" s="23"/>
      <c r="L2754" s="48"/>
      <c r="M2754" s="48"/>
      <c r="N2754" s="49"/>
      <c r="O2754" s="91"/>
      <c r="P2754" s="92"/>
      <c r="Q2754" s="92"/>
    </row>
    <row r="2755" customFormat="false" ht="16.85" hidden="false" customHeight="false" outlineLevel="0" collapsed="false">
      <c r="A2755" s="69"/>
      <c r="B2755" s="90" t="s">
        <v>67</v>
      </c>
      <c r="C2755" s="91" t="s">
        <v>1141</v>
      </c>
      <c r="D2755" s="90" t="s">
        <v>2135</v>
      </c>
      <c r="E2755" s="43" t="n">
        <v>0.829861111111111</v>
      </c>
      <c r="F2755" s="54" t="n">
        <v>20</v>
      </c>
      <c r="G2755" s="45" t="n">
        <v>4.6</v>
      </c>
      <c r="H2755" s="96" t="s">
        <v>6</v>
      </c>
      <c r="I2755" s="106" t="n">
        <f aca="false">IF(H2755="W",F2755*G2755-F2755,(IF(H2755="L",-F2755)))</f>
        <v>0</v>
      </c>
      <c r="K2755" s="23" t="s">
        <v>916</v>
      </c>
      <c r="L2755" s="48"/>
      <c r="M2755" s="48"/>
      <c r="N2755" s="49"/>
      <c r="O2755" s="91"/>
      <c r="P2755" s="92"/>
      <c r="Q2755" s="92"/>
    </row>
    <row r="2756" customFormat="false" ht="16.85" hidden="false" customHeight="false" outlineLevel="0" collapsed="false">
      <c r="A2756" s="69"/>
      <c r="B2756" s="90" t="s">
        <v>67</v>
      </c>
      <c r="C2756" s="91" t="s">
        <v>28</v>
      </c>
      <c r="D2756" s="90" t="s">
        <v>2791</v>
      </c>
      <c r="E2756" s="43" t="n">
        <v>0.829861111111111</v>
      </c>
      <c r="F2756" s="54" t="n">
        <v>45.88</v>
      </c>
      <c r="G2756" s="45" t="n">
        <v>1.6</v>
      </c>
      <c r="H2756" s="96" t="s">
        <v>5</v>
      </c>
      <c r="I2756" s="106" t="n">
        <f aca="false">IF(H2756="W",F2756*G2756-F2756,(IF(H2756="L",-F2756)))</f>
        <v>27.528</v>
      </c>
      <c r="K2756" s="23"/>
      <c r="L2756" s="48"/>
      <c r="M2756" s="48"/>
      <c r="N2756" s="49"/>
      <c r="O2756" s="91"/>
      <c r="P2756" s="92"/>
      <c r="Q2756" s="92"/>
    </row>
    <row r="2757" customFormat="false" ht="16.85" hidden="false" customHeight="false" outlineLevel="0" collapsed="false">
      <c r="A2757" s="69"/>
      <c r="B2757" s="90" t="s">
        <v>67</v>
      </c>
      <c r="C2757" s="91" t="s">
        <v>68</v>
      </c>
      <c r="D2757" s="90" t="s">
        <v>2791</v>
      </c>
      <c r="E2757" s="43" t="n">
        <v>0.829861111111111</v>
      </c>
      <c r="F2757" s="54" t="n">
        <v>11.62</v>
      </c>
      <c r="G2757" s="45" t="n">
        <v>1.57</v>
      </c>
      <c r="H2757" s="96" t="s">
        <v>5</v>
      </c>
      <c r="I2757" s="106" t="n">
        <f aca="false">IF(H2757="W",F2757*G2757-F2757,(IF(H2757="L",-F2757)))</f>
        <v>6.6234</v>
      </c>
      <c r="K2757" s="23"/>
      <c r="L2757" s="48"/>
      <c r="M2757" s="48"/>
      <c r="N2757" s="49"/>
      <c r="O2757" s="91"/>
      <c r="P2757" s="92"/>
      <c r="Q2757" s="92"/>
    </row>
    <row r="2758" customFormat="false" ht="16.85" hidden="false" customHeight="false" outlineLevel="0" collapsed="false">
      <c r="A2758" s="69"/>
      <c r="B2758" s="90" t="s">
        <v>67</v>
      </c>
      <c r="C2758" s="91" t="s">
        <v>28</v>
      </c>
      <c r="D2758" s="90" t="s">
        <v>2792</v>
      </c>
      <c r="E2758" s="43" t="n">
        <v>0.829861111111111</v>
      </c>
      <c r="F2758" s="54" t="n">
        <v>22.5</v>
      </c>
      <c r="G2758" s="45" t="n">
        <v>2.87</v>
      </c>
      <c r="H2758" s="96" t="s">
        <v>7</v>
      </c>
      <c r="I2758" s="106" t="n">
        <f aca="false">IF(H2758="W",F2758*G2758-F2758,(IF(H2758="L",-F2758)))</f>
        <v>-22.5</v>
      </c>
      <c r="K2758" s="115" t="s">
        <v>2793</v>
      </c>
      <c r="L2758" s="48"/>
      <c r="M2758" s="48"/>
      <c r="N2758" s="49"/>
      <c r="O2758" s="91"/>
      <c r="P2758" s="92"/>
      <c r="Q2758" s="92"/>
    </row>
    <row r="2759" customFormat="false" ht="16.85" hidden="false" customHeight="false" outlineLevel="0" collapsed="false">
      <c r="A2759" s="69" t="s">
        <v>2794</v>
      </c>
      <c r="B2759" s="90" t="s">
        <v>67</v>
      </c>
      <c r="C2759" s="91" t="s">
        <v>170</v>
      </c>
      <c r="D2759" s="90" t="s">
        <v>2135</v>
      </c>
      <c r="E2759" s="43" t="n">
        <v>0.829861111111111</v>
      </c>
      <c r="F2759" s="54" t="n">
        <v>20</v>
      </c>
      <c r="G2759" s="45" t="n">
        <v>3.95</v>
      </c>
      <c r="H2759" s="96" t="s">
        <v>7</v>
      </c>
      <c r="I2759" s="106" t="n">
        <f aca="false">IF(H2759="W",F2759*G2759-F2759,(IF(H2759="L",-F2759)))</f>
        <v>-20</v>
      </c>
      <c r="K2759" s="23" t="s">
        <v>2795</v>
      </c>
      <c r="L2759" s="48"/>
      <c r="M2759" s="48"/>
      <c r="N2759" s="49"/>
      <c r="O2759" s="91"/>
      <c r="P2759" s="92"/>
      <c r="Q2759" s="92"/>
    </row>
    <row r="2760" customFormat="false" ht="16.85" hidden="false" customHeight="false" outlineLevel="0" collapsed="false">
      <c r="A2760" s="69"/>
      <c r="B2760" s="90" t="s">
        <v>67</v>
      </c>
      <c r="C2760" s="91" t="s">
        <v>68</v>
      </c>
      <c r="D2760" s="90" t="s">
        <v>2796</v>
      </c>
      <c r="E2760" s="43" t="n">
        <v>0.829861111111111</v>
      </c>
      <c r="F2760" s="54" t="n">
        <v>13</v>
      </c>
      <c r="G2760" s="45" t="n">
        <v>2.45</v>
      </c>
      <c r="H2760" s="96" t="s">
        <v>5</v>
      </c>
      <c r="I2760" s="106" t="n">
        <f aca="false">IF(H2760="W",F2760*G2760-F2760,(IF(H2760="L",-F2760)))</f>
        <v>18.85</v>
      </c>
      <c r="K2760" s="23"/>
      <c r="L2760" s="48"/>
      <c r="M2760" s="48"/>
      <c r="N2760" s="49"/>
      <c r="O2760" s="91"/>
      <c r="P2760" s="92"/>
      <c r="Q2760" s="92"/>
    </row>
    <row r="2761" customFormat="false" ht="16.85" hidden="false" customHeight="false" outlineLevel="0" collapsed="false">
      <c r="A2761" s="69" t="s">
        <v>2797</v>
      </c>
      <c r="B2761" s="90" t="s">
        <v>67</v>
      </c>
      <c r="C2761" s="91" t="s">
        <v>331</v>
      </c>
      <c r="D2761" s="90" t="s">
        <v>2796</v>
      </c>
      <c r="E2761" s="43" t="n">
        <v>0.829861111111111</v>
      </c>
      <c r="F2761" s="54" t="n">
        <v>20</v>
      </c>
      <c r="G2761" s="45" t="n">
        <v>2.45</v>
      </c>
      <c r="H2761" s="96" t="s">
        <v>5</v>
      </c>
      <c r="I2761" s="106" t="n">
        <f aca="false">IF(H2761="W",F2761*G2761-F2761,(IF(H2761="L",-F2761)))</f>
        <v>29</v>
      </c>
      <c r="K2761" s="23"/>
      <c r="L2761" s="48"/>
      <c r="M2761" s="48"/>
      <c r="N2761" s="49"/>
      <c r="O2761" s="91"/>
      <c r="P2761" s="92"/>
      <c r="Q2761" s="92"/>
    </row>
    <row r="2762" customFormat="false" ht="16.85" hidden="false" customHeight="false" outlineLevel="0" collapsed="false">
      <c r="A2762" s="69"/>
      <c r="B2762" s="90" t="s">
        <v>67</v>
      </c>
      <c r="C2762" s="91" t="s">
        <v>170</v>
      </c>
      <c r="D2762" s="90" t="s">
        <v>1849</v>
      </c>
      <c r="E2762" s="43" t="n">
        <v>0.829861111111111</v>
      </c>
      <c r="F2762" s="54" t="n">
        <v>17.5</v>
      </c>
      <c r="G2762" s="45" t="n">
        <v>1.03</v>
      </c>
      <c r="H2762" s="96" t="s">
        <v>5</v>
      </c>
      <c r="I2762" s="106" t="n">
        <f aca="false">IF(H2762="W",F2762*G2762-F2762,(IF(H2762="L",-F2762)))</f>
        <v>0.524999999999999</v>
      </c>
      <c r="K2762" s="23"/>
      <c r="L2762" s="48"/>
      <c r="M2762" s="48"/>
      <c r="N2762" s="49"/>
      <c r="O2762" s="91"/>
      <c r="P2762" s="92"/>
      <c r="Q2762" s="92"/>
    </row>
    <row r="2763" customFormat="false" ht="16.85" hidden="false" customHeight="false" outlineLevel="0" collapsed="false">
      <c r="A2763" s="69"/>
      <c r="B2763" s="90" t="s">
        <v>67</v>
      </c>
      <c r="C2763" s="91" t="s">
        <v>331</v>
      </c>
      <c r="D2763" s="90" t="s">
        <v>1849</v>
      </c>
      <c r="E2763" s="43" t="n">
        <v>0.829861111111111</v>
      </c>
      <c r="F2763" s="54" t="n">
        <v>2.5</v>
      </c>
      <c r="G2763" s="45" t="n">
        <v>1.03</v>
      </c>
      <c r="H2763" s="96" t="s">
        <v>5</v>
      </c>
      <c r="I2763" s="106" t="n">
        <f aca="false">IF(H2763="W",F2763*G2763-F2763,(IF(H2763="L",-F2763)))</f>
        <v>0.075</v>
      </c>
      <c r="K2763" s="23"/>
      <c r="L2763" s="48"/>
      <c r="M2763" s="48"/>
      <c r="N2763" s="49"/>
      <c r="O2763" s="91"/>
      <c r="P2763" s="92"/>
      <c r="Q2763" s="92"/>
    </row>
    <row r="2764" customFormat="false" ht="16.85" hidden="false" customHeight="false" outlineLevel="0" collapsed="false">
      <c r="A2764" s="69" t="n">
        <v>43811</v>
      </c>
      <c r="B2764" s="90" t="s">
        <v>67</v>
      </c>
      <c r="C2764" s="91" t="s">
        <v>28</v>
      </c>
      <c r="D2764" s="90" t="s">
        <v>2593</v>
      </c>
      <c r="E2764" s="43" t="n">
        <v>0.829861111111111</v>
      </c>
      <c r="F2764" s="54" t="n">
        <v>20</v>
      </c>
      <c r="G2764" s="45" t="n">
        <v>2.94</v>
      </c>
      <c r="H2764" s="96" t="s">
        <v>5</v>
      </c>
      <c r="I2764" s="106" t="n">
        <f aca="false">IF(H2764="W",F2764*G2764-F2764,(IF(H2764="L",-F2764)))</f>
        <v>38.8</v>
      </c>
      <c r="K2764" s="23"/>
      <c r="L2764" s="48"/>
      <c r="M2764" s="48"/>
      <c r="N2764" s="49"/>
      <c r="O2764" s="91"/>
      <c r="P2764" s="92"/>
      <c r="Q2764" s="92"/>
    </row>
    <row r="2765" customFormat="false" ht="16.85" hidden="false" customHeight="false" outlineLevel="0" collapsed="false">
      <c r="A2765" s="69"/>
      <c r="B2765" s="90" t="s">
        <v>67</v>
      </c>
      <c r="C2765" s="91" t="s">
        <v>24</v>
      </c>
      <c r="D2765" s="90" t="s">
        <v>2135</v>
      </c>
      <c r="E2765" s="43" t="n">
        <v>0.829861111111111</v>
      </c>
      <c r="F2765" s="54" t="n">
        <v>18.61</v>
      </c>
      <c r="G2765" s="45" t="n">
        <v>3.16</v>
      </c>
      <c r="H2765" s="96" t="s">
        <v>7</v>
      </c>
      <c r="I2765" s="106" t="n">
        <f aca="false">IF(H2765="W",F2765*G2765-F2765,(IF(H2765="L",-F2765)))</f>
        <v>-18.61</v>
      </c>
      <c r="K2765" s="23"/>
      <c r="L2765" s="48"/>
      <c r="M2765" s="48"/>
      <c r="N2765" s="49"/>
      <c r="O2765" s="91"/>
      <c r="P2765" s="92"/>
      <c r="Q2765" s="92"/>
    </row>
    <row r="2766" customFormat="false" ht="16.85" hidden="false" customHeight="false" outlineLevel="0" collapsed="false">
      <c r="A2766" s="69" t="s">
        <v>2798</v>
      </c>
      <c r="B2766" s="90" t="s">
        <v>67</v>
      </c>
      <c r="C2766" s="91" t="s">
        <v>170</v>
      </c>
      <c r="D2766" s="90" t="s">
        <v>2231</v>
      </c>
      <c r="E2766" s="43" t="n">
        <v>0.829861111111111</v>
      </c>
      <c r="F2766" s="54" t="n">
        <v>21.38</v>
      </c>
      <c r="G2766" s="45" t="n">
        <v>2.75</v>
      </c>
      <c r="H2766" s="96" t="s">
        <v>7</v>
      </c>
      <c r="I2766" s="106" t="n">
        <f aca="false">IF(H2766="W",F2766*G2766-F2766,(IF(H2766="L",-F2766)))</f>
        <v>-21.38</v>
      </c>
      <c r="K2766" s="23"/>
      <c r="L2766" s="48"/>
      <c r="M2766" s="48"/>
      <c r="N2766" s="49"/>
      <c r="O2766" s="91"/>
      <c r="P2766" s="92"/>
      <c r="Q2766" s="92"/>
    </row>
    <row r="2767" customFormat="false" ht="16.85" hidden="false" customHeight="false" outlineLevel="0" collapsed="false">
      <c r="A2767" s="69"/>
      <c r="B2767" s="90" t="s">
        <v>67</v>
      </c>
      <c r="C2767" s="91" t="s">
        <v>63</v>
      </c>
      <c r="D2767" s="90" t="s">
        <v>1849</v>
      </c>
      <c r="E2767" s="43" t="n">
        <v>0.829861111111111</v>
      </c>
      <c r="F2767" s="54" t="n">
        <v>20</v>
      </c>
      <c r="G2767" s="45" t="n">
        <v>1.09</v>
      </c>
      <c r="H2767" s="96" t="s">
        <v>5</v>
      </c>
      <c r="I2767" s="106" t="n">
        <f aca="false">IF(H2767="W",F2767*G2767-F2767,(IF(H2767="L",-F2767)))</f>
        <v>1.8</v>
      </c>
      <c r="K2767" s="23"/>
      <c r="L2767" s="48"/>
      <c r="M2767" s="48"/>
      <c r="N2767" s="49"/>
      <c r="O2767" s="91"/>
      <c r="P2767" s="92"/>
      <c r="Q2767" s="92"/>
    </row>
    <row r="2768" customFormat="false" ht="16.85" hidden="false" customHeight="false" outlineLevel="0" collapsed="false">
      <c r="A2768" s="69" t="n">
        <v>43812</v>
      </c>
      <c r="B2768" s="90" t="s">
        <v>67</v>
      </c>
      <c r="C2768" s="91" t="s">
        <v>28</v>
      </c>
      <c r="D2768" s="90" t="s">
        <v>1889</v>
      </c>
      <c r="E2768" s="43" t="n">
        <v>0.895833333333333</v>
      </c>
      <c r="F2768" s="54" t="n">
        <v>20</v>
      </c>
      <c r="G2768" s="45" t="n">
        <v>1.89</v>
      </c>
      <c r="H2768" s="96" t="s">
        <v>7</v>
      </c>
      <c r="I2768" s="106" t="n">
        <f aca="false">IF(H2768="W",F2768*G2768-F2768,(IF(H2768="L",-F2768)))</f>
        <v>-20</v>
      </c>
      <c r="K2768" s="23"/>
      <c r="L2768" s="48"/>
      <c r="M2768" s="48"/>
      <c r="N2768" s="49"/>
      <c r="O2768" s="91"/>
      <c r="P2768" s="92"/>
      <c r="Q2768" s="92"/>
    </row>
    <row r="2769" customFormat="false" ht="16.85" hidden="false" customHeight="false" outlineLevel="0" collapsed="false">
      <c r="A2769" s="69"/>
      <c r="B2769" s="90" t="s">
        <v>67</v>
      </c>
      <c r="C2769" s="91" t="s">
        <v>1162</v>
      </c>
      <c r="D2769" s="90" t="s">
        <v>2135</v>
      </c>
      <c r="E2769" s="43" t="n">
        <v>0.895833333333333</v>
      </c>
      <c r="F2769" s="54" t="n">
        <v>4.74</v>
      </c>
      <c r="G2769" s="45" t="n">
        <v>4</v>
      </c>
      <c r="H2769" s="96" t="s">
        <v>7</v>
      </c>
      <c r="I2769" s="106" t="n">
        <f aca="false">IF(H2769="W",F2769*G2769-F2769,(IF(H2769="L",-F2769)))</f>
        <v>-4.74</v>
      </c>
      <c r="K2769" s="23"/>
      <c r="L2769" s="48"/>
      <c r="M2769" s="48"/>
      <c r="N2769" s="49"/>
      <c r="O2769" s="91"/>
      <c r="P2769" s="92"/>
      <c r="Q2769" s="92"/>
    </row>
    <row r="2770" customFormat="false" ht="16.85" hidden="false" customHeight="false" outlineLevel="0" collapsed="false">
      <c r="A2770" s="69"/>
      <c r="B2770" s="90" t="s">
        <v>67</v>
      </c>
      <c r="C2770" s="91" t="s">
        <v>68</v>
      </c>
      <c r="D2770" s="90" t="s">
        <v>2135</v>
      </c>
      <c r="E2770" s="43" t="n">
        <v>0.895833333333333</v>
      </c>
      <c r="F2770" s="54" t="n">
        <v>4.8</v>
      </c>
      <c r="G2770" s="45" t="n">
        <v>3.95</v>
      </c>
      <c r="H2770" s="96" t="s">
        <v>7</v>
      </c>
      <c r="I2770" s="106" t="n">
        <f aca="false">IF(H2770="W",F2770*G2770-F2770,(IF(H2770="L",-F2770)))</f>
        <v>-4.8</v>
      </c>
      <c r="K2770" s="23"/>
      <c r="L2770" s="48"/>
      <c r="M2770" s="48"/>
      <c r="N2770" s="49"/>
      <c r="O2770" s="91"/>
      <c r="P2770" s="92"/>
      <c r="Q2770" s="92"/>
    </row>
    <row r="2771" customFormat="false" ht="16.85" hidden="false" customHeight="false" outlineLevel="0" collapsed="false">
      <c r="A2771" s="69"/>
      <c r="B2771" s="90" t="s">
        <v>67</v>
      </c>
      <c r="C2771" s="91" t="s">
        <v>151</v>
      </c>
      <c r="D2771" s="90" t="s">
        <v>2799</v>
      </c>
      <c r="E2771" s="43" t="n">
        <v>0.895833333333333</v>
      </c>
      <c r="F2771" s="54" t="n">
        <v>8.79</v>
      </c>
      <c r="G2771" s="45" t="n">
        <v>4.3</v>
      </c>
      <c r="H2771" s="96" t="s">
        <v>5</v>
      </c>
      <c r="I2771" s="106" t="n">
        <f aca="false">IF(H2771="W",F2771*G2771-F2771,(IF(H2771="L",-F2771)))</f>
        <v>29.007</v>
      </c>
      <c r="K2771" s="23"/>
      <c r="L2771" s="48"/>
      <c r="M2771" s="48"/>
      <c r="N2771" s="49"/>
      <c r="O2771" s="91"/>
      <c r="P2771" s="92"/>
      <c r="Q2771" s="92"/>
    </row>
    <row r="2772" customFormat="false" ht="16.85" hidden="false" customHeight="false" outlineLevel="0" collapsed="false">
      <c r="A2772" s="69"/>
      <c r="B2772" s="90" t="s">
        <v>67</v>
      </c>
      <c r="C2772" s="91" t="s">
        <v>63</v>
      </c>
      <c r="D2772" s="90" t="s">
        <v>1849</v>
      </c>
      <c r="E2772" s="43" t="n">
        <v>0.895833333333333</v>
      </c>
      <c r="F2772" s="54" t="n">
        <v>20</v>
      </c>
      <c r="G2772" s="45" t="n">
        <v>1.03</v>
      </c>
      <c r="H2772" s="96" t="s">
        <v>5</v>
      </c>
      <c r="I2772" s="106" t="n">
        <f aca="false">IF(H2772="W",F2772*G2772-F2772,(IF(H2772="L",-F2772)))</f>
        <v>0.600000000000002</v>
      </c>
      <c r="K2772" s="23"/>
      <c r="L2772" s="48"/>
      <c r="M2772" s="48"/>
      <c r="N2772" s="49"/>
      <c r="O2772" s="91"/>
      <c r="P2772" s="92"/>
      <c r="Q2772" s="92"/>
    </row>
    <row r="2773" customFormat="false" ht="16.85" hidden="false" customHeight="false" outlineLevel="0" collapsed="false">
      <c r="A2773" s="69"/>
      <c r="B2773" s="90" t="s">
        <v>67</v>
      </c>
      <c r="C2773" s="91" t="s">
        <v>28</v>
      </c>
      <c r="D2773" s="90" t="s">
        <v>2800</v>
      </c>
      <c r="E2773" s="43" t="n">
        <v>0.90625</v>
      </c>
      <c r="F2773" s="54" t="n">
        <v>10</v>
      </c>
      <c r="G2773" s="45" t="n">
        <v>3.8</v>
      </c>
      <c r="H2773" s="96" t="s">
        <v>5</v>
      </c>
      <c r="I2773" s="106" t="n">
        <f aca="false">IF(H2773="W",F2773*G2773-F2773,(IF(H2773="L",-F2773)))</f>
        <v>28</v>
      </c>
      <c r="K2773" s="116" t="s">
        <v>2801</v>
      </c>
      <c r="L2773" s="48"/>
      <c r="M2773" s="48"/>
      <c r="N2773" s="49"/>
      <c r="O2773" s="91"/>
      <c r="P2773" s="92"/>
      <c r="Q2773" s="92"/>
    </row>
    <row r="2774" customFormat="false" ht="16.85" hidden="false" customHeight="false" outlineLevel="0" collapsed="false">
      <c r="A2774" s="69"/>
      <c r="B2774" s="90" t="s">
        <v>67</v>
      </c>
      <c r="C2774" s="91" t="s">
        <v>28</v>
      </c>
      <c r="D2774" s="90" t="s">
        <v>2800</v>
      </c>
      <c r="E2774" s="43" t="n">
        <v>0.90625</v>
      </c>
      <c r="F2774" s="54" t="n">
        <v>10</v>
      </c>
      <c r="G2774" s="45" t="n">
        <v>3.8</v>
      </c>
      <c r="H2774" s="96" t="s">
        <v>5</v>
      </c>
      <c r="I2774" s="106" t="n">
        <f aca="false">IF(H2774="W",F2774*G2774-F2774,(IF(H2774="L",-F2774)))</f>
        <v>28</v>
      </c>
      <c r="K2774" s="23" t="s">
        <v>2795</v>
      </c>
      <c r="L2774" s="48"/>
      <c r="M2774" s="48"/>
      <c r="N2774" s="49"/>
      <c r="O2774" s="91"/>
      <c r="P2774" s="92"/>
      <c r="Q2774" s="92"/>
    </row>
    <row r="2775" customFormat="false" ht="16.85" hidden="false" customHeight="false" outlineLevel="0" collapsed="false">
      <c r="A2775" s="69"/>
      <c r="B2775" s="90" t="s">
        <v>67</v>
      </c>
      <c r="C2775" s="91" t="s">
        <v>95</v>
      </c>
      <c r="D2775" s="90" t="s">
        <v>2802</v>
      </c>
      <c r="E2775" s="43" t="n">
        <v>0.90625</v>
      </c>
      <c r="F2775" s="54" t="n">
        <v>5</v>
      </c>
      <c r="G2775" s="45" t="n">
        <v>1.95</v>
      </c>
      <c r="H2775" s="96" t="s">
        <v>7</v>
      </c>
      <c r="I2775" s="106" t="n">
        <f aca="false">IF(H2775="W",F2775*G2775-F2775,(IF(H2775="L",-F2775)))</f>
        <v>-5</v>
      </c>
      <c r="K2775" s="23"/>
      <c r="L2775" s="48"/>
      <c r="M2775" s="48"/>
      <c r="N2775" s="49"/>
      <c r="O2775" s="91"/>
      <c r="P2775" s="92"/>
      <c r="Q2775" s="92"/>
    </row>
    <row r="2776" customFormat="false" ht="16.85" hidden="false" customHeight="false" outlineLevel="0" collapsed="false">
      <c r="A2776" s="69"/>
      <c r="B2776" s="90" t="s">
        <v>67</v>
      </c>
      <c r="C2776" s="91" t="s">
        <v>754</v>
      </c>
      <c r="D2776" s="90" t="s">
        <v>2802</v>
      </c>
      <c r="E2776" s="43" t="n">
        <v>0.90625</v>
      </c>
      <c r="F2776" s="54" t="n">
        <v>44.85</v>
      </c>
      <c r="G2776" s="45" t="n">
        <v>1.95</v>
      </c>
      <c r="H2776" s="96" t="s">
        <v>7</v>
      </c>
      <c r="I2776" s="106" t="n">
        <f aca="false">IF(H2776="W",F2776*G2776-F2776,(IF(H2776="L",-F2776)))</f>
        <v>-44.85</v>
      </c>
      <c r="K2776" s="23"/>
      <c r="L2776" s="48"/>
      <c r="M2776" s="48"/>
      <c r="N2776" s="49"/>
      <c r="O2776" s="91"/>
      <c r="P2776" s="92"/>
      <c r="Q2776" s="92"/>
    </row>
    <row r="2777" customFormat="false" ht="16.85" hidden="false" customHeight="false" outlineLevel="0" collapsed="false">
      <c r="A2777" s="69"/>
      <c r="B2777" s="90" t="s">
        <v>46</v>
      </c>
      <c r="C2777" s="91" t="s">
        <v>95</v>
      </c>
      <c r="D2777" s="90" t="s">
        <v>2803</v>
      </c>
      <c r="E2777" s="43" t="n">
        <v>0.166666666666667</v>
      </c>
      <c r="F2777" s="54" t="n">
        <v>20</v>
      </c>
      <c r="G2777" s="45" t="n">
        <v>1.66</v>
      </c>
      <c r="H2777" s="96" t="s">
        <v>5</v>
      </c>
      <c r="I2777" s="106" t="n">
        <f aca="false">IF(H2777="W",F2777*G2777-F2777,(IF(H2777="L",-F2777)))</f>
        <v>13.2</v>
      </c>
      <c r="K2777" s="23"/>
      <c r="L2777" s="48"/>
      <c r="M2777" s="48"/>
      <c r="N2777" s="49"/>
      <c r="O2777" s="91"/>
      <c r="P2777" s="92"/>
      <c r="Q2777" s="92"/>
    </row>
    <row r="2778" customFormat="false" ht="16.85" hidden="false" customHeight="false" outlineLevel="0" collapsed="false">
      <c r="A2778" s="69"/>
      <c r="B2778" s="90" t="s">
        <v>46</v>
      </c>
      <c r="C2778" s="91" t="s">
        <v>63</v>
      </c>
      <c r="D2778" s="90" t="s">
        <v>2803</v>
      </c>
      <c r="E2778" s="43" t="n">
        <v>0.166666666666667</v>
      </c>
      <c r="F2778" s="54" t="n">
        <v>10</v>
      </c>
      <c r="G2778" s="45" t="n">
        <v>1.67</v>
      </c>
      <c r="H2778" s="96" t="s">
        <v>5</v>
      </c>
      <c r="I2778" s="106" t="n">
        <f aca="false">IF(H2778="W",F2778*G2778-F2778,(IF(H2778="L",-F2778)))</f>
        <v>6.7</v>
      </c>
      <c r="K2778" s="23"/>
      <c r="L2778" s="48"/>
      <c r="M2778" s="48"/>
      <c r="N2778" s="49"/>
      <c r="O2778" s="91"/>
      <c r="P2778" s="92"/>
      <c r="Q2778" s="92"/>
    </row>
    <row r="2779" customFormat="false" ht="16.85" hidden="false" customHeight="false" outlineLevel="0" collapsed="false">
      <c r="A2779" s="69"/>
      <c r="B2779" s="90" t="s">
        <v>46</v>
      </c>
      <c r="C2779" s="91" t="s">
        <v>2571</v>
      </c>
      <c r="D2779" s="90" t="s">
        <v>2804</v>
      </c>
      <c r="E2779" s="43" t="n">
        <v>0.166666666666667</v>
      </c>
      <c r="F2779" s="54" t="n">
        <v>10</v>
      </c>
      <c r="G2779" s="45" t="n">
        <v>14.07</v>
      </c>
      <c r="H2779" s="96" t="s">
        <v>7</v>
      </c>
      <c r="I2779" s="106" t="n">
        <f aca="false">IF(H2779="W",F2779*G2779-F2779,(IF(H2779="L",-F2779)))</f>
        <v>-10</v>
      </c>
      <c r="K2779" s="23" t="s">
        <v>2805</v>
      </c>
      <c r="L2779" s="48"/>
      <c r="M2779" s="48"/>
      <c r="N2779" s="49"/>
      <c r="O2779" s="91"/>
      <c r="P2779" s="92"/>
      <c r="Q2779" s="92"/>
    </row>
    <row r="2780" customFormat="false" ht="16.85" hidden="false" customHeight="false" outlineLevel="0" collapsed="false">
      <c r="A2780" s="69"/>
      <c r="B2780" s="90" t="s">
        <v>46</v>
      </c>
      <c r="C2780" s="91" t="s">
        <v>28</v>
      </c>
      <c r="D2780" s="90" t="s">
        <v>2010</v>
      </c>
      <c r="E2780" s="43" t="n">
        <v>0.166666666666667</v>
      </c>
      <c r="F2780" s="54" t="n">
        <v>10.83</v>
      </c>
      <c r="G2780" s="45" t="n">
        <v>4.6</v>
      </c>
      <c r="H2780" s="96" t="s">
        <v>7</v>
      </c>
      <c r="I2780" s="106" t="n">
        <f aca="false">IF(H2780="W",F2780*G2780-F2780,(IF(H2780="L",-F2780)))</f>
        <v>-10.83</v>
      </c>
      <c r="K2780" s="23"/>
      <c r="L2780" s="48"/>
      <c r="M2780" s="48"/>
      <c r="N2780" s="49"/>
      <c r="O2780" s="91"/>
      <c r="P2780" s="92"/>
      <c r="Q2780" s="92"/>
    </row>
    <row r="2781" customFormat="false" ht="16.85" hidden="false" customHeight="false" outlineLevel="0" collapsed="false">
      <c r="A2781" s="69" t="n">
        <v>43813</v>
      </c>
      <c r="B2781" s="90" t="s">
        <v>46</v>
      </c>
      <c r="C2781" s="91" t="s">
        <v>170</v>
      </c>
      <c r="D2781" s="90" t="s">
        <v>1826</v>
      </c>
      <c r="E2781" s="43" t="n">
        <v>0.416666666666667</v>
      </c>
      <c r="F2781" s="54" t="n">
        <v>18.12</v>
      </c>
      <c r="G2781" s="45" t="n">
        <v>2.29</v>
      </c>
      <c r="H2781" s="96" t="s">
        <v>7</v>
      </c>
      <c r="I2781" s="106" t="n">
        <f aca="false">IF(H2781="W",F2781*G2781-F2781,(IF(H2781="L",-F2781)))</f>
        <v>-18.12</v>
      </c>
      <c r="K2781" s="23" t="s">
        <v>2806</v>
      </c>
      <c r="L2781" s="48"/>
      <c r="M2781" s="48"/>
      <c r="N2781" s="49"/>
      <c r="O2781" s="91"/>
      <c r="P2781" s="92"/>
      <c r="Q2781" s="92"/>
    </row>
    <row r="2782" customFormat="false" ht="16.85" hidden="false" customHeight="false" outlineLevel="0" collapsed="false">
      <c r="A2782" s="69" t="s">
        <v>2807</v>
      </c>
      <c r="B2782" s="90" t="s">
        <v>46</v>
      </c>
      <c r="C2782" s="91" t="s">
        <v>2571</v>
      </c>
      <c r="D2782" s="90" t="s">
        <v>2135</v>
      </c>
      <c r="E2782" s="43" t="n">
        <v>0.416666666666667</v>
      </c>
      <c r="F2782" s="54" t="n">
        <v>10</v>
      </c>
      <c r="G2782" s="45" t="n">
        <v>3.9</v>
      </c>
      <c r="H2782" s="96" t="s">
        <v>6</v>
      </c>
      <c r="I2782" s="106" t="n">
        <f aca="false">IF(H2782="W",F2782*G2782-F2782,(IF(H2782="L",-F2782)))</f>
        <v>0</v>
      </c>
      <c r="K2782" s="23"/>
      <c r="L2782" s="48"/>
      <c r="M2782" s="48"/>
      <c r="N2782" s="49"/>
      <c r="O2782" s="91"/>
      <c r="P2782" s="92"/>
      <c r="Q2782" s="92"/>
    </row>
    <row r="2783" customFormat="false" ht="16.85" hidden="false" customHeight="false" outlineLevel="0" collapsed="false">
      <c r="A2783" s="69" t="s">
        <v>2795</v>
      </c>
      <c r="B2783" s="90" t="s">
        <v>46</v>
      </c>
      <c r="C2783" s="91" t="s">
        <v>24</v>
      </c>
      <c r="D2783" s="90" t="s">
        <v>2088</v>
      </c>
      <c r="E2783" s="43" t="n">
        <v>0.416666666666667</v>
      </c>
      <c r="F2783" s="54" t="n">
        <v>15.43</v>
      </c>
      <c r="G2783" s="45" t="n">
        <v>2.69</v>
      </c>
      <c r="H2783" s="96" t="s">
        <v>5</v>
      </c>
      <c r="I2783" s="106" t="n">
        <f aca="false">IF(H2783="W",F2783*G2783-F2783,(IF(H2783="L",-F2783)))</f>
        <v>26.0767</v>
      </c>
      <c r="K2783" s="23"/>
      <c r="L2783" s="48"/>
      <c r="M2783" s="48"/>
      <c r="N2783" s="49"/>
      <c r="O2783" s="91"/>
      <c r="P2783" s="92"/>
      <c r="Q2783" s="92"/>
    </row>
    <row r="2784" customFormat="false" ht="16.85" hidden="false" customHeight="false" outlineLevel="0" collapsed="false">
      <c r="A2784" s="69"/>
      <c r="B2784" s="90" t="s">
        <v>46</v>
      </c>
      <c r="C2784" s="91" t="s">
        <v>28</v>
      </c>
      <c r="D2784" s="90" t="s">
        <v>2808</v>
      </c>
      <c r="E2784" s="43" t="n">
        <v>0.958333333333333</v>
      </c>
      <c r="F2784" s="54" t="n">
        <v>20</v>
      </c>
      <c r="G2784" s="45" t="n">
        <v>2.31</v>
      </c>
      <c r="H2784" s="96" t="s">
        <v>7</v>
      </c>
      <c r="I2784" s="106" t="n">
        <f aca="false">IF(H2784="W",F2784*G2784-F2784,(IF(H2784="L",-F2784)))</f>
        <v>-20</v>
      </c>
      <c r="K2784" s="23"/>
      <c r="L2784" s="48"/>
      <c r="M2784" s="48"/>
      <c r="N2784" s="49"/>
      <c r="O2784" s="91"/>
      <c r="P2784" s="92"/>
      <c r="Q2784" s="92"/>
    </row>
    <row r="2785" customFormat="false" ht="16.85" hidden="false" customHeight="false" outlineLevel="0" collapsed="false">
      <c r="A2785" s="69"/>
      <c r="B2785" s="90" t="s">
        <v>46</v>
      </c>
      <c r="C2785" s="91" t="s">
        <v>95</v>
      </c>
      <c r="D2785" s="90" t="s">
        <v>2135</v>
      </c>
      <c r="E2785" s="43" t="n">
        <v>0.958333333333333</v>
      </c>
      <c r="F2785" s="54" t="n">
        <v>11</v>
      </c>
      <c r="G2785" s="45" t="n">
        <v>4.2</v>
      </c>
      <c r="H2785" s="96" t="s">
        <v>5</v>
      </c>
      <c r="I2785" s="106" t="n">
        <f aca="false">IF(H2785="W",F2785*G2785-F2785,(IF(H2785="L",-F2785)))</f>
        <v>35.2</v>
      </c>
      <c r="K2785" s="23"/>
      <c r="L2785" s="48"/>
      <c r="M2785" s="48"/>
      <c r="N2785" s="49"/>
      <c r="O2785" s="91"/>
      <c r="P2785" s="92"/>
      <c r="Q2785" s="92"/>
    </row>
    <row r="2786" customFormat="false" ht="16.85" hidden="false" customHeight="false" outlineLevel="0" collapsed="false">
      <c r="A2786" s="69"/>
      <c r="B2786" s="90" t="s">
        <v>46</v>
      </c>
      <c r="C2786" s="91" t="s">
        <v>63</v>
      </c>
      <c r="D2786" s="90" t="s">
        <v>2809</v>
      </c>
      <c r="E2786" s="43" t="n">
        <v>0.958333333333333</v>
      </c>
      <c r="F2786" s="54" t="n">
        <v>15.4</v>
      </c>
      <c r="G2786" s="45" t="n">
        <v>3</v>
      </c>
      <c r="H2786" s="96" t="s">
        <v>7</v>
      </c>
      <c r="I2786" s="106" t="n">
        <f aca="false">IF(H2786="W",F2786*G2786-F2786,(IF(H2786="L",-F2786)))</f>
        <v>-15.4</v>
      </c>
      <c r="K2786" s="23"/>
      <c r="L2786" s="48"/>
      <c r="M2786" s="48"/>
      <c r="N2786" s="49"/>
      <c r="O2786" s="91"/>
      <c r="P2786" s="92"/>
      <c r="Q2786" s="92"/>
    </row>
    <row r="2787" customFormat="false" ht="16.85" hidden="false" customHeight="false" outlineLevel="0" collapsed="false">
      <c r="A2787" s="69"/>
      <c r="B2787" s="90" t="s">
        <v>46</v>
      </c>
      <c r="C2787" s="91" t="s">
        <v>63</v>
      </c>
      <c r="D2787" s="90" t="s">
        <v>2810</v>
      </c>
      <c r="E2787" s="43" t="n">
        <v>0.958333333333333</v>
      </c>
      <c r="F2787" s="54" t="n">
        <v>15</v>
      </c>
      <c r="G2787" s="45" t="n">
        <v>1.05</v>
      </c>
      <c r="H2787" s="96" t="s">
        <v>5</v>
      </c>
      <c r="I2787" s="106" t="n">
        <f aca="false">IF(H2787="W",F2787*G2787-F2787,(IF(H2787="L",-F2787)))</f>
        <v>0.75</v>
      </c>
      <c r="K2787" s="23"/>
      <c r="L2787" s="48"/>
      <c r="M2787" s="48"/>
      <c r="N2787" s="49"/>
      <c r="O2787" s="91"/>
      <c r="P2787" s="92"/>
      <c r="Q2787" s="92"/>
    </row>
    <row r="2788" customFormat="false" ht="16.85" hidden="false" customHeight="false" outlineLevel="0" collapsed="false">
      <c r="A2788" s="69"/>
      <c r="B2788" s="90" t="s">
        <v>46</v>
      </c>
      <c r="C2788" s="91" t="s">
        <v>63</v>
      </c>
      <c r="D2788" s="90" t="s">
        <v>2811</v>
      </c>
      <c r="E2788" s="43" t="n">
        <v>0.958333333333333</v>
      </c>
      <c r="F2788" s="54" t="n">
        <v>5</v>
      </c>
      <c r="G2788" s="45" t="n">
        <v>1.17</v>
      </c>
      <c r="H2788" s="96" t="s">
        <v>5</v>
      </c>
      <c r="I2788" s="106" t="n">
        <f aca="false">IF(H2788="W",F2788*G2788-F2788,(IF(H2788="L",-F2788)))</f>
        <v>0.85</v>
      </c>
      <c r="K2788" s="23"/>
      <c r="L2788" s="48"/>
      <c r="M2788" s="48"/>
      <c r="N2788" s="49"/>
      <c r="O2788" s="91"/>
      <c r="P2788" s="92"/>
      <c r="Q2788" s="92"/>
    </row>
    <row r="2789" customFormat="false" ht="16.85" hidden="false" customHeight="false" outlineLevel="0" collapsed="false">
      <c r="A2789" s="69"/>
      <c r="B2789" s="90" t="s">
        <v>67</v>
      </c>
      <c r="C2789" s="91" t="s">
        <v>28</v>
      </c>
      <c r="D2789" s="90" t="s">
        <v>2318</v>
      </c>
      <c r="E2789" s="43" t="n">
        <v>0.90625</v>
      </c>
      <c r="F2789" s="54" t="n">
        <v>38</v>
      </c>
      <c r="G2789" s="45" t="n">
        <v>3</v>
      </c>
      <c r="H2789" s="96" t="s">
        <v>5</v>
      </c>
      <c r="I2789" s="106" t="n">
        <f aca="false">IF(H2789="W",F2789*G2789-F2789,(IF(H2789="L",-F2789)))</f>
        <v>76</v>
      </c>
      <c r="K2789" s="117" t="s">
        <v>2812</v>
      </c>
      <c r="L2789" s="49"/>
      <c r="M2789" s="48"/>
      <c r="N2789" s="49"/>
      <c r="O2789" s="91"/>
      <c r="P2789" s="92"/>
      <c r="Q2789" s="92"/>
    </row>
    <row r="2790" customFormat="false" ht="16.85" hidden="false" customHeight="false" outlineLevel="0" collapsed="false">
      <c r="A2790" s="69"/>
      <c r="B2790" s="90" t="s">
        <v>67</v>
      </c>
      <c r="C2790" s="91" t="s">
        <v>24</v>
      </c>
      <c r="D2790" s="90" t="s">
        <v>2135</v>
      </c>
      <c r="E2790" s="43" t="n">
        <v>0.90625</v>
      </c>
      <c r="F2790" s="54" t="n">
        <v>41.73</v>
      </c>
      <c r="G2790" s="45" t="n">
        <v>3.18</v>
      </c>
      <c r="H2790" s="96" t="s">
        <v>7</v>
      </c>
      <c r="I2790" s="106" t="n">
        <f aca="false">IF(H2790="W",F2790*G2790-F2790,(IF(H2790="L",-F2790)))</f>
        <v>-41.73</v>
      </c>
      <c r="K2790" s="23"/>
      <c r="L2790" s="48"/>
      <c r="M2790" s="48"/>
      <c r="N2790" s="49"/>
      <c r="O2790" s="91"/>
      <c r="P2790" s="92"/>
      <c r="Q2790" s="92"/>
    </row>
    <row r="2791" customFormat="false" ht="16.85" hidden="false" customHeight="false" outlineLevel="0" collapsed="false">
      <c r="A2791" s="69"/>
      <c r="B2791" s="90" t="s">
        <v>67</v>
      </c>
      <c r="C2791" s="91" t="s">
        <v>95</v>
      </c>
      <c r="D2791" s="90" t="s">
        <v>1784</v>
      </c>
      <c r="E2791" s="43" t="n">
        <v>0.90625</v>
      </c>
      <c r="F2791" s="54" t="n">
        <v>52</v>
      </c>
      <c r="G2791" s="45" t="n">
        <v>2.7</v>
      </c>
      <c r="H2791" s="96" t="s">
        <v>7</v>
      </c>
      <c r="I2791" s="106" t="n">
        <f aca="false">IF(H2791="W",F2791*G2791-F2791,(IF(H2791="L",-F2791)))</f>
        <v>-52</v>
      </c>
      <c r="K2791" s="23"/>
      <c r="L2791" s="48"/>
      <c r="M2791" s="48"/>
      <c r="N2791" s="49"/>
      <c r="O2791" s="91"/>
      <c r="P2791" s="92"/>
      <c r="Q2791" s="92"/>
    </row>
    <row r="2792" customFormat="false" ht="16.85" hidden="false" customHeight="false" outlineLevel="0" collapsed="false">
      <c r="A2792" s="69"/>
      <c r="B2792" s="90" t="s">
        <v>67</v>
      </c>
      <c r="C2792" s="91" t="s">
        <v>170</v>
      </c>
      <c r="D2792" s="90" t="s">
        <v>2813</v>
      </c>
      <c r="E2792" s="43" t="n">
        <v>0.90625</v>
      </c>
      <c r="F2792" s="54" t="n">
        <v>4</v>
      </c>
      <c r="G2792" s="45" t="n">
        <v>3.85</v>
      </c>
      <c r="H2792" s="96" t="s">
        <v>7</v>
      </c>
      <c r="I2792" s="106" t="n">
        <f aca="false">IF(H2792="W",F2792*G2792-F2792,(IF(H2792="L",-F2792)))</f>
        <v>-4</v>
      </c>
      <c r="K2792" s="23" t="s">
        <v>2814</v>
      </c>
      <c r="L2792" s="48"/>
      <c r="M2792" s="48"/>
      <c r="N2792" s="49"/>
      <c r="O2792" s="91"/>
      <c r="P2792" s="92"/>
      <c r="Q2792" s="92"/>
    </row>
    <row r="2793" customFormat="false" ht="16.85" hidden="false" customHeight="false" outlineLevel="0" collapsed="false">
      <c r="A2793" s="69"/>
      <c r="B2793" s="90" t="s">
        <v>67</v>
      </c>
      <c r="C2793" s="91" t="s">
        <v>151</v>
      </c>
      <c r="D2793" s="90" t="s">
        <v>2813</v>
      </c>
      <c r="E2793" s="43" t="n">
        <v>0.90625</v>
      </c>
      <c r="F2793" s="54" t="n">
        <v>3.53</v>
      </c>
      <c r="G2793" s="45" t="n">
        <v>3.4</v>
      </c>
      <c r="H2793" s="96" t="s">
        <v>7</v>
      </c>
      <c r="I2793" s="106" t="n">
        <f aca="false">IF(H2793="W",F2793*G2793-F2793,(IF(H2793="L",-F2793)))</f>
        <v>-3.53</v>
      </c>
      <c r="K2793" s="23"/>
      <c r="L2793" s="48"/>
      <c r="M2793" s="48"/>
      <c r="N2793" s="49"/>
      <c r="O2793" s="91"/>
      <c r="P2793" s="92"/>
      <c r="Q2793" s="92"/>
    </row>
    <row r="2794" customFormat="false" ht="16.85" hidden="false" customHeight="false" outlineLevel="0" collapsed="false">
      <c r="A2794" s="69"/>
      <c r="B2794" s="90" t="s">
        <v>67</v>
      </c>
      <c r="C2794" s="91" t="s">
        <v>87</v>
      </c>
      <c r="D2794" s="90" t="s">
        <v>1784</v>
      </c>
      <c r="E2794" s="43" t="n">
        <v>0.90625</v>
      </c>
      <c r="F2794" s="54" t="n">
        <v>3</v>
      </c>
      <c r="G2794" s="45" t="n">
        <v>4</v>
      </c>
      <c r="H2794" s="96" t="s">
        <v>7</v>
      </c>
      <c r="I2794" s="106" t="n">
        <f aca="false">IF(H2794="W",F2794*G2794-F2794,(IF(H2794="L",-F2794)))</f>
        <v>-3</v>
      </c>
      <c r="K2794" s="23"/>
      <c r="L2794" s="48"/>
      <c r="M2794" s="48"/>
      <c r="N2794" s="49"/>
      <c r="O2794" s="91"/>
      <c r="P2794" s="92"/>
      <c r="Q2794" s="92"/>
    </row>
    <row r="2795" customFormat="false" ht="16.85" hidden="false" customHeight="false" outlineLevel="0" collapsed="false">
      <c r="A2795" s="69"/>
      <c r="B2795" s="90" t="s">
        <v>67</v>
      </c>
      <c r="C2795" s="91" t="s">
        <v>87</v>
      </c>
      <c r="D2795" s="90" t="s">
        <v>2815</v>
      </c>
      <c r="E2795" s="43" t="n">
        <v>0.90625</v>
      </c>
      <c r="F2795" s="54" t="n">
        <v>6</v>
      </c>
      <c r="G2795" s="45" t="n">
        <v>2.35</v>
      </c>
      <c r="H2795" s="96" t="s">
        <v>5</v>
      </c>
      <c r="I2795" s="106" t="n">
        <f aca="false">IF(H2795="W",F2795*G2795-F2795,(IF(H2795="L",-F2795)))</f>
        <v>8.1</v>
      </c>
      <c r="K2795" s="23"/>
      <c r="L2795" s="48"/>
      <c r="M2795" s="48"/>
      <c r="N2795" s="49"/>
      <c r="O2795" s="91"/>
      <c r="P2795" s="92"/>
      <c r="Q2795" s="92"/>
    </row>
    <row r="2796" customFormat="false" ht="16.85" hidden="false" customHeight="false" outlineLevel="0" collapsed="false">
      <c r="A2796" s="69"/>
      <c r="B2796" s="90" t="s">
        <v>23</v>
      </c>
      <c r="C2796" s="91" t="s">
        <v>95</v>
      </c>
      <c r="D2796" s="90" t="s">
        <v>2816</v>
      </c>
      <c r="E2796" s="43" t="n">
        <v>0.0208333333333333</v>
      </c>
      <c r="F2796" s="54" t="n">
        <v>10</v>
      </c>
      <c r="G2796" s="45" t="n">
        <v>2.712</v>
      </c>
      <c r="H2796" s="96" t="s">
        <v>7</v>
      </c>
      <c r="I2796" s="106" t="n">
        <f aca="false">IF(H2796="W",F2796*G2796-F2796,(IF(H2796="L",-F2796)))</f>
        <v>-10</v>
      </c>
      <c r="K2796" s="23"/>
      <c r="L2796" s="48"/>
      <c r="M2796" s="48"/>
      <c r="N2796" s="49"/>
      <c r="O2796" s="91"/>
      <c r="P2796" s="92"/>
      <c r="Q2796" s="92"/>
    </row>
    <row r="2797" customFormat="false" ht="16.85" hidden="false" customHeight="false" outlineLevel="0" collapsed="false">
      <c r="A2797" s="69"/>
      <c r="B2797" s="90" t="s">
        <v>23</v>
      </c>
      <c r="C2797" s="91" t="s">
        <v>151</v>
      </c>
      <c r="D2797" s="90" t="s">
        <v>2817</v>
      </c>
      <c r="E2797" s="43" t="n">
        <v>0.125</v>
      </c>
      <c r="F2797" s="54" t="n">
        <v>2</v>
      </c>
      <c r="G2797" s="45" t="n">
        <v>2.5</v>
      </c>
      <c r="H2797" s="96" t="s">
        <v>7</v>
      </c>
      <c r="I2797" s="106" t="n">
        <f aca="false">IF(H2797="W",F2797*G2797-F2797,(IF(H2797="L",-F2797)))</f>
        <v>-2</v>
      </c>
      <c r="K2797" s="23"/>
      <c r="L2797" s="48"/>
      <c r="M2797" s="48"/>
      <c r="N2797" s="49"/>
      <c r="O2797" s="91"/>
      <c r="P2797" s="92"/>
      <c r="Q2797" s="92"/>
    </row>
    <row r="2798" customFormat="false" ht="16.85" hidden="false" customHeight="false" outlineLevel="0" collapsed="false">
      <c r="A2798" s="69"/>
      <c r="B2798" s="90" t="s">
        <v>23</v>
      </c>
      <c r="C2798" s="91" t="s">
        <v>87</v>
      </c>
      <c r="D2798" s="90" t="s">
        <v>2818</v>
      </c>
      <c r="E2798" s="43" t="n">
        <v>0.0208333333333333</v>
      </c>
      <c r="F2798" s="54" t="n">
        <v>8.33</v>
      </c>
      <c r="G2798" s="45" t="n">
        <v>2.1</v>
      </c>
      <c r="H2798" s="96" t="s">
        <v>5</v>
      </c>
      <c r="I2798" s="106" t="n">
        <f aca="false">IF(H2798="W",F2798*G2798-F2798,(IF(H2798="L",-F2798)))</f>
        <v>9.163</v>
      </c>
      <c r="K2798" s="23"/>
      <c r="L2798" s="48"/>
      <c r="M2798" s="48"/>
      <c r="N2798" s="49"/>
      <c r="O2798" s="91"/>
      <c r="P2798" s="92"/>
      <c r="Q2798" s="92"/>
    </row>
    <row r="2799" customFormat="false" ht="16.85" hidden="false" customHeight="false" outlineLevel="0" collapsed="false">
      <c r="A2799" s="69"/>
      <c r="B2799" s="90" t="s">
        <v>23</v>
      </c>
      <c r="C2799" s="91" t="s">
        <v>87</v>
      </c>
      <c r="D2799" s="90" t="s">
        <v>2817</v>
      </c>
      <c r="E2799" s="43" t="n">
        <v>0.125</v>
      </c>
      <c r="F2799" s="54" t="n">
        <v>5</v>
      </c>
      <c r="G2799" s="45" t="n">
        <v>2.4</v>
      </c>
      <c r="H2799" s="96" t="s">
        <v>6</v>
      </c>
      <c r="I2799" s="106" t="n">
        <f aca="false">IF(H2799="W",F2799*G2799-F2799,(IF(H2799="L",-F2799)))</f>
        <v>0</v>
      </c>
      <c r="K2799" s="23" t="s">
        <v>124</v>
      </c>
      <c r="L2799" s="48"/>
      <c r="M2799" s="48"/>
      <c r="N2799" s="49"/>
      <c r="O2799" s="91"/>
      <c r="P2799" s="92"/>
      <c r="Q2799" s="92"/>
    </row>
    <row r="2800" customFormat="false" ht="16.85" hidden="false" customHeight="false" outlineLevel="0" collapsed="false">
      <c r="A2800" s="69"/>
      <c r="B2800" s="90" t="s">
        <v>23</v>
      </c>
      <c r="C2800" s="91" t="s">
        <v>95</v>
      </c>
      <c r="D2800" s="90" t="s">
        <v>2819</v>
      </c>
      <c r="E2800" s="43" t="n">
        <v>0.125</v>
      </c>
      <c r="F2800" s="54" t="n">
        <v>10</v>
      </c>
      <c r="G2800" s="45" t="n">
        <v>1.98</v>
      </c>
      <c r="H2800" s="96"/>
      <c r="I2800" s="106" t="n">
        <f aca="false">IF(H2800="W",F2800*G2800-F2800,(IF(H2800="L",-F2800)))</f>
        <v>0</v>
      </c>
      <c r="K2800" s="23"/>
      <c r="L2800" s="48"/>
      <c r="M2800" s="48"/>
      <c r="N2800" s="49"/>
      <c r="O2800" s="91"/>
      <c r="P2800" s="92"/>
      <c r="Q2800" s="92"/>
    </row>
    <row r="2801" customFormat="false" ht="16.85" hidden="false" customHeight="false" outlineLevel="0" collapsed="false">
      <c r="A2801" s="69" t="n">
        <v>43814</v>
      </c>
      <c r="B2801" s="90" t="s">
        <v>67</v>
      </c>
      <c r="C2801" s="91" t="s">
        <v>28</v>
      </c>
      <c r="D2801" s="90" t="s">
        <v>2820</v>
      </c>
      <c r="E2801" s="43" t="s">
        <v>2821</v>
      </c>
      <c r="F2801" s="54" t="n">
        <v>114</v>
      </c>
      <c r="G2801" s="45" t="n">
        <v>3.04</v>
      </c>
      <c r="H2801" s="96" t="s">
        <v>7</v>
      </c>
      <c r="I2801" s="106" t="n">
        <f aca="false">IF(H2801="W",F2801*G2801-F2801,(IF(H2801="L",-F2801)))</f>
        <v>-114</v>
      </c>
      <c r="K2801" s="118" t="s">
        <v>2822</v>
      </c>
      <c r="L2801" s="49"/>
      <c r="M2801" s="48"/>
      <c r="N2801" s="49"/>
      <c r="O2801" s="91"/>
      <c r="P2801" s="92"/>
      <c r="Q2801" s="92"/>
    </row>
    <row r="2802" customFormat="false" ht="16.85" hidden="false" customHeight="false" outlineLevel="0" collapsed="false">
      <c r="A2802" s="69" t="s">
        <v>2823</v>
      </c>
      <c r="B2802" s="90" t="s">
        <v>67</v>
      </c>
      <c r="C2802" s="91" t="s">
        <v>2571</v>
      </c>
      <c r="D2802" s="90" t="s">
        <v>2135</v>
      </c>
      <c r="E2802" s="43" t="n">
        <v>0.666666666666667</v>
      </c>
      <c r="F2802" s="54" t="n">
        <v>20</v>
      </c>
      <c r="G2802" s="45" t="n">
        <v>3.75</v>
      </c>
      <c r="H2802" s="96" t="s">
        <v>6</v>
      </c>
      <c r="I2802" s="106" t="n">
        <f aca="false">IF(H2802="W",F2802*G2802-F2802,(IF(H2802="L",-F2802)))</f>
        <v>0</v>
      </c>
      <c r="K2802" s="23" t="s">
        <v>124</v>
      </c>
      <c r="L2802" s="48"/>
      <c r="M2802" s="48"/>
      <c r="N2802" s="49"/>
      <c r="O2802" s="91"/>
      <c r="P2802" s="92"/>
      <c r="Q2802" s="92"/>
    </row>
    <row r="2803" customFormat="false" ht="16.85" hidden="false" customHeight="false" outlineLevel="0" collapsed="false">
      <c r="A2803" s="69" t="s">
        <v>2824</v>
      </c>
      <c r="B2803" s="90" t="s">
        <v>67</v>
      </c>
      <c r="C2803" s="91" t="s">
        <v>87</v>
      </c>
      <c r="D2803" s="90" t="s">
        <v>2135</v>
      </c>
      <c r="E2803" s="43" t="n">
        <v>0.666666666666667</v>
      </c>
      <c r="F2803" s="54" t="n">
        <v>30</v>
      </c>
      <c r="G2803" s="45" t="n">
        <v>3.75</v>
      </c>
      <c r="H2803" s="96" t="s">
        <v>7</v>
      </c>
      <c r="I2803" s="106" t="n">
        <f aca="false">IF(H2803="W",F2803*G2803-F2803,(IF(H2803="L",-F2803)))</f>
        <v>-30</v>
      </c>
      <c r="K2803" s="23"/>
      <c r="L2803" s="48"/>
      <c r="M2803" s="48"/>
      <c r="N2803" s="49"/>
      <c r="O2803" s="91"/>
      <c r="P2803" s="92"/>
      <c r="Q2803" s="92"/>
    </row>
    <row r="2804" customFormat="false" ht="16.85" hidden="false" customHeight="false" outlineLevel="0" collapsed="false">
      <c r="A2804" s="69"/>
      <c r="B2804" s="90" t="s">
        <v>67</v>
      </c>
      <c r="C2804" s="91" t="s">
        <v>63</v>
      </c>
      <c r="D2804" s="90" t="s">
        <v>2135</v>
      </c>
      <c r="E2804" s="43" t="n">
        <v>0.666666666666667</v>
      </c>
      <c r="F2804" s="54" t="n">
        <v>25</v>
      </c>
      <c r="G2804" s="45" t="n">
        <v>3.9</v>
      </c>
      <c r="H2804" s="96" t="s">
        <v>7</v>
      </c>
      <c r="I2804" s="106" t="n">
        <f aca="false">IF(H2804="W",F2804*G2804-F2804,(IF(H2804="L",-F2804)))</f>
        <v>-25</v>
      </c>
      <c r="K2804" s="23"/>
      <c r="L2804" s="48"/>
      <c r="M2804" s="48"/>
      <c r="N2804" s="49"/>
      <c r="O2804" s="91"/>
      <c r="P2804" s="92"/>
      <c r="Q2804" s="92"/>
    </row>
    <row r="2805" customFormat="false" ht="16.85" hidden="false" customHeight="false" outlineLevel="0" collapsed="false">
      <c r="A2805" s="69"/>
      <c r="B2805" s="90" t="s">
        <v>67</v>
      </c>
      <c r="C2805" s="91" t="s">
        <v>95</v>
      </c>
      <c r="D2805" s="90" t="s">
        <v>2825</v>
      </c>
      <c r="E2805" s="43" t="n">
        <v>0.666666666666667</v>
      </c>
      <c r="F2805" s="54" t="n">
        <v>45</v>
      </c>
      <c r="G2805" s="45" t="n">
        <v>4.5</v>
      </c>
      <c r="H2805" s="96" t="s">
        <v>7</v>
      </c>
      <c r="I2805" s="106" t="n">
        <f aca="false">IF(H2805="W",F2805*G2805-F2805,(IF(H2805="L",-F2805)))</f>
        <v>-45</v>
      </c>
      <c r="K2805" s="23"/>
      <c r="L2805" s="48"/>
      <c r="M2805" s="48"/>
      <c r="N2805" s="49"/>
      <c r="O2805" s="91"/>
      <c r="P2805" s="92"/>
      <c r="Q2805" s="92"/>
    </row>
    <row r="2806" customFormat="false" ht="16.85" hidden="false" customHeight="false" outlineLevel="0" collapsed="false">
      <c r="A2806" s="69"/>
      <c r="B2806" s="90" t="s">
        <v>67</v>
      </c>
      <c r="C2806" s="91" t="s">
        <v>331</v>
      </c>
      <c r="D2806" s="90" t="s">
        <v>2135</v>
      </c>
      <c r="E2806" s="43" t="n">
        <v>0.666666666666667</v>
      </c>
      <c r="F2806" s="54" t="n">
        <v>2</v>
      </c>
      <c r="G2806" s="45" t="n">
        <v>5.8</v>
      </c>
      <c r="H2806" s="96" t="s">
        <v>6</v>
      </c>
      <c r="I2806" s="106" t="n">
        <f aca="false">IF(H2806="W",F2806*G2806-F2806,(IF(H2806="L",-F2806)))</f>
        <v>0</v>
      </c>
      <c r="K2806" s="23"/>
      <c r="L2806" s="48"/>
      <c r="M2806" s="48"/>
      <c r="N2806" s="49"/>
      <c r="O2806" s="91"/>
      <c r="P2806" s="92"/>
      <c r="Q2806" s="92"/>
    </row>
    <row r="2807" customFormat="false" ht="16.85" hidden="false" customHeight="false" outlineLevel="0" collapsed="false">
      <c r="A2807" s="69"/>
      <c r="B2807" s="90" t="s">
        <v>67</v>
      </c>
      <c r="C2807" s="91" t="s">
        <v>754</v>
      </c>
      <c r="D2807" s="90" t="s">
        <v>1955</v>
      </c>
      <c r="E2807" s="43" t="n">
        <v>0.666666666666667</v>
      </c>
      <c r="F2807" s="54" t="n">
        <v>28.1</v>
      </c>
      <c r="G2807" s="45" t="n">
        <v>2.45</v>
      </c>
      <c r="H2807" s="96" t="s">
        <v>5</v>
      </c>
      <c r="I2807" s="106" t="n">
        <f aca="false">IF(H2807="W",F2807*G2807-F2807,(IF(H2807="L",-F2807)))</f>
        <v>40.745</v>
      </c>
      <c r="K2807" s="23"/>
      <c r="L2807" s="48"/>
      <c r="M2807" s="48"/>
      <c r="N2807" s="49"/>
      <c r="O2807" s="91"/>
      <c r="P2807" s="92"/>
      <c r="Q2807" s="92"/>
    </row>
    <row r="2808" customFormat="false" ht="16.85" hidden="false" customHeight="false" outlineLevel="0" collapsed="false">
      <c r="A2808" s="69"/>
      <c r="B2808" s="90" t="s">
        <v>67</v>
      </c>
      <c r="C2808" s="91" t="s">
        <v>2313</v>
      </c>
      <c r="D2808" s="90" t="s">
        <v>1955</v>
      </c>
      <c r="E2808" s="43" t="n">
        <v>0.666666666666667</v>
      </c>
      <c r="F2808" s="54" t="n">
        <v>105.02</v>
      </c>
      <c r="G2808" s="45" t="n">
        <v>2.45</v>
      </c>
      <c r="H2808" s="96" t="s">
        <v>5</v>
      </c>
      <c r="I2808" s="106" t="n">
        <f aca="false">IF(H2808="W",F2808*G2808-F2808,(IF(H2808="L",-F2808)))</f>
        <v>152.279</v>
      </c>
      <c r="K2808" s="23"/>
      <c r="L2808" s="48"/>
      <c r="M2808" s="48"/>
      <c r="N2808" s="49"/>
      <c r="O2808" s="91"/>
      <c r="P2808" s="92"/>
      <c r="Q2808" s="92"/>
    </row>
    <row r="2809" customFormat="false" ht="16.85" hidden="false" customHeight="false" outlineLevel="0" collapsed="false">
      <c r="A2809" s="69"/>
      <c r="B2809" s="90" t="s">
        <v>67</v>
      </c>
      <c r="C2809" s="91" t="s">
        <v>2826</v>
      </c>
      <c r="D2809" s="90" t="s">
        <v>1955</v>
      </c>
      <c r="E2809" s="43" t="n">
        <v>0.666666666666667</v>
      </c>
      <c r="F2809" s="54" t="n">
        <v>60</v>
      </c>
      <c r="G2809" s="45" t="n">
        <v>2.38</v>
      </c>
      <c r="H2809" s="96" t="s">
        <v>5</v>
      </c>
      <c r="I2809" s="106" t="n">
        <f aca="false">IF(H2809="W",F2809*G2809-F2809,(IF(H2809="L",-F2809)))</f>
        <v>82.8</v>
      </c>
      <c r="K2809" s="23"/>
      <c r="L2809" s="48"/>
      <c r="M2809" s="48"/>
      <c r="N2809" s="49"/>
      <c r="O2809" s="91"/>
      <c r="P2809" s="92"/>
      <c r="Q2809" s="92"/>
    </row>
    <row r="2810" customFormat="false" ht="16.85" hidden="false" customHeight="false" outlineLevel="0" collapsed="false">
      <c r="A2810" s="69"/>
      <c r="B2810" s="90" t="s">
        <v>67</v>
      </c>
      <c r="C2810" s="91" t="s">
        <v>151</v>
      </c>
      <c r="D2810" s="90" t="s">
        <v>1955</v>
      </c>
      <c r="E2810" s="43" t="n">
        <v>0.666666666666667</v>
      </c>
      <c r="F2810" s="54" t="n">
        <v>10</v>
      </c>
      <c r="G2810" s="45" t="n">
        <v>2.45</v>
      </c>
      <c r="H2810" s="96" t="s">
        <v>5</v>
      </c>
      <c r="I2810" s="106" t="n">
        <f aca="false">IF(H2810="W",F2810*G2810-F2810,(IF(H2810="L",-F2810)))</f>
        <v>14.5</v>
      </c>
      <c r="K2810" s="23" t="s">
        <v>565</v>
      </c>
      <c r="L2810" s="48" t="s">
        <v>2763</v>
      </c>
      <c r="M2810" s="48" t="s">
        <v>2628</v>
      </c>
      <c r="N2810" s="49"/>
      <c r="O2810" s="91"/>
      <c r="P2810" s="92"/>
      <c r="Q2810" s="92"/>
    </row>
    <row r="2811" customFormat="false" ht="16.85" hidden="false" customHeight="false" outlineLevel="0" collapsed="false">
      <c r="A2811" s="69"/>
      <c r="B2811" s="90" t="s">
        <v>1158</v>
      </c>
      <c r="C2811" s="91" t="s">
        <v>2826</v>
      </c>
      <c r="D2811" s="90" t="s">
        <v>2827</v>
      </c>
      <c r="E2811" s="43" t="n">
        <v>0.9375</v>
      </c>
      <c r="F2811" s="54" t="n">
        <v>27</v>
      </c>
      <c r="G2811" s="45" t="n">
        <v>1.87</v>
      </c>
      <c r="H2811" s="96" t="s">
        <v>5</v>
      </c>
      <c r="I2811" s="106" t="n">
        <f aca="false">IF(H2811="W",F2811*G2811-F2811,(IF(H2811="L",-F2811)))</f>
        <v>23.49</v>
      </c>
      <c r="K2811" s="23"/>
      <c r="L2811" s="48" t="s">
        <v>2631</v>
      </c>
      <c r="M2811" s="48" t="s">
        <v>2631</v>
      </c>
      <c r="N2811" s="49"/>
      <c r="O2811" s="91"/>
      <c r="P2811" s="92"/>
      <c r="Q2811" s="92"/>
    </row>
    <row r="2812" customFormat="false" ht="16.85" hidden="false" customHeight="false" outlineLevel="0" collapsed="false">
      <c r="A2812" s="69"/>
      <c r="B2812" s="90" t="s">
        <v>1158</v>
      </c>
      <c r="C2812" s="91" t="s">
        <v>28</v>
      </c>
      <c r="D2812" s="90" t="s">
        <v>2632</v>
      </c>
      <c r="E2812" s="43" t="n">
        <v>0.9375</v>
      </c>
      <c r="F2812" s="54" t="n">
        <v>25</v>
      </c>
      <c r="G2812" s="45" t="n">
        <v>1.89</v>
      </c>
      <c r="H2812" s="96" t="s">
        <v>7</v>
      </c>
      <c r="I2812" s="106" t="n">
        <f aca="false">IF(H2812="W",F2812*G2812-F2812,(IF(H2812="L",-F2812)))</f>
        <v>-25</v>
      </c>
      <c r="K2812" s="23"/>
      <c r="L2812" s="48" t="n">
        <v>4</v>
      </c>
      <c r="M2812" s="48" t="n">
        <v>29</v>
      </c>
      <c r="N2812" s="49"/>
      <c r="O2812" s="91"/>
      <c r="P2812" s="92"/>
      <c r="Q2812" s="92"/>
    </row>
    <row r="2813" customFormat="false" ht="16.85" hidden="false" customHeight="false" outlineLevel="0" collapsed="false">
      <c r="A2813" s="69" t="n">
        <v>43815</v>
      </c>
      <c r="B2813" s="90" t="s">
        <v>847</v>
      </c>
      <c r="C2813" s="91" t="s">
        <v>68</v>
      </c>
      <c r="D2813" s="90" t="s">
        <v>2828</v>
      </c>
      <c r="E2813" s="43" t="n">
        <v>0.666666666666667</v>
      </c>
      <c r="F2813" s="54" t="n">
        <v>1</v>
      </c>
      <c r="G2813" s="45" t="n">
        <v>2</v>
      </c>
      <c r="H2813" s="96" t="s">
        <v>7</v>
      </c>
      <c r="I2813" s="106" t="n">
        <f aca="false">IF(H2813="W",F2813*G2813-F2813,(IF(H2813="L",-F2813)))</f>
        <v>-1</v>
      </c>
      <c r="K2813" s="23"/>
      <c r="L2813" s="48" t="s">
        <v>2829</v>
      </c>
      <c r="M2813" s="48" t="s">
        <v>9</v>
      </c>
      <c r="N2813" s="107" t="n">
        <f aca="false">SUM(I2813:I2988)</f>
        <v>171.843</v>
      </c>
      <c r="O2813" s="91"/>
      <c r="P2813" s="92"/>
      <c r="Q2813" s="92"/>
    </row>
    <row r="2814" customFormat="false" ht="16.85" hidden="false" customHeight="false" outlineLevel="0" collapsed="false">
      <c r="A2814" s="69"/>
      <c r="B2814" s="90" t="s">
        <v>67</v>
      </c>
      <c r="C2814" s="91" t="s">
        <v>28</v>
      </c>
      <c r="D2814" s="90" t="s">
        <v>2830</v>
      </c>
      <c r="E2814" s="43" t="n">
        <v>0.90625</v>
      </c>
      <c r="F2814" s="54" t="n">
        <v>20</v>
      </c>
      <c r="G2814" s="45" t="n">
        <v>3</v>
      </c>
      <c r="H2814" s="96" t="s">
        <v>7</v>
      </c>
      <c r="I2814" s="106" t="n">
        <f aca="false">IF(H2814="W",F2814*G2814-F2814,(IF(H2814="L",-F2814)))</f>
        <v>-20</v>
      </c>
      <c r="K2814" s="23"/>
      <c r="L2814" s="48"/>
      <c r="M2814" s="48"/>
      <c r="N2814" s="49"/>
      <c r="O2814" s="91"/>
      <c r="P2814" s="92"/>
      <c r="Q2814" s="92"/>
    </row>
    <row r="2815" customFormat="false" ht="16.85" hidden="false" customHeight="false" outlineLevel="0" collapsed="false">
      <c r="A2815" s="69"/>
      <c r="B2815" s="90" t="s">
        <v>67</v>
      </c>
      <c r="C2815" s="91" t="s">
        <v>2826</v>
      </c>
      <c r="D2815" s="90" t="s">
        <v>2135</v>
      </c>
      <c r="E2815" s="43" t="n">
        <v>0.90625</v>
      </c>
      <c r="F2815" s="54" t="n">
        <v>18.18</v>
      </c>
      <c r="G2815" s="45" t="n">
        <v>3.3</v>
      </c>
      <c r="H2815" s="96" t="s">
        <v>5</v>
      </c>
      <c r="I2815" s="106" t="n">
        <f aca="false">IF(H2815="W",F2815*G2815-F2815,(IF(H2815="L",-F2815)))</f>
        <v>41.814</v>
      </c>
      <c r="K2815" s="23" t="s">
        <v>2831</v>
      </c>
      <c r="L2815" s="48"/>
      <c r="M2815" s="48"/>
      <c r="N2815" s="49"/>
      <c r="O2815" s="91"/>
      <c r="P2815" s="92"/>
      <c r="Q2815" s="92"/>
    </row>
    <row r="2816" customFormat="false" ht="16.85" hidden="false" customHeight="false" outlineLevel="0" collapsed="false">
      <c r="A2816" s="69"/>
      <c r="B2816" s="90" t="s">
        <v>67</v>
      </c>
      <c r="C2816" s="91" t="s">
        <v>331</v>
      </c>
      <c r="D2816" s="90" t="s">
        <v>2832</v>
      </c>
      <c r="E2816" s="43" t="n">
        <v>0.90625</v>
      </c>
      <c r="F2816" s="54" t="n">
        <v>22.22</v>
      </c>
      <c r="G2816" s="45" t="n">
        <v>2.7</v>
      </c>
      <c r="H2816" s="96" t="s">
        <v>7</v>
      </c>
      <c r="I2816" s="106" t="n">
        <f aca="false">IF(H2816="W",F2816*G2816-F2816,(IF(H2816="L",-F2816)))</f>
        <v>-22.22</v>
      </c>
      <c r="K2816" s="23" t="s">
        <v>1099</v>
      </c>
      <c r="L2816" s="48"/>
      <c r="M2816" s="48"/>
      <c r="N2816" s="107"/>
      <c r="O2816" s="91"/>
      <c r="P2816" s="92"/>
      <c r="Q2816" s="92"/>
    </row>
    <row r="2817" customFormat="false" ht="16.85" hidden="false" customHeight="false" outlineLevel="0" collapsed="false">
      <c r="A2817" s="69"/>
      <c r="B2817" s="90" t="s">
        <v>67</v>
      </c>
      <c r="C2817" s="91" t="s">
        <v>87</v>
      </c>
      <c r="D2817" s="90" t="s">
        <v>1849</v>
      </c>
      <c r="E2817" s="43" t="n">
        <v>0.90625</v>
      </c>
      <c r="F2817" s="54" t="n">
        <v>19.6</v>
      </c>
      <c r="G2817" s="45" t="n">
        <v>1.08</v>
      </c>
      <c r="H2817" s="96" t="s">
        <v>5</v>
      </c>
      <c r="I2817" s="106" t="n">
        <f aca="false">IF(H2817="W",F2817*G2817-F2817,(IF(H2817="L",-F2817)))</f>
        <v>1.568</v>
      </c>
      <c r="K2817" s="23"/>
      <c r="L2817" s="48"/>
      <c r="M2817" s="48"/>
      <c r="N2817" s="49"/>
      <c r="O2817" s="91"/>
      <c r="P2817" s="92"/>
      <c r="Q2817" s="92"/>
    </row>
    <row r="2818" customFormat="false" ht="16.85" hidden="false" customHeight="false" outlineLevel="0" collapsed="false">
      <c r="A2818" s="69"/>
      <c r="B2818" s="90" t="s">
        <v>67</v>
      </c>
      <c r="C2818" s="91" t="s">
        <v>151</v>
      </c>
      <c r="D2818" s="90" t="s">
        <v>1849</v>
      </c>
      <c r="E2818" s="43" t="n">
        <v>0.90625</v>
      </c>
      <c r="F2818" s="54" t="n">
        <v>0.4</v>
      </c>
      <c r="G2818" s="45" t="n">
        <v>1.07</v>
      </c>
      <c r="H2818" s="96" t="s">
        <v>5</v>
      </c>
      <c r="I2818" s="106" t="n">
        <f aca="false">IF(H2818="W",F2818*G2818-F2818,(IF(H2818="L",-F2818)))</f>
        <v>0.028</v>
      </c>
      <c r="K2818" s="23"/>
      <c r="L2818" s="48"/>
      <c r="M2818" s="48"/>
      <c r="N2818" s="49"/>
      <c r="O2818" s="91"/>
      <c r="P2818" s="92"/>
      <c r="Q2818" s="92"/>
    </row>
    <row r="2819" customFormat="false" ht="16.85" hidden="false" customHeight="false" outlineLevel="0" collapsed="false">
      <c r="A2819" s="69"/>
      <c r="B2819" s="90" t="s">
        <v>439</v>
      </c>
      <c r="C2819" s="91" t="s">
        <v>2826</v>
      </c>
      <c r="D2819" s="90" t="s">
        <v>2833</v>
      </c>
      <c r="E2819" s="43" t="n">
        <v>0.75</v>
      </c>
      <c r="F2819" s="54" t="n">
        <v>60</v>
      </c>
      <c r="G2819" s="45" t="n">
        <v>2</v>
      </c>
      <c r="H2819" s="96" t="s">
        <v>5</v>
      </c>
      <c r="I2819" s="106" t="n">
        <f aca="false">IF(H2819="W",F2819*G2819-F2819,(IF(H2819="L",-F2819)))</f>
        <v>60</v>
      </c>
      <c r="K2819" s="23"/>
      <c r="L2819" s="48"/>
      <c r="M2819" s="48"/>
      <c r="N2819" s="49"/>
      <c r="O2819" s="91"/>
      <c r="P2819" s="92"/>
      <c r="Q2819" s="92"/>
    </row>
    <row r="2820" customFormat="false" ht="16.85" hidden="false" customHeight="false" outlineLevel="0" collapsed="false">
      <c r="A2820" s="119" t="s">
        <v>2834</v>
      </c>
      <c r="B2820" s="90" t="s">
        <v>67</v>
      </c>
      <c r="C2820" s="91" t="s">
        <v>28</v>
      </c>
      <c r="D2820" s="90" t="s">
        <v>2835</v>
      </c>
      <c r="E2820" s="43" t="s">
        <v>2836</v>
      </c>
      <c r="F2820" s="54" t="n">
        <v>5</v>
      </c>
      <c r="G2820" s="45" t="n">
        <v>2.16</v>
      </c>
      <c r="H2820" s="96" t="s">
        <v>5</v>
      </c>
      <c r="I2820" s="106" t="n">
        <f aca="false">IF(H2820="W",F2820*G2820-F2820,(IF(H2820="L",-F2820)))</f>
        <v>5.8</v>
      </c>
      <c r="K2820" s="120" t="s">
        <v>2837</v>
      </c>
      <c r="L2820" s="48"/>
      <c r="M2820" s="48"/>
      <c r="N2820" s="49"/>
      <c r="O2820" s="91"/>
      <c r="P2820" s="92"/>
      <c r="Q2820" s="92"/>
    </row>
    <row r="2821" customFormat="false" ht="16.85" hidden="false" customHeight="false" outlineLevel="0" collapsed="false">
      <c r="A2821" s="69"/>
      <c r="B2821" s="90" t="s">
        <v>67</v>
      </c>
      <c r="C2821" s="91" t="s">
        <v>2826</v>
      </c>
      <c r="D2821" s="90" t="s">
        <v>2838</v>
      </c>
      <c r="E2821" s="43" t="n">
        <v>0.90625</v>
      </c>
      <c r="F2821" s="54" t="n">
        <v>3</v>
      </c>
      <c r="G2821" s="45" t="n">
        <v>4.2</v>
      </c>
      <c r="H2821" s="96" t="s">
        <v>7</v>
      </c>
      <c r="I2821" s="106" t="n">
        <f aca="false">IF(H2821="W",F2821*G2821-F2821,(IF(H2821="L",-F2821)))</f>
        <v>-3</v>
      </c>
      <c r="K2821" s="23"/>
      <c r="L2821" s="48"/>
      <c r="M2821" s="48"/>
      <c r="N2821" s="49"/>
      <c r="O2821" s="91"/>
      <c r="P2821" s="92"/>
      <c r="Q2821" s="92"/>
    </row>
    <row r="2822" customFormat="false" ht="16.85" hidden="false" customHeight="false" outlineLevel="0" collapsed="false">
      <c r="A2822" s="69"/>
      <c r="B2822" s="90" t="s">
        <v>1158</v>
      </c>
      <c r="C2822" s="91" t="s">
        <v>2826</v>
      </c>
      <c r="D2822" s="90" t="s">
        <v>2505</v>
      </c>
      <c r="E2822" s="43" t="n">
        <v>0.0833333333333333</v>
      </c>
      <c r="F2822" s="54" t="n">
        <v>7.15</v>
      </c>
      <c r="G2822" s="45" t="n">
        <v>2.35</v>
      </c>
      <c r="H2822" s="96" t="s">
        <v>5</v>
      </c>
      <c r="I2822" s="106" t="n">
        <f aca="false">IF(H2822="W",F2822*G2822-F2822,(IF(H2822="L",-F2822)))</f>
        <v>9.6525</v>
      </c>
      <c r="K2822" s="23"/>
      <c r="L2822" s="48"/>
      <c r="M2822" s="48"/>
      <c r="N2822" s="49"/>
      <c r="O2822" s="91"/>
      <c r="P2822" s="92"/>
      <c r="Q2822" s="92"/>
    </row>
    <row r="2823" customFormat="false" ht="16.85" hidden="false" customHeight="false" outlineLevel="0" collapsed="false">
      <c r="A2823" s="69"/>
      <c r="B2823" s="90" t="s">
        <v>1158</v>
      </c>
      <c r="C2823" s="91" t="s">
        <v>28</v>
      </c>
      <c r="D2823" s="90" t="s">
        <v>2503</v>
      </c>
      <c r="E2823" s="43" t="n">
        <v>0.0833333333333333</v>
      </c>
      <c r="F2823" s="54" t="n">
        <v>10</v>
      </c>
      <c r="G2823" s="45" t="n">
        <v>1.68</v>
      </c>
      <c r="H2823" s="96" t="s">
        <v>6</v>
      </c>
      <c r="I2823" s="106" t="n">
        <f aca="false">IF(H2823="W",F2823*G2823-F2823,(IF(H2823="L",-F2823)))</f>
        <v>0</v>
      </c>
      <c r="K2823" s="23"/>
      <c r="L2823" s="48"/>
      <c r="M2823" s="48"/>
      <c r="N2823" s="49"/>
      <c r="O2823" s="91"/>
      <c r="P2823" s="92"/>
      <c r="Q2823" s="92"/>
    </row>
    <row r="2824" customFormat="false" ht="16.85" hidden="false" customHeight="false" outlineLevel="0" collapsed="false">
      <c r="A2824" s="69" t="s">
        <v>2684</v>
      </c>
      <c r="B2824" s="90" t="s">
        <v>1158</v>
      </c>
      <c r="C2824" s="91" t="s">
        <v>170</v>
      </c>
      <c r="D2824" s="90" t="s">
        <v>2505</v>
      </c>
      <c r="E2824" s="43" t="n">
        <v>0.0833333333333333</v>
      </c>
      <c r="F2824" s="54" t="n">
        <v>3</v>
      </c>
      <c r="G2824" s="45" t="n">
        <v>1.57</v>
      </c>
      <c r="H2824" s="96" t="s">
        <v>5</v>
      </c>
      <c r="I2824" s="106" t="n">
        <f aca="false">IF(H2824="W",F2824*G2824-F2824,(IF(H2824="L",-F2824)))</f>
        <v>1.71</v>
      </c>
      <c r="K2824" s="23"/>
      <c r="L2824" s="48"/>
      <c r="M2824" s="48"/>
      <c r="N2824" s="49"/>
      <c r="O2824" s="91"/>
      <c r="P2824" s="92"/>
      <c r="Q2824" s="92"/>
    </row>
    <row r="2825" customFormat="false" ht="16.85" hidden="false" customHeight="false" outlineLevel="0" collapsed="false">
      <c r="A2825" s="69" t="n">
        <v>43816</v>
      </c>
      <c r="B2825" s="90" t="s">
        <v>847</v>
      </c>
      <c r="C2825" s="91" t="s">
        <v>68</v>
      </c>
      <c r="D2825" s="90" t="s">
        <v>2839</v>
      </c>
      <c r="E2825" s="43" t="n">
        <v>0.625</v>
      </c>
      <c r="F2825" s="54" t="n">
        <v>1</v>
      </c>
      <c r="G2825" s="45" t="n">
        <v>2</v>
      </c>
      <c r="H2825" s="96" t="s">
        <v>7</v>
      </c>
      <c r="I2825" s="106" t="n">
        <f aca="false">IF(H2825="W",F2825*G2825-F2825,(IF(H2825="L",-F2825)))</f>
        <v>-1</v>
      </c>
      <c r="K2825" s="23" t="s">
        <v>2840</v>
      </c>
      <c r="L2825" s="48"/>
      <c r="M2825" s="48"/>
      <c r="N2825" s="49"/>
      <c r="O2825" s="91"/>
      <c r="P2825" s="92"/>
      <c r="Q2825" s="92"/>
    </row>
    <row r="2826" customFormat="false" ht="16.85" hidden="false" customHeight="false" outlineLevel="0" collapsed="false">
      <c r="A2826" s="69"/>
      <c r="B2826" s="90" t="s">
        <v>67</v>
      </c>
      <c r="C2826" s="91" t="s">
        <v>28</v>
      </c>
      <c r="D2826" s="90" t="s">
        <v>2841</v>
      </c>
      <c r="E2826" s="43" t="n">
        <v>0.895833333333333</v>
      </c>
      <c r="F2826" s="54" t="n">
        <v>20</v>
      </c>
      <c r="G2826" s="45" t="n">
        <v>2.3</v>
      </c>
      <c r="H2826" s="96" t="s">
        <v>7</v>
      </c>
      <c r="I2826" s="106" t="n">
        <f aca="false">IF(H2826="W",F2826*G2826-F2826,(IF(H2826="L",-F2826)))</f>
        <v>-20</v>
      </c>
      <c r="K2826" s="23"/>
      <c r="L2826" s="48"/>
      <c r="M2826" s="48"/>
      <c r="N2826" s="49"/>
      <c r="O2826" s="91"/>
      <c r="P2826" s="92"/>
      <c r="Q2826" s="92"/>
    </row>
    <row r="2827" customFormat="false" ht="16.85" hidden="false" customHeight="false" outlineLevel="0" collapsed="false">
      <c r="A2827" s="69"/>
      <c r="B2827" s="90" t="s">
        <v>67</v>
      </c>
      <c r="C2827" s="91" t="s">
        <v>170</v>
      </c>
      <c r="D2827" s="90" t="s">
        <v>2135</v>
      </c>
      <c r="E2827" s="43" t="n">
        <v>0.895833333333333</v>
      </c>
      <c r="F2827" s="54" t="n">
        <v>10</v>
      </c>
      <c r="G2827" s="45" t="n">
        <v>3.75</v>
      </c>
      <c r="H2827" s="96" t="s">
        <v>5</v>
      </c>
      <c r="I2827" s="106" t="n">
        <f aca="false">IF(H2827="W",F2827*G2827-F2827,(IF(H2827="L",-F2827)))</f>
        <v>27.5</v>
      </c>
      <c r="K2827" s="23" t="s">
        <v>2842</v>
      </c>
      <c r="L2827" s="48"/>
      <c r="M2827" s="48"/>
      <c r="N2827" s="49"/>
      <c r="O2827" s="91"/>
      <c r="P2827" s="92"/>
      <c r="Q2827" s="92"/>
    </row>
    <row r="2828" customFormat="false" ht="16.85" hidden="false" customHeight="false" outlineLevel="0" collapsed="false">
      <c r="A2828" s="69" t="s">
        <v>2843</v>
      </c>
      <c r="B2828" s="90" t="s">
        <v>67</v>
      </c>
      <c r="C2828" s="91" t="s">
        <v>170</v>
      </c>
      <c r="D2828" s="90" t="s">
        <v>2135</v>
      </c>
      <c r="E2828" s="43" t="n">
        <v>0.895833333333333</v>
      </c>
      <c r="F2828" s="54" t="n">
        <v>2.27</v>
      </c>
      <c r="G2828" s="45" t="n">
        <v>3.75</v>
      </c>
      <c r="H2828" s="96" t="s">
        <v>5</v>
      </c>
      <c r="I2828" s="106" t="n">
        <f aca="false">IF(H2828="W",F2828*G2828-F2828,(IF(H2828="L",-F2828)))</f>
        <v>6.2425</v>
      </c>
      <c r="K2828" s="23"/>
      <c r="L2828" s="48"/>
      <c r="M2828" s="48"/>
      <c r="N2828" s="49"/>
      <c r="O2828" s="91"/>
      <c r="P2828" s="92"/>
      <c r="Q2828" s="92"/>
    </row>
    <row r="2829" customFormat="false" ht="16.85" hidden="false" customHeight="false" outlineLevel="0" collapsed="false">
      <c r="A2829" s="69"/>
      <c r="B2829" s="90" t="s">
        <v>67</v>
      </c>
      <c r="C2829" s="91" t="s">
        <v>2826</v>
      </c>
      <c r="D2829" s="90" t="s">
        <v>1842</v>
      </c>
      <c r="E2829" s="43" t="n">
        <v>0.895833333333333</v>
      </c>
      <c r="F2829" s="54" t="n">
        <v>14.84</v>
      </c>
      <c r="G2829" s="45" t="n">
        <v>3.1</v>
      </c>
      <c r="H2829" s="96" t="s">
        <v>7</v>
      </c>
      <c r="I2829" s="106" t="n">
        <f aca="false">IF(H2829="W",F2829*G2829-F2829,(IF(H2829="L",-F2829)))</f>
        <v>-14.84</v>
      </c>
      <c r="K2829" s="23"/>
      <c r="L2829" s="48"/>
      <c r="M2829" s="48"/>
      <c r="N2829" s="49"/>
      <c r="O2829" s="91"/>
      <c r="P2829" s="92"/>
      <c r="Q2829" s="92"/>
    </row>
    <row r="2830" customFormat="false" ht="16.85" hidden="false" customHeight="false" outlineLevel="0" collapsed="false">
      <c r="A2830" s="69"/>
      <c r="B2830" s="90" t="s">
        <v>67</v>
      </c>
      <c r="C2830" s="91" t="s">
        <v>83</v>
      </c>
      <c r="D2830" s="90" t="s">
        <v>1849</v>
      </c>
      <c r="E2830" s="43" t="n">
        <v>0.895833333333333</v>
      </c>
      <c r="F2830" s="54" t="n">
        <v>20</v>
      </c>
      <c r="G2830" s="45"/>
      <c r="H2830" s="96" t="s">
        <v>6</v>
      </c>
      <c r="I2830" s="106" t="n">
        <f aca="false">IF(H2830="W",F2830*G2830-F2830,(IF(H2830="L",-F2830)))</f>
        <v>0</v>
      </c>
      <c r="K2830" s="23"/>
      <c r="L2830" s="48"/>
      <c r="M2830" s="48"/>
      <c r="N2830" s="49"/>
      <c r="O2830" s="91"/>
      <c r="P2830" s="92"/>
      <c r="Q2830" s="92"/>
    </row>
    <row r="2831" customFormat="false" ht="16.85" hidden="false" customHeight="false" outlineLevel="0" collapsed="false">
      <c r="A2831" s="121" t="s">
        <v>2844</v>
      </c>
      <c r="B2831" s="90" t="s">
        <v>67</v>
      </c>
      <c r="C2831" s="91" t="s">
        <v>28</v>
      </c>
      <c r="D2831" s="90" t="s">
        <v>2845</v>
      </c>
      <c r="E2831" s="43" t="n">
        <v>0.920138888888889</v>
      </c>
      <c r="F2831" s="54" t="n">
        <v>10.82</v>
      </c>
      <c r="G2831" s="45" t="n">
        <v>2.2</v>
      </c>
      <c r="H2831" s="96" t="s">
        <v>7</v>
      </c>
      <c r="I2831" s="106" t="n">
        <f aca="false">IF(H2831="W",F2831*G2831-F2831,(IF(H2831="L",-F2831)))</f>
        <v>-10.82</v>
      </c>
      <c r="K2831" s="23" t="s">
        <v>124</v>
      </c>
      <c r="L2831" s="48"/>
      <c r="M2831" s="48"/>
      <c r="N2831" s="49"/>
      <c r="O2831" s="91"/>
      <c r="P2831" s="92"/>
      <c r="Q2831" s="92"/>
    </row>
    <row r="2832" customFormat="false" ht="16.85" hidden="false" customHeight="false" outlineLevel="0" collapsed="false">
      <c r="A2832" s="69" t="s">
        <v>2846</v>
      </c>
      <c r="B2832" s="90" t="s">
        <v>67</v>
      </c>
      <c r="C2832" s="91" t="s">
        <v>170</v>
      </c>
      <c r="D2832" s="90" t="s">
        <v>2135</v>
      </c>
      <c r="E2832" s="43" t="n">
        <v>0.920138888888889</v>
      </c>
      <c r="F2832" s="54" t="n">
        <v>7</v>
      </c>
      <c r="G2832" s="45" t="n">
        <v>3.7</v>
      </c>
      <c r="H2832" s="96" t="s">
        <v>7</v>
      </c>
      <c r="I2832" s="106" t="n">
        <f aca="false">IF(H2832="W",F2832*G2832-F2832,(IF(H2832="L",-F2832)))</f>
        <v>-7</v>
      </c>
      <c r="K2832" s="23"/>
      <c r="L2832" s="48"/>
      <c r="M2832" s="48"/>
      <c r="N2832" s="49"/>
      <c r="O2832" s="91"/>
      <c r="P2832" s="92"/>
      <c r="Q2832" s="92"/>
    </row>
    <row r="2833" customFormat="false" ht="16.85" hidden="false" customHeight="false" outlineLevel="0" collapsed="false">
      <c r="A2833" s="69"/>
      <c r="B2833" s="90" t="s">
        <v>67</v>
      </c>
      <c r="C2833" s="91" t="s">
        <v>331</v>
      </c>
      <c r="D2833" s="90" t="s">
        <v>2679</v>
      </c>
      <c r="E2833" s="43" t="n">
        <v>0.920138888888889</v>
      </c>
      <c r="F2833" s="54" t="n">
        <v>20</v>
      </c>
      <c r="G2833" s="45" t="n">
        <v>2</v>
      </c>
      <c r="H2833" s="96" t="s">
        <v>5</v>
      </c>
      <c r="I2833" s="106" t="n">
        <f aca="false">IF(H2833="W",F2833*G2833-F2833,(IF(H2833="L",-F2833)))</f>
        <v>20</v>
      </c>
      <c r="K2833" s="23"/>
      <c r="L2833" s="48"/>
      <c r="M2833" s="48"/>
      <c r="N2833" s="49"/>
      <c r="O2833" s="91"/>
      <c r="P2833" s="92"/>
      <c r="Q2833" s="92"/>
    </row>
    <row r="2834" customFormat="false" ht="16.85" hidden="false" customHeight="false" outlineLevel="0" collapsed="false">
      <c r="A2834" s="69"/>
      <c r="B2834" s="90" t="s">
        <v>67</v>
      </c>
      <c r="C2834" s="91" t="s">
        <v>28</v>
      </c>
      <c r="D2834" s="90" t="s">
        <v>2847</v>
      </c>
      <c r="E2834" s="43" t="n">
        <v>0.6875</v>
      </c>
      <c r="F2834" s="54" t="n">
        <v>10</v>
      </c>
      <c r="G2834" s="45" t="n">
        <v>1.8</v>
      </c>
      <c r="H2834" s="96"/>
      <c r="I2834" s="106" t="n">
        <f aca="false">IF(H2834="W",F2834*G2834-F2834,(IF(H2834="L",-F2834)))</f>
        <v>0</v>
      </c>
      <c r="K2834" s="23" t="s">
        <v>2848</v>
      </c>
      <c r="L2834" s="48"/>
      <c r="M2834" s="48"/>
      <c r="N2834" s="49"/>
      <c r="O2834" s="91"/>
      <c r="P2834" s="92"/>
      <c r="Q2834" s="92"/>
    </row>
    <row r="2835" customFormat="false" ht="16.85" hidden="false" customHeight="false" outlineLevel="0" collapsed="false">
      <c r="A2835" s="69"/>
      <c r="B2835" s="90" t="s">
        <v>67</v>
      </c>
      <c r="C2835" s="91" t="s">
        <v>87</v>
      </c>
      <c r="D2835" s="90" t="s">
        <v>2849</v>
      </c>
      <c r="E2835" s="43" t="n">
        <v>0.6875</v>
      </c>
      <c r="F2835" s="54"/>
      <c r="G2835" s="45"/>
      <c r="H2835" s="96"/>
      <c r="I2835" s="106" t="n">
        <f aca="false">IF(H2835="W",F2835*G2835-F2835,(IF(H2835="L",-F2835)))</f>
        <v>0</v>
      </c>
      <c r="K2835" s="23"/>
      <c r="L2835" s="48"/>
      <c r="M2835" s="48"/>
      <c r="N2835" s="49"/>
      <c r="O2835" s="91"/>
      <c r="P2835" s="92"/>
      <c r="Q2835" s="92"/>
    </row>
    <row r="2836" customFormat="false" ht="16.85" hidden="false" customHeight="false" outlineLevel="0" collapsed="false">
      <c r="A2836" s="69"/>
      <c r="B2836" s="90" t="s">
        <v>46</v>
      </c>
      <c r="C2836" s="91" t="s">
        <v>95</v>
      </c>
      <c r="D2836" s="90" t="s">
        <v>2311</v>
      </c>
      <c r="E2836" s="43" t="n">
        <v>0.0833333333333333</v>
      </c>
      <c r="F2836" s="54" t="n">
        <v>20</v>
      </c>
      <c r="G2836" s="45" t="n">
        <v>2.05</v>
      </c>
      <c r="H2836" s="96" t="s">
        <v>5</v>
      </c>
      <c r="I2836" s="106" t="n">
        <f aca="false">IF(H2836="W",F2836*G2836-F2836,(IF(H2836="L",-F2836)))</f>
        <v>21</v>
      </c>
      <c r="K2836" s="23"/>
      <c r="L2836" s="48"/>
      <c r="M2836" s="48"/>
      <c r="N2836" s="49"/>
      <c r="O2836" s="91"/>
      <c r="P2836" s="92"/>
      <c r="Q2836" s="92"/>
    </row>
    <row r="2837" customFormat="false" ht="16.85" hidden="false" customHeight="false" outlineLevel="0" collapsed="false">
      <c r="A2837" s="69" t="s">
        <v>2850</v>
      </c>
      <c r="B2837" s="90" t="s">
        <v>46</v>
      </c>
      <c r="C2837" s="91" t="s">
        <v>170</v>
      </c>
      <c r="D2837" s="90" t="s">
        <v>2311</v>
      </c>
      <c r="E2837" s="43" t="n">
        <v>0.0833333333333333</v>
      </c>
      <c r="F2837" s="54" t="n">
        <v>9.8</v>
      </c>
      <c r="G2837" s="45" t="n">
        <v>2.05</v>
      </c>
      <c r="H2837" s="96" t="s">
        <v>7</v>
      </c>
      <c r="I2837" s="106" t="n">
        <f aca="false">IF(H2837="W",F2837*G2837-F2837,(IF(H2837="L",-F2837)))</f>
        <v>-9.8</v>
      </c>
      <c r="K2837" s="23"/>
      <c r="L2837" s="48"/>
      <c r="M2837" s="48"/>
      <c r="N2837" s="49"/>
      <c r="O2837" s="91"/>
      <c r="P2837" s="92"/>
      <c r="Q2837" s="92"/>
    </row>
    <row r="2838" customFormat="false" ht="16.85" hidden="false" customHeight="false" outlineLevel="0" collapsed="false">
      <c r="A2838" s="69"/>
      <c r="B2838" s="90" t="s">
        <v>46</v>
      </c>
      <c r="C2838" s="91" t="s">
        <v>68</v>
      </c>
      <c r="D2838" s="90" t="s">
        <v>2135</v>
      </c>
      <c r="E2838" s="43" t="n">
        <v>0.0833333333333333</v>
      </c>
      <c r="F2838" s="54" t="n">
        <v>10</v>
      </c>
      <c r="G2838" s="45" t="n">
        <v>5.4</v>
      </c>
      <c r="H2838" s="96" t="s">
        <v>7</v>
      </c>
      <c r="I2838" s="106" t="n">
        <f aca="false">IF(H2838="W",F2838*G2838-F2838,(IF(H2838="L",-F2838)))</f>
        <v>-10</v>
      </c>
      <c r="K2838" s="23" t="s">
        <v>1099</v>
      </c>
      <c r="L2838" s="48"/>
      <c r="M2838" s="48"/>
      <c r="N2838" s="49"/>
      <c r="O2838" s="91"/>
      <c r="P2838" s="92"/>
      <c r="Q2838" s="92"/>
    </row>
    <row r="2839" customFormat="false" ht="16.85" hidden="false" customHeight="false" outlineLevel="0" collapsed="false">
      <c r="A2839" s="69" t="s">
        <v>2851</v>
      </c>
      <c r="B2839" s="90" t="s">
        <v>46</v>
      </c>
      <c r="C2839" s="91" t="s">
        <v>170</v>
      </c>
      <c r="D2839" s="90" t="s">
        <v>2311</v>
      </c>
      <c r="E2839" s="43" t="n">
        <v>0.0833333333333333</v>
      </c>
      <c r="F2839" s="54" t="n">
        <v>1.25</v>
      </c>
      <c r="G2839" s="45" t="n">
        <v>17</v>
      </c>
      <c r="H2839" s="96" t="s">
        <v>7</v>
      </c>
      <c r="I2839" s="106" t="n">
        <f aca="false">IF(H2839="W",F2839*G2839-F2839,(IF(H2839="L",-F2839)))</f>
        <v>-1.25</v>
      </c>
      <c r="K2839" s="23"/>
      <c r="L2839" s="48"/>
      <c r="M2839" s="48"/>
      <c r="N2839" s="49"/>
      <c r="O2839" s="91"/>
      <c r="P2839" s="92"/>
      <c r="Q2839" s="92"/>
    </row>
    <row r="2840" customFormat="false" ht="16.85" hidden="false" customHeight="false" outlineLevel="0" collapsed="false">
      <c r="A2840" s="69"/>
      <c r="B2840" s="90" t="s">
        <v>46</v>
      </c>
      <c r="C2840" s="91" t="s">
        <v>331</v>
      </c>
      <c r="D2840" s="90" t="s">
        <v>2577</v>
      </c>
      <c r="E2840" s="43" t="n">
        <v>0.0833333333333333</v>
      </c>
      <c r="F2840" s="54" t="n">
        <v>20</v>
      </c>
      <c r="G2840" s="45" t="n">
        <v>3.05</v>
      </c>
      <c r="H2840" s="96" t="s">
        <v>5</v>
      </c>
      <c r="I2840" s="106" t="n">
        <f aca="false">IF(H2840="W",F2840*G2840-F2840,(IF(H2840="L",-F2840)))</f>
        <v>41</v>
      </c>
      <c r="K2840" s="120" t="s">
        <v>2852</v>
      </c>
      <c r="L2840" s="48"/>
      <c r="M2840" s="48"/>
      <c r="N2840" s="49"/>
      <c r="O2840" s="91"/>
      <c r="P2840" s="92"/>
      <c r="Q2840" s="92"/>
    </row>
    <row r="2841" customFormat="false" ht="16.85" hidden="false" customHeight="false" outlineLevel="0" collapsed="false">
      <c r="A2841" s="69" t="n">
        <v>43817</v>
      </c>
      <c r="B2841" s="90" t="s">
        <v>67</v>
      </c>
      <c r="C2841" s="91" t="s">
        <v>28</v>
      </c>
      <c r="D2841" s="90" t="s">
        <v>97</v>
      </c>
      <c r="E2841" s="43" t="n">
        <v>0.875</v>
      </c>
      <c r="F2841" s="54" t="n">
        <v>25</v>
      </c>
      <c r="G2841" s="45" t="n">
        <v>1.8</v>
      </c>
      <c r="H2841" s="96" t="s">
        <v>7</v>
      </c>
      <c r="I2841" s="106" t="n">
        <f aca="false">IF(H2841="W",F2841*G2841-F2841,(IF(H2841="L",-F2841)))</f>
        <v>-25</v>
      </c>
      <c r="K2841" s="23"/>
      <c r="L2841" s="48"/>
      <c r="M2841" s="48"/>
      <c r="N2841" s="49"/>
      <c r="O2841" s="91"/>
      <c r="P2841" s="92"/>
      <c r="Q2841" s="92"/>
    </row>
    <row r="2842" customFormat="false" ht="16.85" hidden="false" customHeight="false" outlineLevel="0" collapsed="false">
      <c r="A2842" s="69"/>
      <c r="B2842" s="90" t="s">
        <v>67</v>
      </c>
      <c r="C2842" s="91" t="s">
        <v>83</v>
      </c>
      <c r="D2842" s="90" t="s">
        <v>2135</v>
      </c>
      <c r="E2842" s="43" t="n">
        <v>0.875</v>
      </c>
      <c r="F2842" s="54" t="s">
        <v>83</v>
      </c>
      <c r="G2842" s="45" t="s">
        <v>83</v>
      </c>
      <c r="H2842" s="96" t="s">
        <v>6</v>
      </c>
      <c r="I2842" s="106" t="n">
        <f aca="false">IF(H2842="W",F2842*G2842-F2842,(IF(H2842="L",-F2842)))</f>
        <v>0</v>
      </c>
      <c r="K2842" s="23"/>
      <c r="L2842" s="48"/>
      <c r="M2842" s="48"/>
      <c r="N2842" s="49"/>
      <c r="O2842" s="91"/>
      <c r="P2842" s="92"/>
      <c r="Q2842" s="92"/>
    </row>
    <row r="2843" customFormat="false" ht="16.85" hidden="false" customHeight="false" outlineLevel="0" collapsed="false">
      <c r="A2843" s="69"/>
      <c r="B2843" s="90" t="s">
        <v>67</v>
      </c>
      <c r="C2843" s="91" t="s">
        <v>95</v>
      </c>
      <c r="D2843" s="90" t="s">
        <v>1883</v>
      </c>
      <c r="E2843" s="43" t="n">
        <v>0.875</v>
      </c>
      <c r="F2843" s="54" t="n">
        <v>10</v>
      </c>
      <c r="G2843" s="45" t="n">
        <v>3.8</v>
      </c>
      <c r="H2843" s="96" t="s">
        <v>7</v>
      </c>
      <c r="I2843" s="106" t="n">
        <f aca="false">IF(H2843="W",F2843*G2843-F2843,(IF(H2843="L",-F2843)))</f>
        <v>-10</v>
      </c>
      <c r="K2843" s="23" t="s">
        <v>2853</v>
      </c>
      <c r="L2843" s="48"/>
      <c r="M2843" s="48"/>
      <c r="N2843" s="49"/>
      <c r="O2843" s="91"/>
      <c r="P2843" s="92"/>
      <c r="Q2843" s="92"/>
    </row>
    <row r="2844" customFormat="false" ht="16.85" hidden="false" customHeight="false" outlineLevel="0" collapsed="false">
      <c r="A2844" s="69"/>
      <c r="B2844" s="90" t="s">
        <v>67</v>
      </c>
      <c r="C2844" s="91" t="s">
        <v>170</v>
      </c>
      <c r="D2844" s="90" t="s">
        <v>2854</v>
      </c>
      <c r="E2844" s="43" t="n">
        <v>0.875</v>
      </c>
      <c r="F2844" s="54" t="n">
        <v>5</v>
      </c>
      <c r="G2844" s="45" t="n">
        <v>9</v>
      </c>
      <c r="H2844" s="96" t="s">
        <v>5</v>
      </c>
      <c r="I2844" s="106" t="n">
        <f aca="false">IF(H2844="W",F2844*G2844-F2844,(IF(H2844="L",-F2844)))</f>
        <v>40</v>
      </c>
      <c r="K2844" s="23" t="s">
        <v>124</v>
      </c>
      <c r="L2844" s="48"/>
      <c r="M2844" s="48"/>
      <c r="N2844" s="49"/>
      <c r="O2844" s="91"/>
      <c r="P2844" s="92"/>
      <c r="Q2844" s="92"/>
    </row>
    <row r="2845" customFormat="false" ht="16.85" hidden="false" customHeight="false" outlineLevel="0" collapsed="false">
      <c r="A2845" s="69"/>
      <c r="B2845" s="90" t="s">
        <v>46</v>
      </c>
      <c r="C2845" s="91" t="s">
        <v>95</v>
      </c>
      <c r="D2845" s="90" t="s">
        <v>2855</v>
      </c>
      <c r="E2845" s="43" t="n">
        <v>0.0833333333333333</v>
      </c>
      <c r="F2845" s="54" t="n">
        <v>20</v>
      </c>
      <c r="G2845" s="45" t="n">
        <v>2.25</v>
      </c>
      <c r="H2845" s="96" t="s">
        <v>5</v>
      </c>
      <c r="I2845" s="106" t="n">
        <f aca="false">IF(H2845="W",F2845*G2845-F2845,(IF(H2845="L",-F2845)))</f>
        <v>25</v>
      </c>
      <c r="K2845" s="23"/>
      <c r="L2845" s="48"/>
      <c r="M2845" s="48"/>
      <c r="N2845" s="49"/>
      <c r="O2845" s="91"/>
      <c r="P2845" s="92"/>
      <c r="Q2845" s="92"/>
    </row>
    <row r="2846" customFormat="false" ht="16.85" hidden="false" customHeight="false" outlineLevel="0" collapsed="false">
      <c r="A2846" s="69"/>
      <c r="B2846" s="90" t="s">
        <v>46</v>
      </c>
      <c r="C2846" s="91" t="s">
        <v>28</v>
      </c>
      <c r="D2846" s="90" t="s">
        <v>2135</v>
      </c>
      <c r="E2846" s="43" t="n">
        <v>0.0833333333333333</v>
      </c>
      <c r="F2846" s="54" t="n">
        <v>10</v>
      </c>
      <c r="G2846" s="45" t="n">
        <v>4</v>
      </c>
      <c r="H2846" s="96" t="s">
        <v>6</v>
      </c>
      <c r="I2846" s="106" t="n">
        <f aca="false">IF(H2846="W",F2846*G2846-F2846,(IF(H2846="L",-F2846)))</f>
        <v>0</v>
      </c>
      <c r="K2846" s="23" t="s">
        <v>916</v>
      </c>
      <c r="L2846" s="48"/>
      <c r="M2846" s="48"/>
      <c r="N2846" s="49"/>
      <c r="O2846" s="91"/>
      <c r="P2846" s="92"/>
      <c r="Q2846" s="92"/>
    </row>
    <row r="2847" customFormat="false" ht="16.85" hidden="false" customHeight="false" outlineLevel="0" collapsed="false">
      <c r="A2847" s="69" t="s">
        <v>2856</v>
      </c>
      <c r="B2847" s="90" t="s">
        <v>46</v>
      </c>
      <c r="C2847" s="91" t="s">
        <v>170</v>
      </c>
      <c r="D2847" s="90" t="s">
        <v>2745</v>
      </c>
      <c r="E2847" s="43" t="n">
        <v>0.0833333333333333</v>
      </c>
      <c r="F2847" s="54" t="n">
        <v>16.67</v>
      </c>
      <c r="G2847" s="45" t="n">
        <v>2.7</v>
      </c>
      <c r="H2847" s="96" t="s">
        <v>7</v>
      </c>
      <c r="I2847" s="106" t="n">
        <f aca="false">IF(H2847="W",F2847*G2847-F2847,(IF(H2847="L",-F2847)))</f>
        <v>-16.67</v>
      </c>
      <c r="K2847" s="23"/>
      <c r="L2847" s="48"/>
      <c r="M2847" s="48"/>
      <c r="N2847" s="49"/>
      <c r="O2847" s="91"/>
      <c r="P2847" s="92"/>
      <c r="Q2847" s="92"/>
    </row>
    <row r="2848" customFormat="false" ht="16.85" hidden="false" customHeight="false" outlineLevel="0" collapsed="false">
      <c r="A2848" s="69" t="s">
        <v>2857</v>
      </c>
      <c r="B2848" s="90" t="s">
        <v>439</v>
      </c>
      <c r="C2848" s="91" t="s">
        <v>151</v>
      </c>
      <c r="D2848" s="90" t="s">
        <v>2858</v>
      </c>
      <c r="E2848" s="43" t="n">
        <v>0.4375</v>
      </c>
      <c r="F2848" s="54" t="n">
        <v>25</v>
      </c>
      <c r="G2848" s="45" t="n">
        <v>2</v>
      </c>
      <c r="H2848" s="96" t="s">
        <v>5</v>
      </c>
      <c r="I2848" s="106" t="n">
        <f aca="false">IF(H2848="W",F2848*G2848-F2848,(IF(H2848="L",-F2848)))</f>
        <v>25</v>
      </c>
      <c r="K2848" s="23"/>
      <c r="L2848" s="48"/>
      <c r="M2848" s="48"/>
      <c r="N2848" s="49"/>
      <c r="O2848" s="91"/>
      <c r="P2848" s="92"/>
      <c r="Q2848" s="92"/>
    </row>
    <row r="2849" customFormat="false" ht="16.85" hidden="false" customHeight="false" outlineLevel="0" collapsed="false">
      <c r="A2849" s="69"/>
      <c r="B2849" s="90" t="s">
        <v>67</v>
      </c>
      <c r="C2849" s="91" t="s">
        <v>331</v>
      </c>
      <c r="D2849" s="90" t="s">
        <v>2859</v>
      </c>
      <c r="E2849" s="43" t="n">
        <v>0.951388888888889</v>
      </c>
      <c r="F2849" s="54" t="n">
        <v>20</v>
      </c>
      <c r="G2849" s="45" t="n">
        <v>2.15</v>
      </c>
      <c r="H2849" s="96" t="s">
        <v>7</v>
      </c>
      <c r="I2849" s="106" t="n">
        <f aca="false">IF(H2849="W",F2849*G2849-F2849,(IF(H2849="L",-F2849)))</f>
        <v>-20</v>
      </c>
      <c r="K2849" s="23"/>
      <c r="L2849" s="48"/>
      <c r="M2849" s="48"/>
      <c r="N2849" s="49"/>
      <c r="O2849" s="91"/>
      <c r="P2849" s="92"/>
      <c r="Q2849" s="92"/>
    </row>
    <row r="2850" customFormat="false" ht="16.85" hidden="false" customHeight="false" outlineLevel="0" collapsed="false">
      <c r="A2850" s="69" t="s">
        <v>2860</v>
      </c>
      <c r="B2850" s="90" t="s">
        <v>67</v>
      </c>
      <c r="C2850" s="91" t="s">
        <v>331</v>
      </c>
      <c r="D2850" s="90" t="s">
        <v>2861</v>
      </c>
      <c r="E2850" s="43" t="n">
        <v>0.75</v>
      </c>
      <c r="F2850" s="54" t="n">
        <v>20</v>
      </c>
      <c r="G2850" s="45" t="n">
        <v>3</v>
      </c>
      <c r="H2850" s="96" t="s">
        <v>7</v>
      </c>
      <c r="I2850" s="106" t="n">
        <f aca="false">IF(H2850="W",F2850*G2850-F2850,(IF(H2850="L",-F2850)))</f>
        <v>-20</v>
      </c>
      <c r="K2850" s="23"/>
      <c r="L2850" s="48"/>
      <c r="M2850" s="48"/>
      <c r="N2850" s="49"/>
      <c r="O2850" s="91"/>
      <c r="P2850" s="92"/>
      <c r="Q2850" s="92"/>
    </row>
    <row r="2851" customFormat="false" ht="16.85" hidden="false" customHeight="false" outlineLevel="0" collapsed="false">
      <c r="A2851" s="69"/>
      <c r="B2851" s="90" t="s">
        <v>67</v>
      </c>
      <c r="C2851" s="91" t="s">
        <v>28</v>
      </c>
      <c r="D2851" s="90" t="s">
        <v>2862</v>
      </c>
      <c r="E2851" s="43" t="n">
        <v>0.90625</v>
      </c>
      <c r="F2851" s="54" t="n">
        <v>30</v>
      </c>
      <c r="G2851" s="45" t="n">
        <v>2.33</v>
      </c>
      <c r="H2851" s="96" t="s">
        <v>5</v>
      </c>
      <c r="I2851" s="106" t="n">
        <f aca="false">IF(H2851="W",F2851*G2851-F2851,(IF(H2851="L",-F2851)))</f>
        <v>39.9</v>
      </c>
      <c r="K2851" s="23"/>
      <c r="L2851" s="48"/>
      <c r="M2851" s="48"/>
      <c r="N2851" s="49"/>
      <c r="O2851" s="91"/>
      <c r="P2851" s="92"/>
      <c r="Q2851" s="92"/>
    </row>
    <row r="2852" customFormat="false" ht="16.85" hidden="false" customHeight="false" outlineLevel="0" collapsed="false">
      <c r="A2852" s="69"/>
      <c r="B2852" s="90" t="s">
        <v>67</v>
      </c>
      <c r="C2852" s="91" t="s">
        <v>2826</v>
      </c>
      <c r="D2852" s="90" t="s">
        <v>2135</v>
      </c>
      <c r="E2852" s="43" t="n">
        <v>0.90625</v>
      </c>
      <c r="F2852" s="54" t="n">
        <v>20</v>
      </c>
      <c r="G2852" s="45" t="n">
        <v>3.6</v>
      </c>
      <c r="H2852" s="96" t="s">
        <v>7</v>
      </c>
      <c r="I2852" s="106" t="n">
        <f aca="false">IF(H2852="W",F2852*G2852-F2852,(IF(H2852="L",-F2852)))</f>
        <v>-20</v>
      </c>
      <c r="K2852" s="23"/>
      <c r="L2852" s="48"/>
      <c r="M2852" s="48"/>
      <c r="N2852" s="49"/>
      <c r="O2852" s="91"/>
      <c r="P2852" s="92"/>
      <c r="Q2852" s="92"/>
    </row>
    <row r="2853" customFormat="false" ht="16.85" hidden="false" customHeight="false" outlineLevel="0" collapsed="false">
      <c r="A2853" s="69"/>
      <c r="B2853" s="90" t="s">
        <v>67</v>
      </c>
      <c r="C2853" s="91" t="s">
        <v>331</v>
      </c>
      <c r="D2853" s="90" t="s">
        <v>1785</v>
      </c>
      <c r="E2853" s="43" t="n">
        <v>0.90625</v>
      </c>
      <c r="F2853" s="54" t="n">
        <v>20</v>
      </c>
      <c r="G2853" s="45" t="n">
        <v>3.4</v>
      </c>
      <c r="H2853" s="96" t="s">
        <v>6</v>
      </c>
      <c r="I2853" s="106" t="n">
        <f aca="false">IF(H2853="W",F2853*G2853-F2853,(IF(H2853="L",-F2853)))</f>
        <v>0</v>
      </c>
      <c r="K2853" s="23" t="s">
        <v>916</v>
      </c>
      <c r="L2853" s="48"/>
      <c r="M2853" s="48"/>
      <c r="N2853" s="49"/>
      <c r="O2853" s="91"/>
      <c r="P2853" s="92"/>
      <c r="Q2853" s="92"/>
    </row>
    <row r="2854" customFormat="false" ht="16.85" hidden="false" customHeight="false" outlineLevel="0" collapsed="false">
      <c r="A2854" s="69"/>
      <c r="B2854" s="90" t="s">
        <v>67</v>
      </c>
      <c r="C2854" s="91" t="s">
        <v>2863</v>
      </c>
      <c r="D2854" s="90" t="s">
        <v>1849</v>
      </c>
      <c r="E2854" s="43" t="n">
        <v>0.90625</v>
      </c>
      <c r="F2854" s="54" t="s">
        <v>6</v>
      </c>
      <c r="G2854" s="45" t="s">
        <v>6</v>
      </c>
      <c r="H2854" s="96" t="s">
        <v>6</v>
      </c>
      <c r="I2854" s="106" t="n">
        <f aca="false">IF(H2854="W",F2854*G2854-F2854,(IF(H2854="L",-F2854)))</f>
        <v>0</v>
      </c>
      <c r="K2854" s="23"/>
      <c r="L2854" s="48"/>
      <c r="M2854" s="48"/>
      <c r="N2854" s="49"/>
      <c r="O2854" s="91"/>
      <c r="P2854" s="92"/>
      <c r="Q2854" s="92"/>
    </row>
    <row r="2855" customFormat="false" ht="16.85" hidden="false" customHeight="false" outlineLevel="0" collapsed="false">
      <c r="A2855" s="69"/>
      <c r="B2855" s="90" t="s">
        <v>46</v>
      </c>
      <c r="C2855" s="91" t="s">
        <v>28</v>
      </c>
      <c r="D2855" s="90" t="s">
        <v>2607</v>
      </c>
      <c r="E2855" s="43" t="n">
        <v>0.0833333333333333</v>
      </c>
      <c r="F2855" s="54" t="n">
        <v>10</v>
      </c>
      <c r="G2855" s="45" t="n">
        <v>3.15</v>
      </c>
      <c r="H2855" s="96" t="s">
        <v>7</v>
      </c>
      <c r="I2855" s="106" t="n">
        <f aca="false">IF(H2855="W",F2855*G2855-F2855,(IF(H2855="L",-F2855)))</f>
        <v>-10</v>
      </c>
      <c r="K2855" s="122" t="s">
        <v>2864</v>
      </c>
      <c r="L2855" s="48"/>
      <c r="M2855" s="48"/>
      <c r="N2855" s="49"/>
      <c r="O2855" s="91"/>
      <c r="P2855" s="92"/>
      <c r="Q2855" s="92"/>
    </row>
    <row r="2856" customFormat="false" ht="16.85" hidden="false" customHeight="false" outlineLevel="0" collapsed="false">
      <c r="A2856" s="69"/>
      <c r="B2856" s="90" t="s">
        <v>46</v>
      </c>
      <c r="C2856" s="91" t="s">
        <v>95</v>
      </c>
      <c r="D2856" s="90" t="s">
        <v>2135</v>
      </c>
      <c r="E2856" s="43" t="n">
        <v>0.0833333333333333</v>
      </c>
      <c r="F2856" s="54" t="n">
        <v>10</v>
      </c>
      <c r="G2856" s="45" t="n">
        <v>4.4</v>
      </c>
      <c r="H2856" s="96" t="s">
        <v>6</v>
      </c>
      <c r="I2856" s="106" t="n">
        <f aca="false">IF(H2856="W",F2856*G2856-F2856,(IF(H2856="L",-F2856)))</f>
        <v>0</v>
      </c>
      <c r="K2856" s="23"/>
      <c r="L2856" s="48"/>
      <c r="M2856" s="48"/>
      <c r="N2856" s="49"/>
      <c r="O2856" s="91"/>
      <c r="P2856" s="92"/>
      <c r="Q2856" s="92"/>
    </row>
    <row r="2857" customFormat="false" ht="16.85" hidden="false" customHeight="false" outlineLevel="0" collapsed="false">
      <c r="A2857" s="69"/>
      <c r="B2857" s="90" t="s">
        <v>46</v>
      </c>
      <c r="C2857" s="91" t="s">
        <v>151</v>
      </c>
      <c r="D2857" s="90" t="s">
        <v>1988</v>
      </c>
      <c r="E2857" s="43" t="n">
        <v>0.0833333333333333</v>
      </c>
      <c r="F2857" s="54" t="n">
        <v>22</v>
      </c>
      <c r="G2857" s="45" t="n">
        <v>1.96</v>
      </c>
      <c r="H2857" s="96" t="s">
        <v>5</v>
      </c>
      <c r="I2857" s="106" t="n">
        <f aca="false">IF(H2857="W",F2857*G2857-F2857,(IF(H2857="L",-F2857)))</f>
        <v>21.12</v>
      </c>
      <c r="K2857" s="23"/>
      <c r="L2857" s="48"/>
      <c r="M2857" s="48"/>
      <c r="N2857" s="49"/>
      <c r="O2857" s="91"/>
      <c r="P2857" s="92"/>
      <c r="Q2857" s="92"/>
    </row>
    <row r="2858" customFormat="false" ht="16.85" hidden="false" customHeight="false" outlineLevel="0" collapsed="false">
      <c r="A2858" s="69"/>
      <c r="B2858" s="90" t="s">
        <v>46</v>
      </c>
      <c r="C2858" s="91" t="s">
        <v>170</v>
      </c>
      <c r="D2858" s="90" t="s">
        <v>1271</v>
      </c>
      <c r="E2858" s="43" t="n">
        <v>0.0833333333333333</v>
      </c>
      <c r="F2858" s="54" t="n">
        <v>5</v>
      </c>
      <c r="G2858" s="45" t="n">
        <v>2.03</v>
      </c>
      <c r="H2858" s="96" t="s">
        <v>5</v>
      </c>
      <c r="I2858" s="106" t="n">
        <f aca="false">IF(H2858="W",F2858*G2858-F2858,(IF(H2858="L",-F2858)))</f>
        <v>5.15</v>
      </c>
      <c r="K2858" s="23"/>
      <c r="L2858" s="48"/>
      <c r="M2858" s="48"/>
      <c r="N2858" s="49"/>
      <c r="O2858" s="91"/>
      <c r="P2858" s="92"/>
      <c r="Q2858" s="92"/>
    </row>
    <row r="2859" customFormat="false" ht="16.65" hidden="false" customHeight="false" outlineLevel="0" collapsed="false">
      <c r="A2859" s="69" t="s">
        <v>2865</v>
      </c>
      <c r="B2859" s="90" t="s">
        <v>67</v>
      </c>
      <c r="C2859" s="91" t="s">
        <v>170</v>
      </c>
      <c r="D2859" s="90" t="s">
        <v>2866</v>
      </c>
      <c r="E2859" s="43" t="n">
        <v>0.8125</v>
      </c>
      <c r="F2859" s="54" t="n">
        <v>67</v>
      </c>
      <c r="G2859" s="45" t="n">
        <v>1.5</v>
      </c>
      <c r="H2859" s="96" t="s">
        <v>5</v>
      </c>
      <c r="I2859" s="106" t="n">
        <f aca="false">IF(H2859="W",F2859*G2859-F2859,(IF(H2859="L",-F2859)))</f>
        <v>33.5</v>
      </c>
      <c r="K2859" s="23"/>
      <c r="L2859" s="48"/>
      <c r="M2859" s="48"/>
      <c r="N2859" s="49"/>
      <c r="O2859" s="91"/>
      <c r="P2859" s="92"/>
      <c r="Q2859" s="92"/>
    </row>
    <row r="2860" customFormat="false" ht="16.65" hidden="false" customHeight="false" outlineLevel="0" collapsed="false">
      <c r="A2860" s="69"/>
      <c r="B2860" s="90" t="s">
        <v>67</v>
      </c>
      <c r="C2860" s="91" t="s">
        <v>87</v>
      </c>
      <c r="D2860" s="90" t="s">
        <v>2866</v>
      </c>
      <c r="E2860" s="43" t="n">
        <v>0.8125</v>
      </c>
      <c r="F2860" s="54" t="n">
        <v>10</v>
      </c>
      <c r="G2860" s="45" t="n">
        <v>1.5</v>
      </c>
      <c r="H2860" s="96" t="s">
        <v>5</v>
      </c>
      <c r="I2860" s="106" t="n">
        <f aca="false">IF(H2860="W",F2860*G2860-F2860,(IF(H2860="L",-F2860)))</f>
        <v>5</v>
      </c>
      <c r="K2860" s="23" t="s">
        <v>2867</v>
      </c>
      <c r="L2860" s="48"/>
      <c r="M2860" s="48"/>
      <c r="N2860" s="49"/>
      <c r="O2860" s="91"/>
      <c r="P2860" s="92"/>
      <c r="Q2860" s="92"/>
    </row>
    <row r="2861" customFormat="false" ht="16.65" hidden="false" customHeight="false" outlineLevel="0" collapsed="false">
      <c r="A2861" s="69"/>
      <c r="B2861" s="90" t="s">
        <v>67</v>
      </c>
      <c r="C2861" s="91" t="s">
        <v>331</v>
      </c>
      <c r="D2861" s="90" t="s">
        <v>2135</v>
      </c>
      <c r="E2861" s="43" t="n">
        <v>0.8125</v>
      </c>
      <c r="F2861" s="54" t="n">
        <v>20</v>
      </c>
      <c r="G2861" s="45" t="n">
        <v>5.8</v>
      </c>
      <c r="H2861" s="96" t="s">
        <v>7</v>
      </c>
      <c r="I2861" s="106" t="n">
        <f aca="false">IF(H2861="W",F2861*G2861-F2861,(IF(H2861="L",-F2861)))</f>
        <v>-20</v>
      </c>
      <c r="K2861" s="23"/>
      <c r="L2861" s="48"/>
      <c r="M2861" s="48"/>
      <c r="N2861" s="49"/>
      <c r="O2861" s="91"/>
      <c r="P2861" s="92"/>
      <c r="Q2861" s="92"/>
    </row>
    <row r="2862" customFormat="false" ht="16.65" hidden="false" customHeight="false" outlineLevel="0" collapsed="false">
      <c r="A2862" s="69"/>
      <c r="B2862" s="90" t="s">
        <v>67</v>
      </c>
      <c r="C2862" s="91" t="s">
        <v>2826</v>
      </c>
      <c r="D2862" s="90" t="s">
        <v>2868</v>
      </c>
      <c r="E2862" s="43" t="n">
        <v>0.8125</v>
      </c>
      <c r="F2862" s="54" t="n">
        <v>15</v>
      </c>
      <c r="G2862" s="45" t="n">
        <v>7.75</v>
      </c>
      <c r="H2862" s="96" t="s">
        <v>7</v>
      </c>
      <c r="I2862" s="106" t="n">
        <f aca="false">IF(H2862="W",F2862*G2862-F2862,(IF(H2862="L",-F2862)))</f>
        <v>-15</v>
      </c>
      <c r="K2862" s="23"/>
      <c r="L2862" s="48"/>
      <c r="M2862" s="48"/>
      <c r="N2862" s="49"/>
      <c r="O2862" s="91"/>
      <c r="P2862" s="92"/>
      <c r="Q2862" s="92"/>
    </row>
    <row r="2863" customFormat="false" ht="16.65" hidden="false" customHeight="false" outlineLevel="0" collapsed="false">
      <c r="A2863" s="69"/>
      <c r="B2863" s="90" t="s">
        <v>67</v>
      </c>
      <c r="C2863" s="91" t="s">
        <v>151</v>
      </c>
      <c r="D2863" s="90" t="s">
        <v>2869</v>
      </c>
      <c r="E2863" s="43" t="n">
        <v>0.8125</v>
      </c>
      <c r="F2863" s="54" t="n">
        <v>20</v>
      </c>
      <c r="G2863" s="45" t="n">
        <v>1.81</v>
      </c>
      <c r="H2863" s="96" t="s">
        <v>7</v>
      </c>
      <c r="I2863" s="106" t="n">
        <f aca="false">IF(H2863="W",F2863*G2863-F2863,(IF(H2863="L",-F2863)))</f>
        <v>-20</v>
      </c>
      <c r="K2863" s="23" t="s">
        <v>2870</v>
      </c>
      <c r="L2863" s="48" t="s">
        <v>2871</v>
      </c>
      <c r="M2863" s="48"/>
      <c r="N2863" s="49"/>
      <c r="O2863" s="91"/>
      <c r="P2863" s="92"/>
      <c r="Q2863" s="92"/>
    </row>
    <row r="2864" customFormat="false" ht="16.65" hidden="false" customHeight="false" outlineLevel="0" collapsed="false">
      <c r="A2864" s="69" t="s">
        <v>1099</v>
      </c>
      <c r="B2864" s="90" t="s">
        <v>67</v>
      </c>
      <c r="C2864" s="91" t="s">
        <v>28</v>
      </c>
      <c r="D2864" s="90" t="s">
        <v>2872</v>
      </c>
      <c r="E2864" s="43" t="n">
        <v>0.8125</v>
      </c>
      <c r="F2864" s="54" t="n">
        <v>10</v>
      </c>
      <c r="G2864" s="45" t="n">
        <v>2.34</v>
      </c>
      <c r="H2864" s="96" t="s">
        <v>5</v>
      </c>
      <c r="I2864" s="106" t="n">
        <f aca="false">IF(H2864="W",F2864*G2864-F2864,(IF(H2864="L",-F2864)))</f>
        <v>13.4</v>
      </c>
      <c r="K2864" s="23"/>
      <c r="L2864" s="48"/>
      <c r="M2864" s="48"/>
      <c r="N2864" s="49"/>
      <c r="O2864" s="91"/>
      <c r="P2864" s="92"/>
      <c r="Q2864" s="92"/>
    </row>
    <row r="2865" customFormat="false" ht="16.65" hidden="false" customHeight="false" outlineLevel="0" collapsed="false">
      <c r="A2865" s="69"/>
      <c r="B2865" s="90" t="s">
        <v>67</v>
      </c>
      <c r="C2865" s="91" t="s">
        <v>2826</v>
      </c>
      <c r="D2865" s="90" t="s">
        <v>2872</v>
      </c>
      <c r="E2865" s="43" t="n">
        <v>0.8125</v>
      </c>
      <c r="F2865" s="54" t="n">
        <v>5</v>
      </c>
      <c r="G2865" s="45" t="n">
        <v>2.59</v>
      </c>
      <c r="H2865" s="96" t="s">
        <v>5</v>
      </c>
      <c r="I2865" s="106" t="n">
        <f aca="false">IF(H2865="W",F2865*G2865-F2865,(IF(H2865="L",-F2865)))</f>
        <v>7.95</v>
      </c>
      <c r="K2865" s="23"/>
      <c r="L2865" s="48"/>
      <c r="M2865" s="48"/>
      <c r="N2865" s="49"/>
      <c r="O2865" s="91"/>
      <c r="P2865" s="92"/>
      <c r="Q2865" s="92"/>
    </row>
    <row r="2866" customFormat="false" ht="16.65" hidden="false" customHeight="false" outlineLevel="0" collapsed="false">
      <c r="A2866" s="69" t="s">
        <v>2873</v>
      </c>
      <c r="B2866" s="90" t="s">
        <v>67</v>
      </c>
      <c r="C2866" s="91" t="s">
        <v>87</v>
      </c>
      <c r="D2866" s="90" t="s">
        <v>2610</v>
      </c>
      <c r="E2866" s="43" t="n">
        <v>0.666666666666667</v>
      </c>
      <c r="F2866" s="54" t="n">
        <v>5</v>
      </c>
      <c r="G2866" s="45" t="n">
        <v>4.45</v>
      </c>
      <c r="H2866" s="96" t="s">
        <v>5</v>
      </c>
      <c r="I2866" s="106" t="n">
        <f aca="false">IF(H2866="W",F2866*G2866-F2866,(IF(H2866="L",-F2866)))</f>
        <v>17.25</v>
      </c>
      <c r="K2866" s="23" t="s">
        <v>124</v>
      </c>
      <c r="L2866" s="48"/>
      <c r="M2866" s="48"/>
      <c r="N2866" s="49"/>
      <c r="O2866" s="91"/>
      <c r="P2866" s="92"/>
      <c r="Q2866" s="92"/>
    </row>
    <row r="2867" customFormat="false" ht="16.65" hidden="false" customHeight="false" outlineLevel="0" collapsed="false">
      <c r="A2867" s="69" t="s">
        <v>2874</v>
      </c>
      <c r="B2867" s="90" t="s">
        <v>67</v>
      </c>
      <c r="C2867" s="91" t="s">
        <v>68</v>
      </c>
      <c r="D2867" s="90" t="s">
        <v>2135</v>
      </c>
      <c r="E2867" s="43" t="n">
        <v>0.666666666666667</v>
      </c>
      <c r="F2867" s="54" t="n">
        <v>6.5</v>
      </c>
      <c r="G2867" s="45" t="n">
        <v>7</v>
      </c>
      <c r="H2867" s="96" t="s">
        <v>7</v>
      </c>
      <c r="I2867" s="106" t="n">
        <f aca="false">IF(H2867="W",F2867*G2867-F2867,(IF(H2867="L",-F2867)))</f>
        <v>-6.5</v>
      </c>
      <c r="K2867" s="23"/>
      <c r="L2867" s="48"/>
      <c r="M2867" s="48"/>
      <c r="N2867" s="49"/>
      <c r="O2867" s="91"/>
      <c r="P2867" s="92"/>
      <c r="Q2867" s="92"/>
    </row>
    <row r="2868" customFormat="false" ht="16.65" hidden="false" customHeight="false" outlineLevel="0" collapsed="false">
      <c r="A2868" s="69" t="s">
        <v>2875</v>
      </c>
      <c r="B2868" s="90" t="s">
        <v>67</v>
      </c>
      <c r="C2868" s="91" t="s">
        <v>170</v>
      </c>
      <c r="D2868" s="90" t="s">
        <v>637</v>
      </c>
      <c r="E2868" s="43" t="n">
        <v>0.666666666666667</v>
      </c>
      <c r="F2868" s="54" t="n">
        <v>3</v>
      </c>
      <c r="G2868" s="45" t="n">
        <v>1.87</v>
      </c>
      <c r="H2868" s="96" t="s">
        <v>7</v>
      </c>
      <c r="I2868" s="106" t="n">
        <f aca="false">IF(H2868="W",F2868*G2868-F2868,(IF(H2868="L",-F2868)))</f>
        <v>-3</v>
      </c>
      <c r="K2868" s="23"/>
      <c r="L2868" s="48"/>
      <c r="M2868" s="48"/>
      <c r="N2868" s="49"/>
      <c r="O2868" s="91"/>
      <c r="P2868" s="92"/>
      <c r="Q2868" s="92"/>
    </row>
    <row r="2869" customFormat="false" ht="16.65" hidden="false" customHeight="false" outlineLevel="0" collapsed="false">
      <c r="A2869" s="69"/>
      <c r="B2869" s="90" t="s">
        <v>67</v>
      </c>
      <c r="C2869" s="91" t="s">
        <v>28</v>
      </c>
      <c r="D2869" s="90" t="s">
        <v>637</v>
      </c>
      <c r="E2869" s="43" t="n">
        <v>0.666666666666667</v>
      </c>
      <c r="F2869" s="54" t="n">
        <v>10</v>
      </c>
      <c r="G2869" s="45" t="n">
        <v>1.73</v>
      </c>
      <c r="H2869" s="96" t="s">
        <v>7</v>
      </c>
      <c r="I2869" s="106" t="n">
        <f aca="false">IF(H2869="W",F2869*G2869-F2869,(IF(H2869="L",-F2869)))</f>
        <v>-10</v>
      </c>
      <c r="K2869" s="23"/>
      <c r="L2869" s="48"/>
      <c r="M2869" s="48"/>
      <c r="N2869" s="49"/>
      <c r="O2869" s="91"/>
      <c r="P2869" s="92"/>
      <c r="Q2869" s="92"/>
    </row>
    <row r="2870" customFormat="false" ht="16.65" hidden="false" customHeight="false" outlineLevel="0" collapsed="false">
      <c r="A2870" s="69"/>
      <c r="B2870" s="90" t="s">
        <v>67</v>
      </c>
      <c r="C2870" s="91" t="s">
        <v>151</v>
      </c>
      <c r="D2870" s="90" t="s">
        <v>2610</v>
      </c>
      <c r="E2870" s="43" t="n">
        <v>0.666666666666667</v>
      </c>
      <c r="F2870" s="54" t="n">
        <v>5</v>
      </c>
      <c r="G2870" s="45" t="n">
        <v>4.95</v>
      </c>
      <c r="H2870" s="96" t="s">
        <v>5</v>
      </c>
      <c r="I2870" s="106" t="n">
        <f aca="false">IF(H2870="W",F2870*G2870-F2870,(IF(H2870="L",-F2870)))</f>
        <v>19.75</v>
      </c>
      <c r="K2870" s="23"/>
      <c r="L2870" s="48"/>
      <c r="M2870" s="48"/>
      <c r="N2870" s="49"/>
      <c r="O2870" s="91"/>
      <c r="P2870" s="92"/>
      <c r="Q2870" s="92"/>
    </row>
    <row r="2871" customFormat="false" ht="16.65" hidden="false" customHeight="false" outlineLevel="0" collapsed="false">
      <c r="A2871" s="69"/>
      <c r="B2871" s="90" t="s">
        <v>67</v>
      </c>
      <c r="C2871" s="91" t="s">
        <v>170</v>
      </c>
      <c r="D2871" s="90" t="s">
        <v>637</v>
      </c>
      <c r="E2871" s="43" t="n">
        <v>0.666666666666667</v>
      </c>
      <c r="F2871" s="54" t="n">
        <v>3</v>
      </c>
      <c r="G2871" s="45" t="n">
        <v>1.95</v>
      </c>
      <c r="H2871" s="96" t="s">
        <v>7</v>
      </c>
      <c r="I2871" s="106" t="n">
        <f aca="false">IF(H2871="W",F2871*G2871-F2871,(IF(H2871="L",-F2871)))</f>
        <v>-3</v>
      </c>
      <c r="K2871" s="23"/>
      <c r="L2871" s="48"/>
      <c r="M2871" s="48"/>
      <c r="N2871" s="49"/>
      <c r="O2871" s="91"/>
      <c r="P2871" s="92"/>
      <c r="Q2871" s="92"/>
    </row>
    <row r="2872" customFormat="false" ht="16.65" hidden="false" customHeight="false" outlineLevel="0" collapsed="false">
      <c r="A2872" s="69"/>
      <c r="B2872" s="90" t="s">
        <v>67</v>
      </c>
      <c r="C2872" s="91" t="s">
        <v>28</v>
      </c>
      <c r="D2872" s="90" t="s">
        <v>637</v>
      </c>
      <c r="E2872" s="43" t="n">
        <v>0.666666666666667</v>
      </c>
      <c r="F2872" s="54" t="n">
        <v>10</v>
      </c>
      <c r="G2872" s="45" t="n">
        <v>2</v>
      </c>
      <c r="H2872" s="96" t="s">
        <v>7</v>
      </c>
      <c r="I2872" s="106" t="n">
        <f aca="false">IF(H2872="W",F2872*G2872-F2872,(IF(H2872="L",-F2872)))</f>
        <v>-10</v>
      </c>
      <c r="K2872" s="23"/>
      <c r="L2872" s="48"/>
      <c r="M2872" s="48"/>
      <c r="N2872" s="49"/>
      <c r="O2872" s="91"/>
      <c r="P2872" s="92"/>
      <c r="Q2872" s="92"/>
    </row>
    <row r="2873" customFormat="false" ht="16.65" hidden="false" customHeight="false" outlineLevel="0" collapsed="false">
      <c r="A2873" s="69"/>
      <c r="B2873" s="90" t="s">
        <v>67</v>
      </c>
      <c r="C2873" s="91" t="s">
        <v>87</v>
      </c>
      <c r="D2873" s="90" t="s">
        <v>2610</v>
      </c>
      <c r="E2873" s="43" t="n">
        <v>0.666666666666667</v>
      </c>
      <c r="F2873" s="54" t="n">
        <v>10</v>
      </c>
      <c r="G2873" s="45" t="n">
        <v>1.16</v>
      </c>
      <c r="H2873" s="96" t="s">
        <v>5</v>
      </c>
      <c r="I2873" s="106" t="n">
        <f aca="false">IF(H2873="W",F2873*G2873-F2873,(IF(H2873="L",-F2873)))</f>
        <v>1.6</v>
      </c>
      <c r="K2873" s="23"/>
      <c r="L2873" s="48"/>
      <c r="M2873" s="48"/>
      <c r="N2873" s="49"/>
      <c r="O2873" s="91"/>
      <c r="P2873" s="92"/>
      <c r="Q2873" s="92"/>
    </row>
    <row r="2874" customFormat="false" ht="16.65" hidden="false" customHeight="false" outlineLevel="0" collapsed="false">
      <c r="A2874" s="69"/>
      <c r="B2874" s="90" t="s">
        <v>67</v>
      </c>
      <c r="C2874" s="91" t="s">
        <v>170</v>
      </c>
      <c r="D2874" s="90" t="s">
        <v>1955</v>
      </c>
      <c r="E2874" s="43" t="n">
        <v>0.770833333333333</v>
      </c>
      <c r="F2874" s="54" t="n">
        <v>70</v>
      </c>
      <c r="G2874" s="45" t="n">
        <v>2.45</v>
      </c>
      <c r="H2874" s="96" t="s">
        <v>7</v>
      </c>
      <c r="I2874" s="106" t="n">
        <f aca="false">IF(H2874="W",F2874*G2874-F2874,(IF(H2874="L",-F2874)))</f>
        <v>-70</v>
      </c>
      <c r="K2874" s="23"/>
      <c r="L2874" s="48"/>
      <c r="M2874" s="48"/>
      <c r="N2874" s="49"/>
      <c r="O2874" s="91"/>
      <c r="P2874" s="92"/>
      <c r="Q2874" s="92"/>
    </row>
    <row r="2875" customFormat="false" ht="16.65" hidden="false" customHeight="false" outlineLevel="0" collapsed="false">
      <c r="A2875" s="69"/>
      <c r="B2875" s="90" t="s">
        <v>67</v>
      </c>
      <c r="C2875" s="91" t="s">
        <v>87</v>
      </c>
      <c r="D2875" s="90" t="s">
        <v>1955</v>
      </c>
      <c r="E2875" s="43" t="n">
        <v>0.770833333333333</v>
      </c>
      <c r="F2875" s="54" t="n">
        <v>30</v>
      </c>
      <c r="G2875" s="45" t="n">
        <v>2.45</v>
      </c>
      <c r="H2875" s="96" t="s">
        <v>7</v>
      </c>
      <c r="I2875" s="106" t="n">
        <f aca="false">IF(H2875="W",F2875*G2875-F2875,(IF(H2875="L",-F2875)))</f>
        <v>-30</v>
      </c>
      <c r="K2875" s="23"/>
      <c r="L2875" s="48"/>
      <c r="M2875" s="48"/>
      <c r="N2875" s="49"/>
      <c r="O2875" s="91"/>
      <c r="P2875" s="92"/>
      <c r="Q2875" s="92"/>
    </row>
    <row r="2876" customFormat="false" ht="16.65" hidden="false" customHeight="false" outlineLevel="0" collapsed="false">
      <c r="A2876" s="69"/>
      <c r="B2876" s="90" t="s">
        <v>67</v>
      </c>
      <c r="C2876" s="91" t="s">
        <v>2826</v>
      </c>
      <c r="D2876" s="90" t="s">
        <v>1955</v>
      </c>
      <c r="E2876" s="43" t="n">
        <v>0.770833333333333</v>
      </c>
      <c r="F2876" s="54" t="n">
        <v>8</v>
      </c>
      <c r="G2876" s="45" t="n">
        <v>2.45</v>
      </c>
      <c r="H2876" s="96" t="s">
        <v>7</v>
      </c>
      <c r="I2876" s="106" t="n">
        <f aca="false">IF(H2876="W",F2876*G2876-F2876,(IF(H2876="L",-F2876)))</f>
        <v>-8</v>
      </c>
      <c r="K2876" s="23"/>
      <c r="L2876" s="48"/>
      <c r="M2876" s="48"/>
      <c r="N2876" s="49"/>
      <c r="O2876" s="91"/>
      <c r="P2876" s="92"/>
      <c r="Q2876" s="92"/>
    </row>
    <row r="2877" customFormat="false" ht="16.65" hidden="false" customHeight="false" outlineLevel="0" collapsed="false">
      <c r="A2877" s="69"/>
      <c r="B2877" s="90" t="s">
        <v>67</v>
      </c>
      <c r="C2877" s="91" t="s">
        <v>151</v>
      </c>
      <c r="D2877" s="90" t="s">
        <v>2135</v>
      </c>
      <c r="E2877" s="43" t="n">
        <v>0.770833333333333</v>
      </c>
      <c r="F2877" s="54" t="n">
        <v>52.433</v>
      </c>
      <c r="G2877" s="45" t="n">
        <v>3.67</v>
      </c>
      <c r="H2877" s="96" t="s">
        <v>7</v>
      </c>
      <c r="I2877" s="106" t="n">
        <f aca="false">IF(H2877="W",F2877*G2877-F2877,(IF(H2877="L",-F2877)))</f>
        <v>-52.433</v>
      </c>
      <c r="K2877" s="23"/>
      <c r="L2877" s="48"/>
      <c r="M2877" s="48"/>
      <c r="N2877" s="49"/>
      <c r="O2877" s="91"/>
      <c r="P2877" s="92"/>
      <c r="Q2877" s="92"/>
    </row>
    <row r="2878" customFormat="false" ht="16.65" hidden="false" customHeight="false" outlineLevel="0" collapsed="false">
      <c r="A2878" s="69"/>
      <c r="B2878" s="90" t="s">
        <v>67</v>
      </c>
      <c r="C2878" s="91" t="s">
        <v>151</v>
      </c>
      <c r="D2878" s="90" t="s">
        <v>2135</v>
      </c>
      <c r="E2878" s="43" t="n">
        <v>0.770833333333333</v>
      </c>
      <c r="F2878" s="54" t="n">
        <v>10</v>
      </c>
      <c r="G2878" s="45" t="n">
        <v>3.65</v>
      </c>
      <c r="H2878" s="96" t="s">
        <v>7</v>
      </c>
      <c r="I2878" s="106" t="n">
        <f aca="false">IF(H2878="W",F2878*G2878-F2878,(IF(H2878="L",-F2878)))</f>
        <v>-10</v>
      </c>
      <c r="K2878" s="23"/>
      <c r="L2878" s="48"/>
      <c r="M2878" s="48"/>
      <c r="N2878" s="49"/>
      <c r="O2878" s="91"/>
      <c r="P2878" s="92"/>
      <c r="Q2878" s="92"/>
    </row>
    <row r="2879" customFormat="false" ht="16.65" hidden="false" customHeight="false" outlineLevel="0" collapsed="false">
      <c r="A2879" s="69"/>
      <c r="B2879" s="90" t="s">
        <v>67</v>
      </c>
      <c r="C2879" s="91" t="s">
        <v>151</v>
      </c>
      <c r="D2879" s="90" t="s">
        <v>2135</v>
      </c>
      <c r="E2879" s="43" t="n">
        <v>0.770833333333333</v>
      </c>
      <c r="F2879" s="54" t="n">
        <v>6</v>
      </c>
      <c r="G2879" s="45" t="n">
        <v>3.5</v>
      </c>
      <c r="H2879" s="96" t="s">
        <v>6</v>
      </c>
      <c r="I2879" s="106" t="n">
        <f aca="false">IF(H2879="W",F2879*G2879-F2879,(IF(H2879="L",-F2879)))</f>
        <v>0</v>
      </c>
      <c r="K2879" s="23" t="s">
        <v>2842</v>
      </c>
      <c r="L2879" s="48"/>
      <c r="M2879" s="48"/>
      <c r="N2879" s="49"/>
      <c r="O2879" s="91"/>
      <c r="P2879" s="92"/>
      <c r="Q2879" s="92"/>
    </row>
    <row r="2880" customFormat="false" ht="16.65" hidden="false" customHeight="false" outlineLevel="0" collapsed="false">
      <c r="A2880" s="69"/>
      <c r="B2880" s="90" t="s">
        <v>67</v>
      </c>
      <c r="C2880" s="91" t="s">
        <v>28</v>
      </c>
      <c r="D2880" s="90" t="s">
        <v>2512</v>
      </c>
      <c r="E2880" s="43" t="n">
        <v>0.770833333333333</v>
      </c>
      <c r="F2880" s="54" t="n">
        <v>83.3</v>
      </c>
      <c r="G2880" s="45" t="n">
        <v>3.15</v>
      </c>
      <c r="H2880" s="96" t="s">
        <v>5</v>
      </c>
      <c r="I2880" s="106" t="n">
        <f aca="false">IF(H2880="W",F2880*G2880-F2880,(IF(H2880="L",-F2880)))</f>
        <v>179.095</v>
      </c>
      <c r="K2880" s="23"/>
      <c r="L2880" s="48"/>
      <c r="M2880" s="48"/>
      <c r="N2880" s="49"/>
      <c r="O2880" s="91"/>
      <c r="P2880" s="92"/>
      <c r="Q2880" s="92"/>
    </row>
    <row r="2881" customFormat="false" ht="16.65" hidden="false" customHeight="false" outlineLevel="0" collapsed="false">
      <c r="A2881" s="69"/>
      <c r="B2881" s="90" t="s">
        <v>67</v>
      </c>
      <c r="C2881" s="91" t="s">
        <v>151</v>
      </c>
      <c r="D2881" s="90" t="s">
        <v>2876</v>
      </c>
      <c r="E2881" s="43" t="n">
        <v>0.770833333333333</v>
      </c>
      <c r="F2881" s="54" t="n">
        <v>10</v>
      </c>
      <c r="G2881" s="45" t="n">
        <v>1.05</v>
      </c>
      <c r="H2881" s="96" t="s">
        <v>5</v>
      </c>
      <c r="I2881" s="106" t="n">
        <f aca="false">IF(H2881="W",F2881*G2881-F2881,(IF(H2881="L",-F2881)))</f>
        <v>0.5</v>
      </c>
      <c r="K2881" s="23"/>
      <c r="L2881" s="48"/>
      <c r="M2881" s="48"/>
      <c r="N2881" s="49"/>
      <c r="O2881" s="91"/>
      <c r="P2881" s="92"/>
      <c r="Q2881" s="92"/>
    </row>
    <row r="2882" customFormat="false" ht="16.65" hidden="false" customHeight="false" outlineLevel="0" collapsed="false">
      <c r="A2882" s="69"/>
      <c r="B2882" s="90" t="s">
        <v>67</v>
      </c>
      <c r="C2882" s="91" t="s">
        <v>151</v>
      </c>
      <c r="D2882" s="90" t="s">
        <v>2877</v>
      </c>
      <c r="E2882" s="43" t="s">
        <v>2878</v>
      </c>
      <c r="F2882" s="54" t="n">
        <v>1</v>
      </c>
      <c r="G2882" s="45" t="n">
        <v>9</v>
      </c>
      <c r="H2882" s="96" t="s">
        <v>7</v>
      </c>
      <c r="I2882" s="106" t="n">
        <f aca="false">IF(H2882="W",F2882*G2882-F2882,(IF(H2882="L",-F2882)))</f>
        <v>-1</v>
      </c>
      <c r="K2882" s="23"/>
      <c r="L2882" s="48"/>
      <c r="M2882" s="48"/>
      <c r="N2882" s="49"/>
      <c r="O2882" s="91"/>
      <c r="P2882" s="92"/>
      <c r="Q2882" s="92"/>
    </row>
    <row r="2883" customFormat="false" ht="16.65" hidden="false" customHeight="false" outlineLevel="0" collapsed="false">
      <c r="A2883" s="69"/>
      <c r="B2883" s="90" t="s">
        <v>46</v>
      </c>
      <c r="C2883" s="91" t="s">
        <v>95</v>
      </c>
      <c r="D2883" s="90" t="s">
        <v>2464</v>
      </c>
      <c r="E2883" s="43" t="n">
        <v>0.0833333333333333</v>
      </c>
      <c r="F2883" s="54" t="n">
        <v>20</v>
      </c>
      <c r="G2883" s="45" t="n">
        <v>2.05</v>
      </c>
      <c r="H2883" s="96" t="s">
        <v>7</v>
      </c>
      <c r="I2883" s="106" t="n">
        <f aca="false">IF(H2883="W",F2883*G2883-F2883,(IF(H2883="L",-F2883)))</f>
        <v>-20</v>
      </c>
      <c r="K2883" s="23"/>
      <c r="L2883" s="48"/>
      <c r="M2883" s="48"/>
      <c r="N2883" s="49"/>
      <c r="O2883" s="91"/>
      <c r="P2883" s="92"/>
      <c r="Q2883" s="92"/>
    </row>
    <row r="2884" customFormat="false" ht="16.65" hidden="false" customHeight="false" outlineLevel="0" collapsed="false">
      <c r="A2884" s="69"/>
      <c r="B2884" s="90" t="s">
        <v>46</v>
      </c>
      <c r="C2884" s="91" t="s">
        <v>28</v>
      </c>
      <c r="D2884" s="90" t="s">
        <v>2464</v>
      </c>
      <c r="E2884" s="43" t="n">
        <v>0.0833333333333333</v>
      </c>
      <c r="F2884" s="54" t="n">
        <v>25</v>
      </c>
      <c r="G2884" s="45" t="n">
        <v>2.2</v>
      </c>
      <c r="H2884" s="96" t="s">
        <v>7</v>
      </c>
      <c r="I2884" s="106" t="n">
        <f aca="false">IF(H2884="W",F2884*G2884-F2884,(IF(H2884="L",-F2884)))</f>
        <v>-25</v>
      </c>
      <c r="K2884" s="23"/>
      <c r="L2884" s="48"/>
      <c r="M2884" s="48"/>
      <c r="N2884" s="49"/>
      <c r="O2884" s="91"/>
      <c r="P2884" s="92"/>
      <c r="Q2884" s="92"/>
    </row>
    <row r="2885" customFormat="false" ht="16.65" hidden="false" customHeight="false" outlineLevel="0" collapsed="false">
      <c r="A2885" s="69"/>
      <c r="B2885" s="90" t="s">
        <v>46</v>
      </c>
      <c r="C2885" s="91" t="s">
        <v>2826</v>
      </c>
      <c r="D2885" s="90" t="s">
        <v>2135</v>
      </c>
      <c r="E2885" s="43" t="n">
        <v>0.0833333333333333</v>
      </c>
      <c r="F2885" s="54" t="n">
        <v>17</v>
      </c>
      <c r="G2885" s="45" t="n">
        <v>5.5</v>
      </c>
      <c r="H2885" s="96" t="s">
        <v>7</v>
      </c>
      <c r="I2885" s="106" t="n">
        <f aca="false">IF(H2885="W",F2885*G2885-F2885,(IF(H2885="L",-F2885)))</f>
        <v>-17</v>
      </c>
      <c r="K2885" s="23"/>
      <c r="L2885" s="48"/>
      <c r="M2885" s="48"/>
      <c r="N2885" s="49"/>
      <c r="O2885" s="91"/>
      <c r="P2885" s="92"/>
      <c r="Q2885" s="92"/>
    </row>
    <row r="2886" customFormat="false" ht="16.65" hidden="false" customHeight="false" outlineLevel="0" collapsed="false">
      <c r="A2886" s="69"/>
      <c r="B2886" s="90" t="s">
        <v>46</v>
      </c>
      <c r="C2886" s="91" t="s">
        <v>87</v>
      </c>
      <c r="D2886" s="90" t="s">
        <v>2463</v>
      </c>
      <c r="E2886" s="43" t="n">
        <v>0.0833333333333333</v>
      </c>
      <c r="F2886" s="54" t="n">
        <v>13.67</v>
      </c>
      <c r="G2886" s="45" t="n">
        <v>3</v>
      </c>
      <c r="H2886" s="96" t="s">
        <v>5</v>
      </c>
      <c r="I2886" s="106" t="n">
        <f aca="false">IF(H2886="W",F2886*G2886-F2886,(IF(H2886="L",-F2886)))</f>
        <v>27.34</v>
      </c>
      <c r="K2886" s="23"/>
      <c r="L2886" s="48"/>
      <c r="M2886" s="48"/>
      <c r="N2886" s="49"/>
      <c r="O2886" s="91"/>
      <c r="P2886" s="92"/>
      <c r="Q2886" s="92"/>
    </row>
    <row r="2887" customFormat="false" ht="16.65" hidden="false" customHeight="false" outlineLevel="0" collapsed="false">
      <c r="A2887" s="69"/>
      <c r="B2887" s="90" t="s">
        <v>46</v>
      </c>
      <c r="C2887" s="91" t="s">
        <v>151</v>
      </c>
      <c r="D2887" s="90" t="s">
        <v>2463</v>
      </c>
      <c r="E2887" s="43" t="n">
        <v>0.0833333333333333</v>
      </c>
      <c r="F2887" s="54" t="n">
        <v>5.66</v>
      </c>
      <c r="G2887" s="45" t="n">
        <v>3.1</v>
      </c>
      <c r="H2887" s="96" t="s">
        <v>5</v>
      </c>
      <c r="I2887" s="106" t="n">
        <f aca="false">IF(H2887="W",F2887*G2887-F2887,(IF(H2887="L",-F2887)))</f>
        <v>11.886</v>
      </c>
      <c r="K2887" s="23"/>
      <c r="L2887" s="48"/>
      <c r="M2887" s="48"/>
      <c r="N2887" s="49"/>
      <c r="O2887" s="91"/>
      <c r="P2887" s="92"/>
      <c r="Q2887" s="92"/>
    </row>
    <row r="2888" customFormat="false" ht="16.65" hidden="false" customHeight="false" outlineLevel="0" collapsed="false">
      <c r="A2888" s="69"/>
      <c r="B2888" s="90" t="s">
        <v>46</v>
      </c>
      <c r="C2888" s="91" t="s">
        <v>68</v>
      </c>
      <c r="D2888" s="90" t="s">
        <v>2463</v>
      </c>
      <c r="E2888" s="43" t="n">
        <v>0.0833333333333333</v>
      </c>
      <c r="F2888" s="54" t="n">
        <v>12.2</v>
      </c>
      <c r="G2888" s="45" t="n">
        <v>3.1</v>
      </c>
      <c r="H2888" s="96" t="s">
        <v>5</v>
      </c>
      <c r="I2888" s="106" t="n">
        <f aca="false">IF(H2888="W",F2888*G2888-F2888,(IF(H2888="L",-F2888)))</f>
        <v>25.62</v>
      </c>
      <c r="K2888" s="23"/>
      <c r="L2888" s="48"/>
      <c r="M2888" s="48"/>
      <c r="N2888" s="49"/>
      <c r="O2888" s="91"/>
      <c r="P2888" s="92"/>
      <c r="Q2888" s="92"/>
    </row>
    <row r="2889" customFormat="false" ht="16.15" hidden="false" customHeight="false" outlineLevel="0" collapsed="false">
      <c r="A2889" s="69" t="s">
        <v>2879</v>
      </c>
      <c r="B2889" s="90" t="s">
        <v>46</v>
      </c>
      <c r="C2889" s="91" t="s">
        <v>87</v>
      </c>
      <c r="D2889" s="90" t="s">
        <v>2880</v>
      </c>
      <c r="E2889" s="43" t="n">
        <v>0.75</v>
      </c>
      <c r="F2889" s="54" t="n">
        <v>12</v>
      </c>
      <c r="G2889" s="45" t="n">
        <v>2.45</v>
      </c>
      <c r="H2889" s="96"/>
      <c r="I2889" s="106" t="n">
        <f aca="false">IF(H2889="W",F2889*G2889-F2889,(IF(H2889="L",-F2889)))</f>
        <v>0</v>
      </c>
      <c r="K2889" s="23" t="s">
        <v>2881</v>
      </c>
      <c r="L2889" s="48" t="s">
        <v>2763</v>
      </c>
      <c r="M2889" s="48" t="s">
        <v>2628</v>
      </c>
      <c r="N2889" s="49"/>
      <c r="O2889" s="91"/>
      <c r="P2889" s="92"/>
      <c r="Q2889" s="92"/>
    </row>
    <row r="2890" customFormat="false" ht="16.15" hidden="false" customHeight="false" outlineLevel="0" collapsed="false">
      <c r="A2890" s="69"/>
      <c r="B2890" s="90" t="s">
        <v>46</v>
      </c>
      <c r="C2890" s="91" t="s">
        <v>28</v>
      </c>
      <c r="D2890" s="90" t="s">
        <v>2135</v>
      </c>
      <c r="E2890" s="43" t="n">
        <v>0.75</v>
      </c>
      <c r="F2890" s="54" t="n">
        <v>10</v>
      </c>
      <c r="G2890" s="45" t="n">
        <v>4</v>
      </c>
      <c r="H2890" s="96"/>
      <c r="I2890" s="106" t="n">
        <f aca="false">IF(H2890="W",F2890*G2890-F2890,(IF(H2890="L",-F2890)))</f>
        <v>0</v>
      </c>
      <c r="K2890" s="23" t="s">
        <v>2882</v>
      </c>
      <c r="L2890" s="48" t="s">
        <v>2631</v>
      </c>
      <c r="M2890" s="48" t="s">
        <v>2631</v>
      </c>
      <c r="N2890" s="49"/>
      <c r="O2890" s="91"/>
      <c r="P2890" s="92"/>
      <c r="Q2890" s="92"/>
    </row>
    <row r="2891" customFormat="false" ht="16.15" hidden="false" customHeight="false" outlineLevel="0" collapsed="false">
      <c r="A2891" s="69"/>
      <c r="B2891" s="90" t="s">
        <v>46</v>
      </c>
      <c r="C2891" s="91" t="s">
        <v>2883</v>
      </c>
      <c r="D2891" s="90" t="s">
        <v>2884</v>
      </c>
      <c r="E2891" s="43" t="n">
        <v>0.75</v>
      </c>
      <c r="F2891" s="54" t="n">
        <v>20.51</v>
      </c>
      <c r="G2891" s="45" t="n">
        <v>1.58</v>
      </c>
      <c r="H2891" s="96"/>
      <c r="I2891" s="106" t="n">
        <f aca="false">IF(H2891="W",F2891*G2891-F2891,(IF(H2891="L",-F2891)))</f>
        <v>0</v>
      </c>
      <c r="K2891" s="23" t="s">
        <v>124</v>
      </c>
      <c r="L2891" s="48" t="s">
        <v>2763</v>
      </c>
      <c r="M2891" s="48" t="s">
        <v>2628</v>
      </c>
      <c r="N2891" s="49"/>
      <c r="O2891" s="91"/>
      <c r="P2891" s="92"/>
      <c r="Q2891" s="92"/>
    </row>
    <row r="2892" customFormat="false" ht="16.15" hidden="false" customHeight="false" outlineLevel="0" collapsed="false">
      <c r="A2892" s="69" t="s">
        <v>2885</v>
      </c>
      <c r="B2892" s="90" t="s">
        <v>67</v>
      </c>
      <c r="C2892" s="91" t="s">
        <v>28</v>
      </c>
      <c r="D2892" s="90" t="s">
        <v>2886</v>
      </c>
      <c r="E2892" s="43" t="n">
        <v>0.791666666666667</v>
      </c>
      <c r="F2892" s="54" t="n">
        <v>5</v>
      </c>
      <c r="G2892" s="45" t="n">
        <v>2.05</v>
      </c>
      <c r="H2892" s="96"/>
      <c r="I2892" s="106" t="n">
        <f aca="false">IF(H2892="W",F2892*G2892-F2892,(IF(H2892="L",-F2892)))</f>
        <v>0</v>
      </c>
      <c r="K2892" s="23"/>
      <c r="L2892" s="48" t="s">
        <v>2631</v>
      </c>
      <c r="M2892" s="48" t="s">
        <v>2631</v>
      </c>
      <c r="N2892" s="107"/>
      <c r="O2892" s="91"/>
      <c r="P2892" s="92"/>
      <c r="Q2892" s="92"/>
    </row>
    <row r="2893" customFormat="false" ht="16.15" hidden="false" customHeight="false" outlineLevel="0" collapsed="false">
      <c r="A2893" s="69"/>
      <c r="B2893" s="90" t="s">
        <v>67</v>
      </c>
      <c r="C2893" s="91" t="s">
        <v>87</v>
      </c>
      <c r="D2893" s="90" t="s">
        <v>2135</v>
      </c>
      <c r="E2893" s="43" t="n">
        <v>0.791666666666667</v>
      </c>
      <c r="F2893" s="54" t="s">
        <v>83</v>
      </c>
      <c r="G2893" s="45" t="s">
        <v>489</v>
      </c>
      <c r="H2893" s="96"/>
      <c r="I2893" s="106" t="n">
        <f aca="false">IF(H2893="W",F2893*G2893-F2893,(IF(H2893="L",-F2893)))</f>
        <v>0</v>
      </c>
      <c r="K2893" s="23" t="s">
        <v>2887</v>
      </c>
      <c r="L2893" s="48" t="n">
        <v>0</v>
      </c>
      <c r="M2893" s="48" t="n">
        <v>0</v>
      </c>
      <c r="N2893" s="49"/>
      <c r="O2893" s="91"/>
      <c r="P2893" s="92"/>
      <c r="Q2893" s="92"/>
    </row>
    <row r="2894" customFormat="false" ht="16.15" hidden="false" customHeight="false" outlineLevel="0" collapsed="false">
      <c r="A2894" s="69"/>
      <c r="B2894" s="90" t="s">
        <v>67</v>
      </c>
      <c r="C2894" s="91" t="s">
        <v>2826</v>
      </c>
      <c r="D2894" s="90" t="s">
        <v>2888</v>
      </c>
      <c r="E2894" s="43" t="n">
        <v>0.791666666666667</v>
      </c>
      <c r="F2894" s="54" t="n">
        <v>2.6</v>
      </c>
      <c r="G2894" s="45" t="n">
        <v>4</v>
      </c>
      <c r="H2894" s="96"/>
      <c r="I2894" s="106" t="n">
        <f aca="false">IF(H2894="W",F2894*G2894-F2894,(IF(H2894="L",-F2894)))</f>
        <v>0</v>
      </c>
      <c r="K2894" s="23"/>
      <c r="L2894" s="48" t="s">
        <v>2829</v>
      </c>
      <c r="M2894" s="48" t="s">
        <v>9</v>
      </c>
      <c r="N2894" s="49" t="n">
        <f aca="false">SUM(I2889:I3100)</f>
        <v>0</v>
      </c>
      <c r="O2894" s="91"/>
      <c r="P2894" s="92"/>
      <c r="Q2894" s="92"/>
    </row>
    <row r="2895" customFormat="false" ht="16.15" hidden="false" customHeight="false" outlineLevel="0" collapsed="false">
      <c r="A2895" s="69"/>
      <c r="B2895" s="90" t="s">
        <v>67</v>
      </c>
      <c r="C2895" s="91" t="s">
        <v>28</v>
      </c>
      <c r="D2895" s="90" t="s">
        <v>2889</v>
      </c>
      <c r="E2895" s="43" t="n">
        <v>0.90625</v>
      </c>
      <c r="F2895" s="54" t="n">
        <v>20</v>
      </c>
      <c r="G2895" s="45" t="n">
        <v>1.79</v>
      </c>
      <c r="H2895" s="96"/>
      <c r="I2895" s="106" t="n">
        <f aca="false">IF(H2895="W",F2895*G2895-F2895,(IF(H2895="L",-F2895)))</f>
        <v>0</v>
      </c>
      <c r="K2895" s="23"/>
      <c r="L2895" s="48"/>
      <c r="M2895" s="48"/>
      <c r="N2895" s="49"/>
      <c r="O2895" s="91"/>
      <c r="P2895" s="92"/>
      <c r="Q2895" s="92"/>
    </row>
    <row r="2896" customFormat="false" ht="16.15" hidden="false" customHeight="false" outlineLevel="0" collapsed="false">
      <c r="A2896" s="69"/>
      <c r="B2896" s="90" t="s">
        <v>67</v>
      </c>
      <c r="C2896" s="91" t="s">
        <v>87</v>
      </c>
      <c r="D2896" s="90" t="s">
        <v>2135</v>
      </c>
      <c r="E2896" s="43" t="n">
        <v>0.90625</v>
      </c>
      <c r="F2896" s="54" t="n">
        <v>9</v>
      </c>
      <c r="G2896" s="45" t="n">
        <v>3.95</v>
      </c>
      <c r="H2896" s="96"/>
      <c r="I2896" s="106" t="n">
        <f aca="false">IF(H2896="W",F2896*G2896-F2896,(IF(H2896="L",-F2896)))</f>
        <v>0</v>
      </c>
      <c r="K2896" s="23"/>
      <c r="L2896" s="48"/>
      <c r="M2896" s="48"/>
      <c r="N2896" s="49"/>
      <c r="O2896" s="91"/>
      <c r="P2896" s="92"/>
      <c r="Q2896" s="92"/>
    </row>
    <row r="2897" customFormat="false" ht="16.15" hidden="false" customHeight="false" outlineLevel="0" collapsed="false">
      <c r="A2897" s="69"/>
      <c r="B2897" s="90" t="s">
        <v>67</v>
      </c>
      <c r="C2897" s="91" t="s">
        <v>151</v>
      </c>
      <c r="D2897" s="90" t="s">
        <v>2890</v>
      </c>
      <c r="E2897" s="43" t="n">
        <v>0.90625</v>
      </c>
      <c r="F2897" s="54" t="n">
        <v>7.16</v>
      </c>
      <c r="G2897" s="45" t="n">
        <v>5</v>
      </c>
      <c r="H2897" s="96"/>
      <c r="I2897" s="106" t="n">
        <f aca="false">IF(H2897="W",F2897*G2897-F2897,(IF(H2897="L",-F2897)))</f>
        <v>0</v>
      </c>
      <c r="K2897" s="23"/>
      <c r="L2897" s="48"/>
      <c r="M2897" s="48"/>
      <c r="N2897" s="49"/>
      <c r="O2897" s="91"/>
      <c r="P2897" s="92"/>
      <c r="Q2897" s="92"/>
    </row>
    <row r="2898" customFormat="false" ht="16.15" hidden="false" customHeight="false" outlineLevel="0" collapsed="false">
      <c r="A2898" s="69"/>
      <c r="B2898" s="90" t="s">
        <v>46</v>
      </c>
      <c r="C2898" s="91" t="s">
        <v>151</v>
      </c>
      <c r="D2898" s="90" t="s">
        <v>2884</v>
      </c>
      <c r="E2898" s="43" t="n">
        <v>0.75</v>
      </c>
      <c r="F2898" s="54" t="n">
        <v>5</v>
      </c>
      <c r="G2898" s="45" t="n">
        <v>1.47</v>
      </c>
      <c r="H2898" s="96"/>
      <c r="I2898" s="106" t="n">
        <f aca="false">IF(H2898="W",F2898*G2898-F2898,(IF(H2898="L",-F2898)))</f>
        <v>0</v>
      </c>
      <c r="K2898" s="23"/>
      <c r="L2898" s="48"/>
      <c r="M2898" s="48"/>
      <c r="N2898" s="49"/>
      <c r="O2898" s="91"/>
      <c r="P2898" s="92"/>
      <c r="Q2898" s="92"/>
    </row>
    <row r="2899" customFormat="false" ht="16.85" hidden="false" customHeight="false" outlineLevel="0" collapsed="false">
      <c r="A2899" s="69"/>
      <c r="B2899" s="90"/>
      <c r="C2899" s="91"/>
      <c r="D2899" s="90"/>
      <c r="E2899" s="43"/>
      <c r="F2899" s="54"/>
      <c r="G2899" s="45"/>
      <c r="H2899" s="96"/>
      <c r="I2899" s="106" t="n">
        <f aca="false">IF(H2899="W",F2899*G2899-F2899,(IF(H2899="L",-F2899)))</f>
        <v>0</v>
      </c>
      <c r="K2899" s="23"/>
      <c r="L2899" s="48"/>
      <c r="M2899" s="48"/>
      <c r="N2899" s="49"/>
      <c r="O2899" s="91"/>
      <c r="P2899" s="92"/>
      <c r="Q2899" s="92"/>
    </row>
    <row r="2900" customFormat="false" ht="16.85" hidden="false" customHeight="false" outlineLevel="0" collapsed="false">
      <c r="A2900" s="69"/>
      <c r="B2900" s="90"/>
      <c r="C2900" s="91"/>
      <c r="D2900" s="90"/>
      <c r="E2900" s="43"/>
      <c r="F2900" s="54"/>
      <c r="G2900" s="45"/>
      <c r="H2900" s="96"/>
      <c r="I2900" s="106" t="n">
        <f aca="false">IF(H2900="W",F2900*G2900-F2900,(IF(H2900="L",-F2900)))</f>
        <v>0</v>
      </c>
      <c r="K2900" s="23"/>
      <c r="L2900" s="48"/>
      <c r="M2900" s="48"/>
      <c r="N2900" s="49"/>
      <c r="O2900" s="91"/>
      <c r="P2900" s="92"/>
      <c r="Q2900" s="92"/>
    </row>
    <row r="2901" customFormat="false" ht="16.85" hidden="false" customHeight="false" outlineLevel="0" collapsed="false">
      <c r="A2901" s="69"/>
      <c r="B2901" s="90"/>
      <c r="C2901" s="91"/>
      <c r="D2901" s="90"/>
      <c r="E2901" s="43"/>
      <c r="F2901" s="54"/>
      <c r="G2901" s="45"/>
      <c r="H2901" s="96"/>
      <c r="I2901" s="106" t="n">
        <f aca="false">IF(H2901="W",F2901*G2901-F2901,(IF(H2901="L",-F2901)))</f>
        <v>0</v>
      </c>
      <c r="K2901" s="23"/>
      <c r="L2901" s="48"/>
      <c r="M2901" s="48"/>
      <c r="N2901" s="49"/>
      <c r="O2901" s="91"/>
      <c r="P2901" s="92"/>
      <c r="Q2901" s="92"/>
    </row>
    <row r="2902" customFormat="false" ht="16.85" hidden="false" customHeight="false" outlineLevel="0" collapsed="false">
      <c r="A2902" s="69"/>
      <c r="B2902" s="90"/>
      <c r="C2902" s="91"/>
      <c r="D2902" s="90"/>
      <c r="E2902" s="43"/>
      <c r="F2902" s="54"/>
      <c r="G2902" s="45"/>
      <c r="H2902" s="96"/>
      <c r="I2902" s="106" t="n">
        <f aca="false">IF(H2902="W",F2902*G2902-F2902,(IF(H2902="L",-F2902)))</f>
        <v>0</v>
      </c>
      <c r="K2902" s="23"/>
      <c r="L2902" s="48"/>
      <c r="M2902" s="48"/>
      <c r="N2902" s="49"/>
      <c r="O2902" s="91"/>
      <c r="P2902" s="92"/>
      <c r="Q2902" s="92"/>
    </row>
    <row r="2903" customFormat="false" ht="16.85" hidden="false" customHeight="false" outlineLevel="0" collapsed="false">
      <c r="A2903" s="69"/>
      <c r="B2903" s="90"/>
      <c r="C2903" s="91"/>
      <c r="D2903" s="90"/>
      <c r="E2903" s="43"/>
      <c r="F2903" s="54"/>
      <c r="G2903" s="45"/>
      <c r="H2903" s="96"/>
      <c r="I2903" s="106" t="n">
        <f aca="false">IF(H2903="W",F2903*G2903-F2903,(IF(H2903="L",-F2903)))</f>
        <v>0</v>
      </c>
      <c r="K2903" s="23"/>
      <c r="L2903" s="48"/>
      <c r="M2903" s="48"/>
      <c r="N2903" s="49"/>
      <c r="O2903" s="91"/>
      <c r="P2903" s="92"/>
      <c r="Q2903" s="92"/>
    </row>
    <row r="2904" customFormat="false" ht="16.85" hidden="false" customHeight="false" outlineLevel="0" collapsed="false">
      <c r="A2904" s="69"/>
      <c r="B2904" s="90"/>
      <c r="C2904" s="91"/>
      <c r="D2904" s="90"/>
      <c r="E2904" s="43"/>
      <c r="F2904" s="54"/>
      <c r="G2904" s="45"/>
      <c r="H2904" s="96"/>
      <c r="I2904" s="106" t="n">
        <f aca="false">IF(H2904="W",F2904*G2904-F2904,(IF(H2904="L",-F2904)))</f>
        <v>0</v>
      </c>
      <c r="K2904" s="23"/>
      <c r="L2904" s="48"/>
      <c r="M2904" s="48"/>
      <c r="N2904" s="49"/>
      <c r="O2904" s="91"/>
      <c r="P2904" s="92"/>
      <c r="Q2904" s="92"/>
    </row>
    <row r="2905" customFormat="false" ht="16.85" hidden="false" customHeight="false" outlineLevel="0" collapsed="false">
      <c r="A2905" s="69"/>
      <c r="B2905" s="90"/>
      <c r="C2905" s="91"/>
      <c r="D2905" s="90"/>
      <c r="E2905" s="43"/>
      <c r="F2905" s="54"/>
      <c r="G2905" s="45"/>
      <c r="H2905" s="96"/>
      <c r="I2905" s="106" t="n">
        <f aca="false">IF(H2905="W",F2905*G2905-F2905,(IF(H2905="L",-F2905)))</f>
        <v>0</v>
      </c>
      <c r="K2905" s="23"/>
      <c r="L2905" s="48"/>
      <c r="M2905" s="48"/>
      <c r="N2905" s="49"/>
      <c r="O2905" s="91"/>
      <c r="P2905" s="92"/>
      <c r="Q2905" s="92"/>
    </row>
    <row r="2906" customFormat="false" ht="16.85" hidden="false" customHeight="false" outlineLevel="0" collapsed="false">
      <c r="A2906" s="69"/>
      <c r="B2906" s="90"/>
      <c r="C2906" s="91"/>
      <c r="D2906" s="90"/>
      <c r="E2906" s="43"/>
      <c r="F2906" s="54"/>
      <c r="G2906" s="45"/>
      <c r="H2906" s="96"/>
      <c r="I2906" s="106" t="n">
        <f aca="false">IF(H2906="W",F2906*G2906-F2906,(IF(H2906="L",-F2906)))</f>
        <v>0</v>
      </c>
      <c r="K2906" s="23"/>
      <c r="L2906" s="48"/>
      <c r="M2906" s="48"/>
      <c r="N2906" s="49"/>
      <c r="O2906" s="91"/>
      <c r="P2906" s="92"/>
      <c r="Q2906" s="92"/>
    </row>
    <row r="2907" customFormat="false" ht="16.85" hidden="false" customHeight="false" outlineLevel="0" collapsed="false">
      <c r="A2907" s="69"/>
      <c r="B2907" s="90"/>
      <c r="C2907" s="91"/>
      <c r="D2907" s="90"/>
      <c r="E2907" s="43"/>
      <c r="F2907" s="54"/>
      <c r="G2907" s="45"/>
      <c r="H2907" s="96"/>
      <c r="I2907" s="106" t="n">
        <f aca="false">IF(H2907="W",F2907*G2907-F2907,(IF(H2907="L",-F2907)))</f>
        <v>0</v>
      </c>
      <c r="K2907" s="23"/>
      <c r="L2907" s="48"/>
      <c r="M2907" s="48"/>
      <c r="N2907" s="49"/>
      <c r="O2907" s="91"/>
      <c r="P2907" s="92"/>
      <c r="Q2907" s="92"/>
    </row>
    <row r="2908" customFormat="false" ht="16.85" hidden="false" customHeight="false" outlineLevel="0" collapsed="false">
      <c r="A2908" s="69"/>
      <c r="B2908" s="90"/>
      <c r="C2908" s="91"/>
      <c r="D2908" s="90"/>
      <c r="E2908" s="43"/>
      <c r="F2908" s="54"/>
      <c r="G2908" s="45"/>
      <c r="H2908" s="96"/>
      <c r="I2908" s="106" t="n">
        <f aca="false">IF(H2908="W",F2908*G2908-F2908,(IF(H2908="L",-F2908)))</f>
        <v>0</v>
      </c>
      <c r="K2908" s="23"/>
      <c r="L2908" s="48"/>
      <c r="M2908" s="48"/>
      <c r="N2908" s="49"/>
      <c r="O2908" s="91"/>
      <c r="P2908" s="92"/>
      <c r="Q2908" s="92"/>
    </row>
    <row r="2909" customFormat="false" ht="16.85" hidden="false" customHeight="false" outlineLevel="0" collapsed="false">
      <c r="A2909" s="69"/>
      <c r="B2909" s="90"/>
      <c r="C2909" s="91"/>
      <c r="D2909" s="90"/>
      <c r="E2909" s="43"/>
      <c r="F2909" s="54"/>
      <c r="G2909" s="45"/>
      <c r="H2909" s="96"/>
      <c r="I2909" s="106" t="n">
        <f aca="false">IF(H2909="W",F2909*G2909-F2909,(IF(H2909="L",-F2909)))</f>
        <v>0</v>
      </c>
      <c r="K2909" s="23"/>
      <c r="L2909" s="48"/>
      <c r="M2909" s="48"/>
      <c r="N2909" s="49"/>
      <c r="O2909" s="91"/>
      <c r="P2909" s="92"/>
      <c r="Q2909" s="92"/>
    </row>
    <row r="2910" customFormat="false" ht="16.85" hidden="false" customHeight="false" outlineLevel="0" collapsed="false">
      <c r="A2910" s="69"/>
      <c r="B2910" s="90"/>
      <c r="C2910" s="91"/>
      <c r="D2910" s="90"/>
      <c r="E2910" s="43"/>
      <c r="F2910" s="54"/>
      <c r="G2910" s="45"/>
      <c r="H2910" s="96"/>
      <c r="I2910" s="106" t="n">
        <f aca="false">IF(H2910="W",F2910*G2910-F2910,(IF(H2910="L",-F2910)))</f>
        <v>0</v>
      </c>
      <c r="K2910" s="23"/>
      <c r="L2910" s="48"/>
      <c r="M2910" s="48"/>
      <c r="N2910" s="49"/>
      <c r="O2910" s="91"/>
      <c r="P2910" s="92"/>
      <c r="Q2910" s="92"/>
    </row>
    <row r="2911" customFormat="false" ht="16.85" hidden="false" customHeight="false" outlineLevel="0" collapsed="false">
      <c r="A2911" s="69"/>
      <c r="B2911" s="90"/>
      <c r="C2911" s="91"/>
      <c r="D2911" s="90"/>
      <c r="E2911" s="43"/>
      <c r="F2911" s="54"/>
      <c r="G2911" s="45"/>
      <c r="H2911" s="96"/>
      <c r="I2911" s="106" t="n">
        <f aca="false">IF(H2911="W",F2911*G2911-F2911,(IF(H2911="L",-F2911)))</f>
        <v>0</v>
      </c>
      <c r="K2911" s="23"/>
      <c r="L2911" s="48"/>
      <c r="M2911" s="48"/>
      <c r="N2911" s="49"/>
      <c r="O2911" s="91"/>
      <c r="P2911" s="92"/>
      <c r="Q2911" s="92"/>
    </row>
    <row r="2912" customFormat="false" ht="16.85" hidden="false" customHeight="false" outlineLevel="0" collapsed="false">
      <c r="A2912" s="69"/>
      <c r="B2912" s="90"/>
      <c r="C2912" s="91"/>
      <c r="D2912" s="90"/>
      <c r="E2912" s="43"/>
      <c r="F2912" s="54"/>
      <c r="G2912" s="45"/>
      <c r="H2912" s="96"/>
      <c r="I2912" s="106" t="n">
        <f aca="false">IF(H2912="W",F2912*G2912-F2912,(IF(H2912="L",-F2912)))</f>
        <v>0</v>
      </c>
      <c r="K2912" s="23"/>
      <c r="L2912" s="48"/>
      <c r="M2912" s="48"/>
      <c r="N2912" s="49"/>
      <c r="O2912" s="91"/>
      <c r="P2912" s="92"/>
      <c r="Q2912" s="92"/>
    </row>
    <row r="2913" customFormat="false" ht="16.85" hidden="false" customHeight="false" outlineLevel="0" collapsed="false">
      <c r="A2913" s="69"/>
      <c r="B2913" s="90"/>
      <c r="C2913" s="91"/>
      <c r="D2913" s="90"/>
      <c r="E2913" s="43"/>
      <c r="F2913" s="54"/>
      <c r="G2913" s="45"/>
      <c r="H2913" s="96"/>
      <c r="I2913" s="106" t="n">
        <f aca="false">IF(H2913="W",F2913*G2913-F2913,(IF(H2913="L",-F2913)))</f>
        <v>0</v>
      </c>
      <c r="K2913" s="23"/>
      <c r="L2913" s="48"/>
      <c r="M2913" s="48"/>
      <c r="N2913" s="49"/>
      <c r="O2913" s="91"/>
      <c r="P2913" s="92"/>
      <c r="Q2913" s="92"/>
    </row>
    <row r="2914" customFormat="false" ht="16.85" hidden="false" customHeight="false" outlineLevel="0" collapsed="false">
      <c r="A2914" s="69"/>
      <c r="B2914" s="90"/>
      <c r="C2914" s="91"/>
      <c r="D2914" s="90"/>
      <c r="E2914" s="43"/>
      <c r="F2914" s="54"/>
      <c r="G2914" s="45"/>
      <c r="H2914" s="96"/>
      <c r="I2914" s="106" t="n">
        <f aca="false">IF(H2914="W",F2914*G2914-F2914,(IF(H2914="L",-F2914)))</f>
        <v>0</v>
      </c>
      <c r="K2914" s="23"/>
      <c r="L2914" s="48"/>
      <c r="M2914" s="48"/>
      <c r="N2914" s="49"/>
      <c r="O2914" s="91"/>
      <c r="P2914" s="92"/>
      <c r="Q2914" s="92"/>
    </row>
    <row r="2915" customFormat="false" ht="16.85" hidden="false" customHeight="false" outlineLevel="0" collapsed="false">
      <c r="A2915" s="69"/>
      <c r="B2915" s="90"/>
      <c r="C2915" s="91"/>
      <c r="D2915" s="90"/>
      <c r="E2915" s="43"/>
      <c r="F2915" s="54"/>
      <c r="G2915" s="45"/>
      <c r="H2915" s="96"/>
      <c r="I2915" s="106" t="n">
        <f aca="false">IF(H2915="W",F2915*G2915-F2915,(IF(H2915="L",-F2915)))</f>
        <v>0</v>
      </c>
      <c r="K2915" s="23"/>
      <c r="L2915" s="48"/>
      <c r="M2915" s="48"/>
      <c r="N2915" s="49"/>
      <c r="O2915" s="91"/>
      <c r="P2915" s="92"/>
      <c r="Q2915" s="92"/>
    </row>
    <row r="2916" customFormat="false" ht="16.85" hidden="false" customHeight="false" outlineLevel="0" collapsed="false">
      <c r="A2916" s="69"/>
      <c r="B2916" s="90"/>
      <c r="C2916" s="91"/>
      <c r="D2916" s="90"/>
      <c r="E2916" s="43"/>
      <c r="F2916" s="54"/>
      <c r="G2916" s="45"/>
      <c r="H2916" s="96"/>
      <c r="I2916" s="106" t="n">
        <f aca="false">IF(H2916="W",F2916*G2916-F2916,(IF(H2916="L",-F2916)))</f>
        <v>0</v>
      </c>
      <c r="K2916" s="23"/>
      <c r="L2916" s="48"/>
      <c r="M2916" s="48"/>
      <c r="N2916" s="49"/>
      <c r="O2916" s="91"/>
      <c r="P2916" s="92"/>
      <c r="Q2916" s="92"/>
    </row>
    <row r="2917" customFormat="false" ht="16.85" hidden="false" customHeight="false" outlineLevel="0" collapsed="false">
      <c r="A2917" s="69"/>
      <c r="B2917" s="90"/>
      <c r="C2917" s="91"/>
      <c r="D2917" s="90"/>
      <c r="E2917" s="43"/>
      <c r="F2917" s="54"/>
      <c r="G2917" s="45"/>
      <c r="H2917" s="96"/>
      <c r="I2917" s="106" t="n">
        <f aca="false">IF(H2917="W",F2917*G2917-F2917,(IF(H2917="L",-F2917)))</f>
        <v>0</v>
      </c>
      <c r="K2917" s="23"/>
      <c r="L2917" s="48"/>
      <c r="M2917" s="48"/>
      <c r="N2917" s="49"/>
      <c r="O2917" s="91"/>
      <c r="P2917" s="92"/>
      <c r="Q2917" s="92"/>
    </row>
    <row r="2918" customFormat="false" ht="16.85" hidden="false" customHeight="false" outlineLevel="0" collapsed="false">
      <c r="A2918" s="69"/>
      <c r="B2918" s="90"/>
      <c r="C2918" s="91"/>
      <c r="D2918" s="90"/>
      <c r="E2918" s="43"/>
      <c r="F2918" s="54"/>
      <c r="G2918" s="45"/>
      <c r="H2918" s="96"/>
      <c r="I2918" s="106" t="n">
        <f aca="false">IF(H2918="W",F2918*G2918-F2918,(IF(H2918="L",-F2918)))</f>
        <v>0</v>
      </c>
      <c r="K2918" s="23"/>
      <c r="L2918" s="48"/>
      <c r="M2918" s="48"/>
      <c r="N2918" s="49"/>
      <c r="O2918" s="91"/>
      <c r="P2918" s="92"/>
      <c r="Q2918" s="92"/>
    </row>
    <row r="2919" customFormat="false" ht="16.85" hidden="false" customHeight="false" outlineLevel="0" collapsed="false">
      <c r="A2919" s="69"/>
      <c r="B2919" s="90"/>
      <c r="C2919" s="91"/>
      <c r="D2919" s="90"/>
      <c r="E2919" s="43"/>
      <c r="F2919" s="54"/>
      <c r="G2919" s="45"/>
      <c r="H2919" s="96"/>
      <c r="I2919" s="106" t="n">
        <f aca="false">IF(H2919="W",F2919*G2919-F2919,(IF(H2919="L",-F2919)))</f>
        <v>0</v>
      </c>
      <c r="K2919" s="23"/>
      <c r="L2919" s="48"/>
      <c r="M2919" s="48"/>
      <c r="N2919" s="49"/>
      <c r="O2919" s="91"/>
      <c r="P2919" s="92"/>
      <c r="Q2919" s="92"/>
    </row>
    <row r="2920" customFormat="false" ht="16.85" hidden="false" customHeight="false" outlineLevel="0" collapsed="false">
      <c r="A2920" s="69"/>
      <c r="B2920" s="90"/>
      <c r="C2920" s="91"/>
      <c r="D2920" s="90"/>
      <c r="E2920" s="43"/>
      <c r="F2920" s="54"/>
      <c r="G2920" s="45"/>
      <c r="H2920" s="96"/>
      <c r="I2920" s="106" t="n">
        <f aca="false">IF(H2920="W",F2920*G2920-F2920,(IF(H2920="L",-F2920)))</f>
        <v>0</v>
      </c>
      <c r="K2920" s="23"/>
      <c r="L2920" s="48"/>
      <c r="M2920" s="48"/>
      <c r="N2920" s="49"/>
      <c r="O2920" s="91"/>
      <c r="P2920" s="92"/>
      <c r="Q2920" s="92"/>
    </row>
    <row r="2921" customFormat="false" ht="16.85" hidden="false" customHeight="false" outlineLevel="0" collapsed="false">
      <c r="A2921" s="69"/>
      <c r="B2921" s="90"/>
      <c r="C2921" s="91"/>
      <c r="D2921" s="90"/>
      <c r="E2921" s="43"/>
      <c r="F2921" s="54"/>
      <c r="G2921" s="45"/>
      <c r="H2921" s="96"/>
      <c r="I2921" s="106" t="n">
        <f aca="false">IF(H2921="W",F2921*G2921-F2921,(IF(H2921="L",-F2921)))</f>
        <v>0</v>
      </c>
      <c r="K2921" s="23"/>
      <c r="L2921" s="48"/>
      <c r="M2921" s="48"/>
      <c r="N2921" s="49"/>
      <c r="O2921" s="91"/>
      <c r="P2921" s="92"/>
      <c r="Q2921" s="92"/>
    </row>
    <row r="2922" customFormat="false" ht="16.85" hidden="false" customHeight="false" outlineLevel="0" collapsed="false">
      <c r="A2922" s="69"/>
      <c r="B2922" s="90"/>
      <c r="C2922" s="91"/>
      <c r="D2922" s="90"/>
      <c r="E2922" s="43"/>
      <c r="F2922" s="54"/>
      <c r="G2922" s="45"/>
      <c r="H2922" s="96"/>
      <c r="I2922" s="106" t="n">
        <f aca="false">IF(H2922="W",F2922*G2922-F2922,(IF(H2922="L",-F2922)))</f>
        <v>0</v>
      </c>
      <c r="K2922" s="23"/>
      <c r="L2922" s="48"/>
      <c r="M2922" s="48"/>
      <c r="N2922" s="49"/>
      <c r="O2922" s="91"/>
      <c r="P2922" s="92"/>
      <c r="Q2922" s="92"/>
    </row>
    <row r="2923" customFormat="false" ht="16.85" hidden="false" customHeight="false" outlineLevel="0" collapsed="false">
      <c r="A2923" s="69"/>
      <c r="B2923" s="90"/>
      <c r="C2923" s="91"/>
      <c r="D2923" s="90"/>
      <c r="E2923" s="43"/>
      <c r="F2923" s="54"/>
      <c r="G2923" s="45"/>
      <c r="H2923" s="96"/>
      <c r="I2923" s="106" t="n">
        <f aca="false">IF(H2923="W",F2923*G2923-F2923,(IF(H2923="L",-F2923)))</f>
        <v>0</v>
      </c>
      <c r="K2923" s="23"/>
      <c r="L2923" s="48"/>
      <c r="M2923" s="48"/>
      <c r="N2923" s="49"/>
      <c r="O2923" s="91"/>
      <c r="P2923" s="92"/>
      <c r="Q2923" s="92"/>
    </row>
    <row r="2924" customFormat="false" ht="16.85" hidden="false" customHeight="false" outlineLevel="0" collapsed="false">
      <c r="A2924" s="69"/>
      <c r="B2924" s="90"/>
      <c r="C2924" s="91"/>
      <c r="D2924" s="90"/>
      <c r="E2924" s="43"/>
      <c r="F2924" s="54"/>
      <c r="G2924" s="45"/>
      <c r="H2924" s="96"/>
      <c r="I2924" s="106" t="n">
        <f aca="false">IF(H2924="W",F2924*G2924-F2924,(IF(H2924="L",-F2924)))</f>
        <v>0</v>
      </c>
      <c r="K2924" s="23"/>
      <c r="L2924" s="48"/>
      <c r="M2924" s="48"/>
      <c r="N2924" s="49"/>
      <c r="O2924" s="91"/>
      <c r="P2924" s="92"/>
      <c r="Q2924" s="92"/>
    </row>
    <row r="2925" customFormat="false" ht="16.85" hidden="false" customHeight="false" outlineLevel="0" collapsed="false">
      <c r="A2925" s="69"/>
      <c r="B2925" s="90"/>
      <c r="C2925" s="91"/>
      <c r="D2925" s="90"/>
      <c r="E2925" s="43"/>
      <c r="F2925" s="54"/>
      <c r="G2925" s="45"/>
      <c r="H2925" s="96"/>
      <c r="I2925" s="106" t="n">
        <f aca="false">IF(H2925="W",F2925*G2925-F2925,(IF(H2925="L",-F2925)))</f>
        <v>0</v>
      </c>
      <c r="K2925" s="23"/>
      <c r="L2925" s="48"/>
      <c r="M2925" s="48"/>
      <c r="N2925" s="49"/>
      <c r="O2925" s="91"/>
      <c r="P2925" s="92"/>
      <c r="Q2925" s="92"/>
    </row>
    <row r="2926" customFormat="false" ht="16.85" hidden="false" customHeight="false" outlineLevel="0" collapsed="false">
      <c r="A2926" s="69"/>
      <c r="B2926" s="90"/>
      <c r="C2926" s="91"/>
      <c r="D2926" s="90"/>
      <c r="E2926" s="43"/>
      <c r="F2926" s="54"/>
      <c r="G2926" s="45"/>
      <c r="H2926" s="96"/>
      <c r="I2926" s="106" t="n">
        <f aca="false">IF(H2926="W",F2926*G2926-F2926,(IF(H2926="L",-F2926)))</f>
        <v>0</v>
      </c>
      <c r="K2926" s="23"/>
      <c r="L2926" s="48"/>
      <c r="M2926" s="48"/>
      <c r="N2926" s="49"/>
      <c r="O2926" s="91"/>
      <c r="P2926" s="92"/>
      <c r="Q2926" s="92"/>
    </row>
    <row r="2927" customFormat="false" ht="16.85" hidden="false" customHeight="false" outlineLevel="0" collapsed="false">
      <c r="A2927" s="69"/>
      <c r="B2927" s="90"/>
      <c r="C2927" s="91"/>
      <c r="D2927" s="90"/>
      <c r="E2927" s="43"/>
      <c r="F2927" s="54"/>
      <c r="G2927" s="45"/>
      <c r="H2927" s="96"/>
      <c r="I2927" s="106" t="n">
        <f aca="false">IF(H2927="W",F2927*G2927-F2927,(IF(H2927="L",-F2927)))</f>
        <v>0</v>
      </c>
      <c r="K2927" s="23"/>
      <c r="L2927" s="48"/>
      <c r="M2927" s="48"/>
      <c r="N2927" s="49"/>
      <c r="O2927" s="91"/>
      <c r="P2927" s="92"/>
      <c r="Q2927" s="92"/>
    </row>
    <row r="2928" customFormat="false" ht="16.85" hidden="false" customHeight="false" outlineLevel="0" collapsed="false">
      <c r="A2928" s="69"/>
      <c r="B2928" s="90"/>
      <c r="C2928" s="91"/>
      <c r="D2928" s="90"/>
      <c r="E2928" s="43"/>
      <c r="F2928" s="54"/>
      <c r="G2928" s="45"/>
      <c r="H2928" s="96"/>
      <c r="I2928" s="106" t="n">
        <f aca="false">IF(H2928="W",F2928*G2928-F2928,(IF(H2928="L",-F2928)))</f>
        <v>0</v>
      </c>
      <c r="K2928" s="23"/>
      <c r="L2928" s="48"/>
      <c r="M2928" s="48"/>
      <c r="N2928" s="49"/>
      <c r="O2928" s="91"/>
      <c r="P2928" s="92"/>
      <c r="Q2928" s="92"/>
    </row>
    <row r="2929" customFormat="false" ht="16.85" hidden="false" customHeight="false" outlineLevel="0" collapsed="false">
      <c r="A2929" s="69"/>
      <c r="B2929" s="90"/>
      <c r="C2929" s="91"/>
      <c r="D2929" s="90"/>
      <c r="E2929" s="43"/>
      <c r="F2929" s="54"/>
      <c r="G2929" s="45"/>
      <c r="H2929" s="96"/>
      <c r="I2929" s="106" t="n">
        <f aca="false">IF(H2929="W",F2929*G2929-F2929,(IF(H2929="L",-F2929)))</f>
        <v>0</v>
      </c>
      <c r="K2929" s="23"/>
      <c r="L2929" s="48"/>
      <c r="M2929" s="48"/>
      <c r="N2929" s="49"/>
      <c r="O2929" s="91"/>
      <c r="P2929" s="92"/>
      <c r="Q2929" s="92"/>
    </row>
    <row r="2930" customFormat="false" ht="16.85" hidden="false" customHeight="false" outlineLevel="0" collapsed="false">
      <c r="A2930" s="69"/>
      <c r="B2930" s="90"/>
      <c r="C2930" s="91"/>
      <c r="D2930" s="90"/>
      <c r="E2930" s="43"/>
      <c r="F2930" s="54"/>
      <c r="G2930" s="45"/>
      <c r="H2930" s="96"/>
      <c r="I2930" s="106" t="n">
        <f aca="false">IF(H2930="W",F2930*G2930-F2930,(IF(H2930="L",-F2930)))</f>
        <v>0</v>
      </c>
      <c r="K2930" s="23"/>
      <c r="L2930" s="48"/>
      <c r="M2930" s="48"/>
      <c r="N2930" s="49"/>
      <c r="O2930" s="91"/>
      <c r="P2930" s="92"/>
      <c r="Q2930" s="92"/>
    </row>
    <row r="2931" customFormat="false" ht="16.85" hidden="false" customHeight="false" outlineLevel="0" collapsed="false">
      <c r="A2931" s="69"/>
      <c r="B2931" s="90"/>
      <c r="C2931" s="91"/>
      <c r="D2931" s="90"/>
      <c r="E2931" s="43"/>
      <c r="F2931" s="54"/>
      <c r="G2931" s="45"/>
      <c r="H2931" s="96"/>
      <c r="I2931" s="106" t="n">
        <f aca="false">IF(H2931="W",F2931*G2931-F2931,(IF(H2931="L",-F2931)))</f>
        <v>0</v>
      </c>
      <c r="K2931" s="23"/>
      <c r="L2931" s="48"/>
      <c r="M2931" s="48"/>
      <c r="N2931" s="49"/>
      <c r="O2931" s="91"/>
      <c r="P2931" s="92"/>
      <c r="Q2931" s="92"/>
    </row>
    <row r="2932" customFormat="false" ht="16.85" hidden="false" customHeight="false" outlineLevel="0" collapsed="false">
      <c r="A2932" s="69"/>
      <c r="B2932" s="90"/>
      <c r="C2932" s="91"/>
      <c r="D2932" s="90"/>
      <c r="E2932" s="43"/>
      <c r="F2932" s="54"/>
      <c r="G2932" s="45"/>
      <c r="H2932" s="96"/>
      <c r="I2932" s="106" t="n">
        <f aca="false">IF(H2932="W",F2932*G2932-F2932,(IF(H2932="L",-F2932)))</f>
        <v>0</v>
      </c>
      <c r="K2932" s="23"/>
      <c r="L2932" s="48"/>
      <c r="M2932" s="48"/>
      <c r="N2932" s="49"/>
      <c r="O2932" s="91"/>
      <c r="P2932" s="92"/>
      <c r="Q2932" s="92"/>
    </row>
    <row r="2933" customFormat="false" ht="16.85" hidden="false" customHeight="false" outlineLevel="0" collapsed="false">
      <c r="A2933" s="69"/>
      <c r="B2933" s="90"/>
      <c r="C2933" s="91"/>
      <c r="D2933" s="90"/>
      <c r="E2933" s="43"/>
      <c r="F2933" s="54"/>
      <c r="G2933" s="45"/>
      <c r="H2933" s="96"/>
      <c r="I2933" s="106" t="n">
        <f aca="false">IF(H2933="W",F2933*G2933-F2933,(IF(H2933="L",-F2933)))</f>
        <v>0</v>
      </c>
      <c r="K2933" s="23"/>
      <c r="L2933" s="48"/>
      <c r="M2933" s="48"/>
      <c r="N2933" s="49"/>
      <c r="O2933" s="91"/>
      <c r="P2933" s="92"/>
      <c r="Q2933" s="92"/>
    </row>
    <row r="2934" customFormat="false" ht="16.85" hidden="false" customHeight="false" outlineLevel="0" collapsed="false">
      <c r="A2934" s="69"/>
      <c r="B2934" s="90"/>
      <c r="C2934" s="91"/>
      <c r="D2934" s="90"/>
      <c r="E2934" s="43"/>
      <c r="F2934" s="54"/>
      <c r="G2934" s="45"/>
      <c r="H2934" s="96"/>
      <c r="I2934" s="106" t="n">
        <f aca="false">IF(H2934="W",F2934*G2934-F2934,(IF(H2934="L",-F2934)))</f>
        <v>0</v>
      </c>
      <c r="K2934" s="23"/>
      <c r="L2934" s="48"/>
      <c r="M2934" s="48"/>
      <c r="N2934" s="49"/>
      <c r="O2934" s="91"/>
      <c r="P2934" s="92"/>
      <c r="Q2934" s="92"/>
    </row>
    <row r="2935" customFormat="false" ht="16.85" hidden="false" customHeight="false" outlineLevel="0" collapsed="false">
      <c r="A2935" s="69"/>
      <c r="B2935" s="90"/>
      <c r="C2935" s="91"/>
      <c r="D2935" s="90"/>
      <c r="E2935" s="43"/>
      <c r="F2935" s="54"/>
      <c r="G2935" s="45"/>
      <c r="H2935" s="96"/>
      <c r="I2935" s="106" t="n">
        <f aca="false">IF(H2935="W",F2935*G2935-F2935,(IF(H2935="L",-F2935)))</f>
        <v>0</v>
      </c>
      <c r="K2935" s="23"/>
      <c r="L2935" s="48"/>
      <c r="M2935" s="48"/>
      <c r="N2935" s="49"/>
      <c r="O2935" s="91"/>
      <c r="P2935" s="92"/>
      <c r="Q2935" s="92"/>
    </row>
    <row r="2936" customFormat="false" ht="16.85" hidden="false" customHeight="false" outlineLevel="0" collapsed="false">
      <c r="A2936" s="69"/>
      <c r="B2936" s="90"/>
      <c r="C2936" s="91"/>
      <c r="D2936" s="90"/>
      <c r="E2936" s="43"/>
      <c r="F2936" s="54"/>
      <c r="G2936" s="45"/>
      <c r="H2936" s="96"/>
      <c r="I2936" s="106" t="n">
        <f aca="false">IF(H2936="W",F2936*G2936-F2936,(IF(H2936="L",-F2936)))</f>
        <v>0</v>
      </c>
      <c r="K2936" s="23"/>
      <c r="L2936" s="48"/>
      <c r="M2936" s="48"/>
      <c r="N2936" s="49"/>
      <c r="O2936" s="91"/>
      <c r="P2936" s="92"/>
      <c r="Q2936" s="92"/>
    </row>
    <row r="2937" customFormat="false" ht="16.85" hidden="false" customHeight="false" outlineLevel="0" collapsed="false">
      <c r="A2937" s="69"/>
      <c r="B2937" s="90"/>
      <c r="C2937" s="91"/>
      <c r="D2937" s="90"/>
      <c r="E2937" s="43"/>
      <c r="F2937" s="54"/>
      <c r="G2937" s="45"/>
      <c r="H2937" s="96"/>
      <c r="I2937" s="106" t="n">
        <f aca="false">IF(H2937="W",F2937*G2937-F2937,(IF(H2937="L",-F2937)))</f>
        <v>0</v>
      </c>
      <c r="K2937" s="23"/>
      <c r="L2937" s="48"/>
      <c r="M2937" s="48"/>
      <c r="N2937" s="49"/>
      <c r="O2937" s="91"/>
      <c r="P2937" s="92"/>
      <c r="Q2937" s="92"/>
    </row>
    <row r="2938" customFormat="false" ht="16.85" hidden="false" customHeight="false" outlineLevel="0" collapsed="false">
      <c r="A2938" s="69"/>
      <c r="B2938" s="90"/>
      <c r="C2938" s="91"/>
      <c r="D2938" s="90"/>
      <c r="E2938" s="43"/>
      <c r="F2938" s="54"/>
      <c r="G2938" s="45"/>
      <c r="H2938" s="96"/>
      <c r="I2938" s="106" t="n">
        <f aca="false">IF(H2938="W",F2938*G2938-F2938,(IF(H2938="L",-F2938)))</f>
        <v>0</v>
      </c>
      <c r="K2938" s="23"/>
      <c r="L2938" s="48"/>
      <c r="M2938" s="48"/>
      <c r="N2938" s="49"/>
      <c r="O2938" s="91"/>
      <c r="P2938" s="92"/>
      <c r="Q2938" s="92"/>
    </row>
    <row r="2939" customFormat="false" ht="16.85" hidden="false" customHeight="false" outlineLevel="0" collapsed="false">
      <c r="A2939" s="69"/>
      <c r="B2939" s="90"/>
      <c r="C2939" s="91"/>
      <c r="D2939" s="90"/>
      <c r="E2939" s="43"/>
      <c r="F2939" s="54"/>
      <c r="G2939" s="45"/>
      <c r="H2939" s="96"/>
      <c r="I2939" s="106" t="n">
        <f aca="false">IF(H2939="W",F2939*G2939-F2939,(IF(H2939="L",-F2939)))</f>
        <v>0</v>
      </c>
      <c r="K2939" s="23"/>
      <c r="L2939" s="48"/>
      <c r="M2939" s="48"/>
      <c r="N2939" s="49"/>
      <c r="O2939" s="91"/>
      <c r="P2939" s="92"/>
      <c r="Q2939" s="92"/>
    </row>
    <row r="2940" customFormat="false" ht="16.85" hidden="false" customHeight="false" outlineLevel="0" collapsed="false">
      <c r="A2940" s="69"/>
      <c r="B2940" s="90"/>
      <c r="C2940" s="91"/>
      <c r="D2940" s="90"/>
      <c r="E2940" s="43"/>
      <c r="F2940" s="54"/>
      <c r="G2940" s="45"/>
      <c r="H2940" s="96"/>
      <c r="I2940" s="106" t="n">
        <f aca="false">IF(H2940="W",F2940*G2940-F2940,(IF(H2940="L",-F2940)))</f>
        <v>0</v>
      </c>
      <c r="K2940" s="23"/>
      <c r="L2940" s="48"/>
      <c r="M2940" s="48"/>
      <c r="N2940" s="49"/>
      <c r="O2940" s="91"/>
      <c r="P2940" s="92"/>
      <c r="Q2940" s="92"/>
    </row>
    <row r="2941" customFormat="false" ht="16.85" hidden="false" customHeight="false" outlineLevel="0" collapsed="false">
      <c r="A2941" s="69"/>
      <c r="B2941" s="90"/>
      <c r="C2941" s="91"/>
      <c r="D2941" s="90"/>
      <c r="E2941" s="43"/>
      <c r="F2941" s="54"/>
      <c r="G2941" s="45"/>
      <c r="H2941" s="96"/>
      <c r="I2941" s="106" t="n">
        <f aca="false">IF(H2941="W",F2941*G2941-F2941,(IF(H2941="L",-F2941)))</f>
        <v>0</v>
      </c>
      <c r="K2941" s="23"/>
      <c r="L2941" s="48"/>
      <c r="M2941" s="48"/>
      <c r="N2941" s="49"/>
      <c r="O2941" s="91"/>
      <c r="P2941" s="92"/>
      <c r="Q2941" s="92"/>
    </row>
    <row r="2942" customFormat="false" ht="16.85" hidden="false" customHeight="false" outlineLevel="0" collapsed="false">
      <c r="A2942" s="69"/>
      <c r="B2942" s="90"/>
      <c r="C2942" s="91"/>
      <c r="D2942" s="90"/>
      <c r="E2942" s="43"/>
      <c r="F2942" s="54"/>
      <c r="G2942" s="45"/>
      <c r="H2942" s="96"/>
      <c r="I2942" s="106" t="n">
        <f aca="false">IF(H2942="W",F2942*G2942-F2942,(IF(H2942="L",-F2942)))</f>
        <v>0</v>
      </c>
      <c r="K2942" s="23"/>
      <c r="L2942" s="48"/>
      <c r="M2942" s="48"/>
      <c r="N2942" s="49"/>
      <c r="O2942" s="91"/>
      <c r="P2942" s="92"/>
      <c r="Q2942" s="92"/>
    </row>
    <row r="2943" customFormat="false" ht="16.85" hidden="false" customHeight="false" outlineLevel="0" collapsed="false">
      <c r="A2943" s="69"/>
      <c r="B2943" s="90"/>
      <c r="C2943" s="91"/>
      <c r="D2943" s="90"/>
      <c r="E2943" s="43"/>
      <c r="F2943" s="54"/>
      <c r="G2943" s="45"/>
      <c r="H2943" s="96"/>
      <c r="I2943" s="106" t="n">
        <f aca="false">IF(H2943="W",F2943*G2943-F2943,(IF(H2943="L",-F2943)))</f>
        <v>0</v>
      </c>
      <c r="K2943" s="23"/>
      <c r="L2943" s="48"/>
      <c r="M2943" s="48"/>
      <c r="N2943" s="49"/>
      <c r="O2943" s="91"/>
      <c r="P2943" s="92"/>
      <c r="Q2943" s="92"/>
    </row>
    <row r="2944" customFormat="false" ht="16.85" hidden="false" customHeight="false" outlineLevel="0" collapsed="false">
      <c r="A2944" s="69"/>
      <c r="B2944" s="90"/>
      <c r="C2944" s="91"/>
      <c r="D2944" s="90"/>
      <c r="E2944" s="43"/>
      <c r="F2944" s="54"/>
      <c r="G2944" s="45"/>
      <c r="H2944" s="96"/>
      <c r="I2944" s="106" t="n">
        <f aca="false">IF(H2944="W",F2944*G2944-F2944,(IF(H2944="L",-F2944)))</f>
        <v>0</v>
      </c>
      <c r="K2944" s="23"/>
      <c r="L2944" s="48"/>
      <c r="M2944" s="48"/>
      <c r="N2944" s="49"/>
      <c r="O2944" s="91"/>
      <c r="P2944" s="92"/>
      <c r="Q2944" s="92"/>
    </row>
    <row r="2945" customFormat="false" ht="16.85" hidden="false" customHeight="false" outlineLevel="0" collapsed="false">
      <c r="A2945" s="69"/>
      <c r="B2945" s="90"/>
      <c r="C2945" s="91"/>
      <c r="D2945" s="90"/>
      <c r="E2945" s="43"/>
      <c r="F2945" s="54"/>
      <c r="G2945" s="45"/>
      <c r="H2945" s="96"/>
      <c r="I2945" s="106" t="n">
        <f aca="false">IF(H2945="W",F2945*G2945-F2945,(IF(H2945="L",-F2945)))</f>
        <v>0</v>
      </c>
      <c r="K2945" s="23"/>
      <c r="L2945" s="48"/>
      <c r="M2945" s="48"/>
      <c r="N2945" s="49"/>
      <c r="O2945" s="91"/>
      <c r="P2945" s="92"/>
      <c r="Q2945" s="92"/>
    </row>
    <row r="2946" customFormat="false" ht="16.85" hidden="false" customHeight="false" outlineLevel="0" collapsed="false">
      <c r="A2946" s="69"/>
      <c r="B2946" s="90"/>
      <c r="C2946" s="91"/>
      <c r="D2946" s="90"/>
      <c r="E2946" s="43"/>
      <c r="F2946" s="54"/>
      <c r="G2946" s="45"/>
      <c r="H2946" s="96"/>
      <c r="I2946" s="106" t="n">
        <f aca="false">IF(H2946="W",F2946*G2946-F2946,(IF(H2946="L",-F2946)))</f>
        <v>0</v>
      </c>
      <c r="K2946" s="23"/>
      <c r="L2946" s="48"/>
      <c r="M2946" s="48"/>
      <c r="N2946" s="49"/>
      <c r="O2946" s="91"/>
      <c r="P2946" s="92"/>
      <c r="Q2946" s="92"/>
    </row>
    <row r="2947" customFormat="false" ht="16.85" hidden="false" customHeight="false" outlineLevel="0" collapsed="false">
      <c r="A2947" s="69"/>
      <c r="B2947" s="90"/>
      <c r="C2947" s="91"/>
      <c r="D2947" s="90"/>
      <c r="E2947" s="43"/>
      <c r="F2947" s="54"/>
      <c r="G2947" s="45"/>
      <c r="H2947" s="96"/>
      <c r="I2947" s="106" t="n">
        <f aca="false">IF(H2947="W",F2947*G2947-F2947,(IF(H2947="L",-F2947)))</f>
        <v>0</v>
      </c>
      <c r="K2947" s="23"/>
      <c r="L2947" s="48"/>
      <c r="M2947" s="48"/>
      <c r="N2947" s="49"/>
      <c r="O2947" s="91"/>
      <c r="P2947" s="92"/>
      <c r="Q2947" s="92"/>
    </row>
    <row r="2948" customFormat="false" ht="16.85" hidden="false" customHeight="false" outlineLevel="0" collapsed="false">
      <c r="A2948" s="69"/>
      <c r="B2948" s="90"/>
      <c r="C2948" s="91"/>
      <c r="D2948" s="90"/>
      <c r="E2948" s="43"/>
      <c r="F2948" s="54"/>
      <c r="G2948" s="45"/>
      <c r="H2948" s="96"/>
      <c r="I2948" s="106" t="n">
        <f aca="false">IF(H2948="W",F2948*G2948-F2948,(IF(H2948="L",-F2948)))</f>
        <v>0</v>
      </c>
      <c r="K2948" s="23"/>
      <c r="L2948" s="48"/>
      <c r="M2948" s="48"/>
      <c r="N2948" s="49"/>
      <c r="O2948" s="91"/>
      <c r="P2948" s="92"/>
      <c r="Q2948" s="92"/>
    </row>
    <row r="2949" customFormat="false" ht="16.85" hidden="false" customHeight="false" outlineLevel="0" collapsed="false">
      <c r="A2949" s="69"/>
      <c r="B2949" s="90"/>
      <c r="C2949" s="91"/>
      <c r="D2949" s="90"/>
      <c r="E2949" s="43"/>
      <c r="F2949" s="54"/>
      <c r="G2949" s="45"/>
      <c r="H2949" s="96"/>
      <c r="I2949" s="106" t="n">
        <f aca="false">IF(H2949="W",F2949*G2949-F2949,(IF(H2949="L",-F2949)))</f>
        <v>0</v>
      </c>
      <c r="K2949" s="23"/>
      <c r="L2949" s="48"/>
      <c r="M2949" s="48"/>
      <c r="N2949" s="49"/>
      <c r="O2949" s="91"/>
      <c r="P2949" s="92"/>
      <c r="Q2949" s="92"/>
    </row>
    <row r="2950" customFormat="false" ht="16.85" hidden="false" customHeight="false" outlineLevel="0" collapsed="false">
      <c r="A2950" s="69"/>
      <c r="B2950" s="90"/>
      <c r="C2950" s="91"/>
      <c r="D2950" s="90"/>
      <c r="E2950" s="43"/>
      <c r="F2950" s="54"/>
      <c r="G2950" s="45"/>
      <c r="H2950" s="96"/>
      <c r="I2950" s="106" t="n">
        <f aca="false">IF(H2950="W",F2950*G2950-F2950,(IF(H2950="L",-F2950)))</f>
        <v>0</v>
      </c>
      <c r="K2950" s="23"/>
      <c r="L2950" s="48"/>
      <c r="M2950" s="48"/>
      <c r="N2950" s="49"/>
      <c r="O2950" s="91"/>
      <c r="P2950" s="92"/>
      <c r="Q2950" s="92"/>
    </row>
    <row r="2951" customFormat="false" ht="16.85" hidden="false" customHeight="false" outlineLevel="0" collapsed="false">
      <c r="A2951" s="69"/>
      <c r="B2951" s="90"/>
      <c r="C2951" s="91"/>
      <c r="D2951" s="90"/>
      <c r="E2951" s="43"/>
      <c r="F2951" s="54"/>
      <c r="G2951" s="45"/>
      <c r="H2951" s="96"/>
      <c r="I2951" s="106" t="n">
        <f aca="false">IF(H2951="W",F2951*G2951-F2951,(IF(H2951="L",-F2951)))</f>
        <v>0</v>
      </c>
      <c r="K2951" s="23"/>
      <c r="L2951" s="48"/>
      <c r="M2951" s="48"/>
      <c r="N2951" s="49"/>
      <c r="O2951" s="91"/>
      <c r="P2951" s="92"/>
      <c r="Q2951" s="92"/>
    </row>
    <row r="2952" customFormat="false" ht="16.85" hidden="false" customHeight="false" outlineLevel="0" collapsed="false">
      <c r="A2952" s="69"/>
      <c r="B2952" s="90"/>
      <c r="C2952" s="91"/>
      <c r="D2952" s="90"/>
      <c r="E2952" s="43"/>
      <c r="F2952" s="54"/>
      <c r="G2952" s="45"/>
      <c r="H2952" s="96"/>
      <c r="I2952" s="106" t="n">
        <f aca="false">IF(H2952="W",F2952*G2952-F2952,(IF(H2952="L",-F2952)))</f>
        <v>0</v>
      </c>
      <c r="K2952" s="23"/>
      <c r="L2952" s="48"/>
      <c r="M2952" s="48"/>
      <c r="N2952" s="49"/>
      <c r="O2952" s="91"/>
      <c r="P2952" s="92"/>
      <c r="Q2952" s="92"/>
    </row>
    <row r="2953" customFormat="false" ht="16.85" hidden="false" customHeight="false" outlineLevel="0" collapsed="false">
      <c r="A2953" s="69"/>
      <c r="B2953" s="90"/>
      <c r="C2953" s="91"/>
      <c r="D2953" s="90"/>
      <c r="E2953" s="43"/>
      <c r="F2953" s="54"/>
      <c r="G2953" s="45"/>
      <c r="H2953" s="96"/>
      <c r="I2953" s="106" t="n">
        <f aca="false">IF(H2953="W",F2953*G2953-F2953,(IF(H2953="L",-F2953)))</f>
        <v>0</v>
      </c>
      <c r="K2953" s="23"/>
      <c r="L2953" s="48"/>
      <c r="M2953" s="48"/>
      <c r="N2953" s="49"/>
      <c r="O2953" s="91"/>
      <c r="P2953" s="92"/>
      <c r="Q2953" s="92"/>
    </row>
    <row r="2954" customFormat="false" ht="16.85" hidden="false" customHeight="false" outlineLevel="0" collapsed="false">
      <c r="A2954" s="69"/>
      <c r="B2954" s="90"/>
      <c r="C2954" s="91"/>
      <c r="D2954" s="90"/>
      <c r="E2954" s="43"/>
      <c r="F2954" s="54"/>
      <c r="G2954" s="45"/>
      <c r="H2954" s="96"/>
      <c r="I2954" s="106" t="n">
        <f aca="false">IF(H2954="W",F2954*G2954-F2954,(IF(H2954="L",-F2954)))</f>
        <v>0</v>
      </c>
      <c r="K2954" s="23"/>
      <c r="L2954" s="48"/>
      <c r="M2954" s="48"/>
      <c r="N2954" s="49"/>
      <c r="O2954" s="91"/>
      <c r="P2954" s="92"/>
      <c r="Q2954" s="92"/>
    </row>
    <row r="2955" customFormat="false" ht="16.85" hidden="false" customHeight="false" outlineLevel="0" collapsed="false">
      <c r="A2955" s="69"/>
      <c r="B2955" s="90"/>
      <c r="C2955" s="91"/>
      <c r="D2955" s="90"/>
      <c r="E2955" s="43"/>
      <c r="F2955" s="54"/>
      <c r="G2955" s="45"/>
      <c r="H2955" s="96"/>
      <c r="I2955" s="106" t="n">
        <f aca="false">IF(H2955="W",F2955*G2955-F2955,(IF(H2955="L",-F2955)))</f>
        <v>0</v>
      </c>
      <c r="K2955" s="23"/>
      <c r="L2955" s="48"/>
      <c r="M2955" s="48"/>
      <c r="N2955" s="49"/>
      <c r="O2955" s="91"/>
      <c r="P2955" s="92"/>
      <c r="Q2955" s="92"/>
    </row>
    <row r="2956" customFormat="false" ht="16.85" hidden="false" customHeight="false" outlineLevel="0" collapsed="false">
      <c r="A2956" s="69"/>
      <c r="B2956" s="90"/>
      <c r="C2956" s="91"/>
      <c r="D2956" s="90"/>
      <c r="E2956" s="43"/>
      <c r="F2956" s="54"/>
      <c r="G2956" s="45"/>
      <c r="H2956" s="96"/>
      <c r="I2956" s="106" t="n">
        <f aca="false">IF(H2956="W",F2956*G2956-F2956,(IF(H2956="L",-F2956)))</f>
        <v>0</v>
      </c>
      <c r="K2956" s="23"/>
      <c r="L2956" s="48"/>
      <c r="M2956" s="48"/>
      <c r="N2956" s="49"/>
      <c r="O2956" s="91"/>
      <c r="P2956" s="92"/>
      <c r="Q2956" s="92"/>
    </row>
    <row r="2957" customFormat="false" ht="16.85" hidden="false" customHeight="false" outlineLevel="0" collapsed="false">
      <c r="A2957" s="69"/>
      <c r="B2957" s="90"/>
      <c r="C2957" s="91"/>
      <c r="D2957" s="90"/>
      <c r="E2957" s="43"/>
      <c r="F2957" s="54"/>
      <c r="G2957" s="45"/>
      <c r="H2957" s="96"/>
      <c r="I2957" s="106" t="n">
        <f aca="false">IF(H2957="W",F2957*G2957-F2957,(IF(H2957="L",-F2957)))</f>
        <v>0</v>
      </c>
      <c r="K2957" s="23"/>
      <c r="L2957" s="48"/>
      <c r="M2957" s="48"/>
      <c r="N2957" s="49"/>
      <c r="O2957" s="91"/>
      <c r="P2957" s="92"/>
      <c r="Q2957" s="92"/>
    </row>
    <row r="2958" customFormat="false" ht="16.85" hidden="false" customHeight="false" outlineLevel="0" collapsed="false">
      <c r="A2958" s="69"/>
      <c r="B2958" s="90"/>
      <c r="C2958" s="91"/>
      <c r="D2958" s="90"/>
      <c r="E2958" s="43"/>
      <c r="F2958" s="54"/>
      <c r="G2958" s="45"/>
      <c r="H2958" s="96"/>
      <c r="I2958" s="106" t="n">
        <f aca="false">IF(H2958="W",F2958*G2958-F2958,(IF(H2958="L",-F2958)))</f>
        <v>0</v>
      </c>
      <c r="K2958" s="23"/>
      <c r="L2958" s="48"/>
      <c r="M2958" s="48"/>
      <c r="N2958" s="49"/>
      <c r="O2958" s="91"/>
      <c r="P2958" s="92"/>
      <c r="Q2958" s="92"/>
    </row>
    <row r="2959" customFormat="false" ht="16.85" hidden="false" customHeight="false" outlineLevel="0" collapsed="false">
      <c r="A2959" s="69"/>
      <c r="B2959" s="90"/>
      <c r="C2959" s="91"/>
      <c r="D2959" s="90"/>
      <c r="E2959" s="43"/>
      <c r="F2959" s="54"/>
      <c r="G2959" s="45"/>
      <c r="H2959" s="96"/>
      <c r="I2959" s="106" t="n">
        <f aca="false">IF(H2959="W",F2959*G2959-F2959,(IF(H2959="L",-F2959)))</f>
        <v>0</v>
      </c>
      <c r="K2959" s="23"/>
      <c r="L2959" s="48"/>
      <c r="M2959" s="48"/>
      <c r="N2959" s="49"/>
      <c r="O2959" s="91"/>
      <c r="P2959" s="92"/>
      <c r="Q2959" s="92"/>
    </row>
    <row r="2960" customFormat="false" ht="16.85" hidden="false" customHeight="false" outlineLevel="0" collapsed="false">
      <c r="A2960" s="69"/>
      <c r="B2960" s="90"/>
      <c r="C2960" s="91"/>
      <c r="D2960" s="90"/>
      <c r="E2960" s="43"/>
      <c r="F2960" s="54"/>
      <c r="G2960" s="45"/>
      <c r="H2960" s="96"/>
      <c r="I2960" s="106" t="n">
        <f aca="false">IF(H2960="W",F2960*G2960-F2960,(IF(H2960="L",-F2960)))</f>
        <v>0</v>
      </c>
      <c r="K2960" s="23"/>
      <c r="L2960" s="48"/>
      <c r="M2960" s="48"/>
      <c r="N2960" s="49"/>
      <c r="O2960" s="91"/>
      <c r="P2960" s="92"/>
      <c r="Q2960" s="92"/>
    </row>
    <row r="2961" customFormat="false" ht="16.85" hidden="false" customHeight="false" outlineLevel="0" collapsed="false">
      <c r="A2961" s="69"/>
      <c r="B2961" s="90"/>
      <c r="C2961" s="91"/>
      <c r="D2961" s="90"/>
      <c r="E2961" s="43"/>
      <c r="F2961" s="54"/>
      <c r="G2961" s="45"/>
      <c r="H2961" s="96"/>
      <c r="I2961" s="106" t="n">
        <f aca="false">IF(H2961="W",F2961*G2961-F2961,(IF(H2961="L",-F2961)))</f>
        <v>0</v>
      </c>
      <c r="K2961" s="23"/>
      <c r="L2961" s="48"/>
      <c r="M2961" s="48"/>
      <c r="N2961" s="49"/>
      <c r="O2961" s="91"/>
      <c r="P2961" s="92"/>
      <c r="Q2961" s="92"/>
    </row>
    <row r="2962" customFormat="false" ht="16.85" hidden="false" customHeight="false" outlineLevel="0" collapsed="false">
      <c r="A2962" s="69"/>
      <c r="B2962" s="90"/>
      <c r="C2962" s="91"/>
      <c r="D2962" s="90"/>
      <c r="E2962" s="43"/>
      <c r="F2962" s="54"/>
      <c r="G2962" s="45"/>
      <c r="H2962" s="96"/>
      <c r="I2962" s="106" t="n">
        <f aca="false">IF(H2962="W",F2962*G2962-F2962,(IF(H2962="L",-F2962)))</f>
        <v>0</v>
      </c>
      <c r="K2962" s="23"/>
      <c r="L2962" s="48"/>
      <c r="M2962" s="48"/>
      <c r="N2962" s="49"/>
      <c r="O2962" s="91"/>
      <c r="P2962" s="92"/>
      <c r="Q2962" s="92"/>
    </row>
    <row r="2963" customFormat="false" ht="16.85" hidden="false" customHeight="false" outlineLevel="0" collapsed="false">
      <c r="A2963" s="69"/>
      <c r="B2963" s="90"/>
      <c r="C2963" s="91"/>
      <c r="D2963" s="90"/>
      <c r="E2963" s="43"/>
      <c r="F2963" s="54"/>
      <c r="G2963" s="45"/>
      <c r="H2963" s="96"/>
      <c r="I2963" s="106" t="n">
        <f aca="false">IF(H2963="W",F2963*G2963-F2963,(IF(H2963="L",-F2963)))</f>
        <v>0</v>
      </c>
      <c r="K2963" s="23"/>
      <c r="L2963" s="48"/>
      <c r="M2963" s="48"/>
      <c r="N2963" s="49"/>
      <c r="O2963" s="91"/>
      <c r="P2963" s="92"/>
      <c r="Q2963" s="92"/>
    </row>
    <row r="2964" customFormat="false" ht="16.85" hidden="false" customHeight="false" outlineLevel="0" collapsed="false">
      <c r="A2964" s="69"/>
      <c r="B2964" s="90"/>
      <c r="C2964" s="91"/>
      <c r="D2964" s="90"/>
      <c r="E2964" s="43"/>
      <c r="F2964" s="54"/>
      <c r="G2964" s="45"/>
      <c r="H2964" s="96"/>
      <c r="I2964" s="106" t="n">
        <f aca="false">IF(H2964="W",F2964*G2964-F2964,(IF(H2964="L",-F2964)))</f>
        <v>0</v>
      </c>
      <c r="K2964" s="23"/>
      <c r="L2964" s="48"/>
      <c r="M2964" s="48"/>
      <c r="N2964" s="49"/>
      <c r="O2964" s="91"/>
      <c r="P2964" s="92"/>
      <c r="Q2964" s="92"/>
    </row>
    <row r="2965" customFormat="false" ht="16.85" hidden="false" customHeight="false" outlineLevel="0" collapsed="false">
      <c r="A2965" s="69"/>
      <c r="B2965" s="90"/>
      <c r="C2965" s="91"/>
      <c r="D2965" s="90"/>
      <c r="E2965" s="43"/>
      <c r="F2965" s="54"/>
      <c r="G2965" s="45"/>
      <c r="H2965" s="96"/>
      <c r="I2965" s="106" t="n">
        <f aca="false">IF(H2965="W",F2965*G2965-F2965,(IF(H2965="L",-F2965)))</f>
        <v>0</v>
      </c>
      <c r="K2965" s="23"/>
      <c r="L2965" s="48"/>
      <c r="M2965" s="48"/>
      <c r="N2965" s="49"/>
      <c r="O2965" s="91"/>
      <c r="P2965" s="92"/>
      <c r="Q2965" s="92"/>
    </row>
    <row r="2966" customFormat="false" ht="16.85" hidden="false" customHeight="false" outlineLevel="0" collapsed="false">
      <c r="A2966" s="69"/>
      <c r="B2966" s="90"/>
      <c r="C2966" s="91"/>
      <c r="D2966" s="90"/>
      <c r="E2966" s="43"/>
      <c r="F2966" s="54"/>
      <c r="G2966" s="45"/>
      <c r="H2966" s="96"/>
      <c r="I2966" s="106" t="n">
        <f aca="false">IF(H2966="W",F2966*G2966-F2966,(IF(H2966="L",-F2966)))</f>
        <v>0</v>
      </c>
      <c r="K2966" s="23"/>
      <c r="L2966" s="48"/>
      <c r="M2966" s="48"/>
      <c r="N2966" s="49"/>
      <c r="O2966" s="91"/>
      <c r="P2966" s="92"/>
      <c r="Q2966" s="92"/>
    </row>
    <row r="2967" customFormat="false" ht="16.85" hidden="false" customHeight="false" outlineLevel="0" collapsed="false">
      <c r="A2967" s="69"/>
      <c r="B2967" s="90"/>
      <c r="C2967" s="91"/>
      <c r="D2967" s="90"/>
      <c r="E2967" s="43"/>
      <c r="F2967" s="54"/>
      <c r="G2967" s="45"/>
      <c r="H2967" s="96"/>
      <c r="I2967" s="106" t="n">
        <f aca="false">IF(H2967="W",F2967*G2967-F2967,(IF(H2967="L",-F2967)))</f>
        <v>0</v>
      </c>
      <c r="K2967" s="23"/>
      <c r="L2967" s="48"/>
      <c r="M2967" s="48"/>
      <c r="N2967" s="49"/>
      <c r="O2967" s="91"/>
      <c r="P2967" s="92"/>
      <c r="Q2967" s="92"/>
    </row>
    <row r="2968" customFormat="false" ht="16.85" hidden="false" customHeight="false" outlineLevel="0" collapsed="false">
      <c r="A2968" s="69"/>
      <c r="B2968" s="90"/>
      <c r="C2968" s="91"/>
      <c r="D2968" s="90"/>
      <c r="E2968" s="43"/>
      <c r="F2968" s="54"/>
      <c r="G2968" s="45"/>
      <c r="H2968" s="96"/>
      <c r="I2968" s="106" t="n">
        <f aca="false">IF(H2968="W",F2968*G2968-F2968,(IF(H2968="L",-F2968)))</f>
        <v>0</v>
      </c>
      <c r="K2968" s="23"/>
      <c r="L2968" s="48"/>
      <c r="M2968" s="48"/>
      <c r="N2968" s="49"/>
      <c r="O2968" s="91"/>
      <c r="P2968" s="92"/>
      <c r="Q2968" s="92"/>
    </row>
    <row r="2969" customFormat="false" ht="16.85" hidden="false" customHeight="false" outlineLevel="0" collapsed="false">
      <c r="A2969" s="69"/>
      <c r="B2969" s="90"/>
      <c r="C2969" s="91"/>
      <c r="D2969" s="90"/>
      <c r="E2969" s="43"/>
      <c r="F2969" s="54"/>
      <c r="G2969" s="45"/>
      <c r="H2969" s="96"/>
      <c r="I2969" s="106" t="n">
        <f aca="false">IF(H2969="W",F2969*G2969-F2969,(IF(H2969="L",-F2969)))</f>
        <v>0</v>
      </c>
      <c r="K2969" s="23"/>
      <c r="L2969" s="48"/>
      <c r="M2969" s="48"/>
      <c r="N2969" s="49"/>
      <c r="O2969" s="91"/>
      <c r="P2969" s="92"/>
      <c r="Q2969" s="92"/>
    </row>
    <row r="2970" customFormat="false" ht="16.85" hidden="false" customHeight="false" outlineLevel="0" collapsed="false">
      <c r="A2970" s="69"/>
      <c r="B2970" s="90"/>
      <c r="C2970" s="91"/>
      <c r="D2970" s="90"/>
      <c r="E2970" s="43"/>
      <c r="F2970" s="54"/>
      <c r="G2970" s="45"/>
      <c r="H2970" s="96"/>
      <c r="I2970" s="106" t="n">
        <f aca="false">IF(H2970="W",F2970*G2970-F2970,(IF(H2970="L",-F2970)))</f>
        <v>0</v>
      </c>
      <c r="K2970" s="23"/>
      <c r="L2970" s="48"/>
      <c r="M2970" s="48"/>
      <c r="N2970" s="49"/>
      <c r="O2970" s="91"/>
      <c r="P2970" s="92"/>
      <c r="Q2970" s="92"/>
    </row>
    <row r="2971" customFormat="false" ht="16.85" hidden="false" customHeight="false" outlineLevel="0" collapsed="false">
      <c r="A2971" s="69"/>
      <c r="B2971" s="90"/>
      <c r="C2971" s="91"/>
      <c r="D2971" s="90"/>
      <c r="E2971" s="43"/>
      <c r="F2971" s="54"/>
      <c r="G2971" s="45"/>
      <c r="H2971" s="96"/>
      <c r="I2971" s="106" t="n">
        <f aca="false">IF(H2971="W",F2971*G2971-F2971,(IF(H2971="L",-F2971)))</f>
        <v>0</v>
      </c>
      <c r="K2971" s="23"/>
      <c r="L2971" s="48"/>
      <c r="M2971" s="48"/>
      <c r="N2971" s="49"/>
      <c r="O2971" s="91"/>
      <c r="P2971" s="92"/>
      <c r="Q2971" s="92"/>
    </row>
    <row r="2972" customFormat="false" ht="16.85" hidden="false" customHeight="false" outlineLevel="0" collapsed="false">
      <c r="A2972" s="69"/>
      <c r="B2972" s="90"/>
      <c r="C2972" s="91"/>
      <c r="D2972" s="90"/>
      <c r="E2972" s="43"/>
      <c r="F2972" s="54"/>
      <c r="G2972" s="45"/>
      <c r="H2972" s="96"/>
      <c r="I2972" s="106" t="n">
        <f aca="false">IF(H2972="W",F2972*G2972-F2972,(IF(H2972="L",-F2972)))</f>
        <v>0</v>
      </c>
      <c r="K2972" s="23"/>
      <c r="L2972" s="48"/>
      <c r="M2972" s="48"/>
      <c r="N2972" s="49"/>
      <c r="O2972" s="91"/>
      <c r="P2972" s="92"/>
      <c r="Q2972" s="92"/>
    </row>
    <row r="2973" customFormat="false" ht="16.85" hidden="false" customHeight="false" outlineLevel="0" collapsed="false">
      <c r="A2973" s="69"/>
      <c r="B2973" s="90"/>
      <c r="C2973" s="91"/>
      <c r="D2973" s="90"/>
      <c r="E2973" s="43"/>
      <c r="F2973" s="54"/>
      <c r="G2973" s="45"/>
      <c r="H2973" s="96"/>
      <c r="I2973" s="106" t="n">
        <f aca="false">IF(H2973="W",F2973*G2973-F2973,(IF(H2973="L",-F2973)))</f>
        <v>0</v>
      </c>
      <c r="K2973" s="23"/>
      <c r="L2973" s="48"/>
      <c r="M2973" s="48"/>
      <c r="N2973" s="49"/>
      <c r="O2973" s="91"/>
      <c r="P2973" s="92"/>
      <c r="Q2973" s="92"/>
    </row>
    <row r="2974" customFormat="false" ht="16.85" hidden="false" customHeight="false" outlineLevel="0" collapsed="false">
      <c r="A2974" s="69"/>
      <c r="B2974" s="90"/>
      <c r="C2974" s="91"/>
      <c r="D2974" s="90"/>
      <c r="E2974" s="43"/>
      <c r="F2974" s="54"/>
      <c r="G2974" s="45"/>
      <c r="H2974" s="96"/>
      <c r="I2974" s="106" t="n">
        <f aca="false">IF(H2974="W",F2974*G2974-F2974,(IF(H2974="L",-F2974)))</f>
        <v>0</v>
      </c>
      <c r="K2974" s="23"/>
      <c r="L2974" s="48"/>
      <c r="M2974" s="48"/>
      <c r="N2974" s="49"/>
      <c r="O2974" s="91"/>
      <c r="P2974" s="92"/>
      <c r="Q2974" s="92"/>
    </row>
    <row r="2975" customFormat="false" ht="16.85" hidden="false" customHeight="false" outlineLevel="0" collapsed="false">
      <c r="A2975" s="69"/>
      <c r="B2975" s="90"/>
      <c r="C2975" s="91"/>
      <c r="D2975" s="90"/>
      <c r="E2975" s="43"/>
      <c r="F2975" s="54"/>
      <c r="G2975" s="45"/>
      <c r="H2975" s="96"/>
      <c r="I2975" s="106" t="n">
        <f aca="false">IF(H2975="W",F2975*G2975-F2975,(IF(H2975="L",-F2975)))</f>
        <v>0</v>
      </c>
      <c r="K2975" s="23"/>
      <c r="L2975" s="48"/>
      <c r="M2975" s="48"/>
      <c r="N2975" s="49"/>
      <c r="O2975" s="91"/>
      <c r="P2975" s="92"/>
      <c r="Q2975" s="92"/>
    </row>
    <row r="2976" customFormat="false" ht="16.85" hidden="false" customHeight="false" outlineLevel="0" collapsed="false">
      <c r="A2976" s="69"/>
      <c r="B2976" s="90"/>
      <c r="C2976" s="91"/>
      <c r="D2976" s="90"/>
      <c r="E2976" s="43"/>
      <c r="F2976" s="54"/>
      <c r="G2976" s="45"/>
      <c r="H2976" s="96"/>
      <c r="I2976" s="106" t="n">
        <f aca="false">IF(H2976="W",F2976*G2976-F2976,(IF(H2976="L",-F2976)))</f>
        <v>0</v>
      </c>
      <c r="K2976" s="23"/>
      <c r="L2976" s="48"/>
      <c r="M2976" s="48"/>
      <c r="N2976" s="49"/>
      <c r="O2976" s="91"/>
      <c r="P2976" s="92"/>
      <c r="Q2976" s="92"/>
    </row>
    <row r="2977" customFormat="false" ht="16.85" hidden="false" customHeight="false" outlineLevel="0" collapsed="false">
      <c r="A2977" s="69"/>
      <c r="B2977" s="90"/>
      <c r="C2977" s="91"/>
      <c r="D2977" s="90"/>
      <c r="E2977" s="43"/>
      <c r="F2977" s="54"/>
      <c r="G2977" s="45"/>
      <c r="H2977" s="96"/>
      <c r="I2977" s="106" t="n">
        <f aca="false">IF(H2977="W",F2977*G2977-F2977,(IF(H2977="L",-F2977)))</f>
        <v>0</v>
      </c>
      <c r="K2977" s="23"/>
      <c r="L2977" s="48"/>
      <c r="M2977" s="48"/>
      <c r="N2977" s="49"/>
      <c r="O2977" s="91"/>
      <c r="P2977" s="92"/>
      <c r="Q2977" s="92"/>
    </row>
    <row r="2978" customFormat="false" ht="16.85" hidden="false" customHeight="false" outlineLevel="0" collapsed="false">
      <c r="A2978" s="69"/>
      <c r="B2978" s="90"/>
      <c r="C2978" s="91"/>
      <c r="D2978" s="90"/>
      <c r="E2978" s="43"/>
      <c r="F2978" s="54"/>
      <c r="G2978" s="45"/>
      <c r="H2978" s="96"/>
      <c r="I2978" s="106" t="n">
        <f aca="false">IF(H2978="W",F2978*G2978-F2978,(IF(H2978="L",-F2978)))</f>
        <v>0</v>
      </c>
      <c r="K2978" s="23"/>
      <c r="L2978" s="48"/>
      <c r="M2978" s="48"/>
      <c r="N2978" s="49"/>
      <c r="O2978" s="91"/>
      <c r="P2978" s="92"/>
      <c r="Q2978" s="92"/>
    </row>
    <row r="2979" customFormat="false" ht="16.85" hidden="false" customHeight="false" outlineLevel="0" collapsed="false">
      <c r="A2979" s="69"/>
      <c r="B2979" s="90"/>
      <c r="C2979" s="91"/>
      <c r="D2979" s="90"/>
      <c r="E2979" s="43"/>
      <c r="F2979" s="54"/>
      <c r="G2979" s="45"/>
      <c r="H2979" s="96"/>
      <c r="I2979" s="106" t="n">
        <f aca="false">IF(H2979="W",F2979*G2979-F2979,(IF(H2979="L",-F2979)))</f>
        <v>0</v>
      </c>
      <c r="K2979" s="23"/>
      <c r="L2979" s="48"/>
      <c r="M2979" s="48"/>
      <c r="N2979" s="49"/>
      <c r="O2979" s="91"/>
      <c r="P2979" s="92"/>
      <c r="Q2979" s="92"/>
    </row>
    <row r="2980" customFormat="false" ht="16.85" hidden="false" customHeight="false" outlineLevel="0" collapsed="false">
      <c r="A2980" s="69"/>
      <c r="B2980" s="90"/>
      <c r="C2980" s="91"/>
      <c r="D2980" s="90"/>
      <c r="E2980" s="43"/>
      <c r="F2980" s="54"/>
      <c r="G2980" s="45"/>
      <c r="H2980" s="96"/>
      <c r="I2980" s="106" t="n">
        <f aca="false">IF(H2980="W",F2980*G2980-F2980,(IF(H2980="L",-F2980)))</f>
        <v>0</v>
      </c>
      <c r="K2980" s="23"/>
      <c r="L2980" s="48"/>
      <c r="M2980" s="48"/>
      <c r="N2980" s="49"/>
      <c r="O2980" s="91"/>
      <c r="P2980" s="92"/>
      <c r="Q2980" s="92"/>
    </row>
    <row r="2981" customFormat="false" ht="16.85" hidden="false" customHeight="false" outlineLevel="0" collapsed="false">
      <c r="A2981" s="69"/>
      <c r="B2981" s="90"/>
      <c r="C2981" s="91"/>
      <c r="D2981" s="90"/>
      <c r="E2981" s="43"/>
      <c r="F2981" s="54"/>
      <c r="G2981" s="45"/>
      <c r="H2981" s="96"/>
      <c r="I2981" s="106" t="n">
        <f aca="false">IF(H2981="W",F2981*G2981-F2981,(IF(H2981="L",-F2981)))</f>
        <v>0</v>
      </c>
      <c r="K2981" s="23"/>
      <c r="L2981" s="48"/>
      <c r="M2981" s="48"/>
      <c r="N2981" s="49"/>
      <c r="O2981" s="91"/>
      <c r="P2981" s="92"/>
      <c r="Q2981" s="92"/>
    </row>
    <row r="2982" customFormat="false" ht="16.85" hidden="false" customHeight="false" outlineLevel="0" collapsed="false">
      <c r="A2982" s="69"/>
      <c r="B2982" s="90"/>
      <c r="C2982" s="91"/>
      <c r="D2982" s="90"/>
      <c r="E2982" s="43"/>
      <c r="F2982" s="54"/>
      <c r="G2982" s="45"/>
      <c r="H2982" s="96"/>
      <c r="I2982" s="106" t="n">
        <f aca="false">IF(H2982="W",F2982*G2982-F2982,(IF(H2982="L",-F2982)))</f>
        <v>0</v>
      </c>
      <c r="K2982" s="23"/>
      <c r="L2982" s="48"/>
      <c r="M2982" s="48"/>
      <c r="N2982" s="49"/>
      <c r="O2982" s="91"/>
      <c r="P2982" s="92"/>
      <c r="Q2982" s="92"/>
    </row>
    <row r="2983" customFormat="false" ht="16.85" hidden="false" customHeight="false" outlineLevel="0" collapsed="false">
      <c r="A2983" s="69"/>
      <c r="B2983" s="90"/>
      <c r="C2983" s="91"/>
      <c r="D2983" s="90"/>
      <c r="E2983" s="43"/>
      <c r="F2983" s="54"/>
      <c r="G2983" s="45"/>
      <c r="H2983" s="96"/>
      <c r="I2983" s="106" t="n">
        <f aca="false">IF(H2983="W",F2983*G2983-F2983,(IF(H2983="L",-F2983)))</f>
        <v>0</v>
      </c>
      <c r="K2983" s="23"/>
      <c r="L2983" s="48"/>
      <c r="M2983" s="48"/>
      <c r="N2983" s="49"/>
      <c r="O2983" s="91"/>
      <c r="P2983" s="92"/>
      <c r="Q2983" s="92"/>
    </row>
    <row r="2984" customFormat="false" ht="16.85" hidden="false" customHeight="false" outlineLevel="0" collapsed="false">
      <c r="A2984" s="69"/>
      <c r="B2984" s="90"/>
      <c r="C2984" s="91"/>
      <c r="D2984" s="90"/>
      <c r="E2984" s="43"/>
      <c r="F2984" s="54"/>
      <c r="G2984" s="45"/>
      <c r="H2984" s="96"/>
      <c r="I2984" s="106" t="n">
        <f aca="false">IF(H2984="W",F2984*G2984-F2984,(IF(H2984="L",-F2984)))</f>
        <v>0</v>
      </c>
      <c r="K2984" s="23"/>
      <c r="L2984" s="48"/>
      <c r="M2984" s="48"/>
      <c r="N2984" s="49"/>
      <c r="O2984" s="91"/>
      <c r="P2984" s="92"/>
      <c r="Q2984" s="92"/>
    </row>
    <row r="2985" customFormat="false" ht="16.85" hidden="false" customHeight="false" outlineLevel="0" collapsed="false">
      <c r="A2985" s="69"/>
      <c r="B2985" s="90"/>
      <c r="C2985" s="91"/>
      <c r="D2985" s="90"/>
      <c r="E2985" s="43"/>
      <c r="F2985" s="54"/>
      <c r="G2985" s="45"/>
      <c r="H2985" s="96"/>
      <c r="I2985" s="106" t="n">
        <f aca="false">IF(H2985="W",F2985*G2985-F2985,(IF(H2985="L",-F2985)))</f>
        <v>0</v>
      </c>
      <c r="K2985" s="23"/>
      <c r="L2985" s="48"/>
      <c r="M2985" s="48"/>
      <c r="N2985" s="49"/>
      <c r="O2985" s="91"/>
      <c r="P2985" s="92"/>
      <c r="Q2985" s="92"/>
    </row>
    <row r="2986" customFormat="false" ht="16.85" hidden="false" customHeight="false" outlineLevel="0" collapsed="false">
      <c r="A2986" s="69"/>
      <c r="B2986" s="90"/>
      <c r="C2986" s="91"/>
      <c r="D2986" s="90"/>
      <c r="E2986" s="43"/>
      <c r="F2986" s="54"/>
      <c r="G2986" s="45"/>
      <c r="H2986" s="96"/>
      <c r="I2986" s="106" t="n">
        <f aca="false">IF(H2986="W",F2986*G2986-F2986,(IF(H2986="L",-F2986)))</f>
        <v>0</v>
      </c>
      <c r="K2986" s="23"/>
      <c r="L2986" s="48"/>
      <c r="M2986" s="48"/>
      <c r="N2986" s="49"/>
      <c r="O2986" s="91"/>
      <c r="P2986" s="92"/>
      <c r="Q2986" s="92"/>
    </row>
    <row r="2987" customFormat="false" ht="16.85" hidden="false" customHeight="false" outlineLevel="0" collapsed="false">
      <c r="A2987" s="69"/>
      <c r="B2987" s="90"/>
      <c r="C2987" s="91"/>
      <c r="D2987" s="90"/>
      <c r="E2987" s="43"/>
      <c r="F2987" s="54"/>
      <c r="G2987" s="45"/>
      <c r="H2987" s="96"/>
      <c r="I2987" s="106" t="n">
        <f aca="false">IF(H2987="W",F2987*G2987-F2987,(IF(H2987="L",-F2987)))</f>
        <v>0</v>
      </c>
      <c r="K2987" s="23"/>
      <c r="L2987" s="48"/>
      <c r="M2987" s="48"/>
      <c r="N2987" s="49"/>
      <c r="O2987" s="91"/>
      <c r="P2987" s="92"/>
      <c r="Q2987" s="92"/>
    </row>
    <row r="2988" customFormat="false" ht="16.85" hidden="false" customHeight="false" outlineLevel="0" collapsed="false">
      <c r="A2988" s="69"/>
      <c r="B2988" s="90"/>
      <c r="C2988" s="91"/>
      <c r="D2988" s="90"/>
      <c r="E2988" s="43"/>
      <c r="F2988" s="54"/>
      <c r="G2988" s="45"/>
      <c r="H2988" s="96"/>
      <c r="I2988" s="106" t="n">
        <f aca="false">IF(H2988="W",F2988*G2988-F2988,(IF(H2988="L",-F2988)))</f>
        <v>0</v>
      </c>
      <c r="K2988" s="23"/>
      <c r="L2988" s="48"/>
      <c r="M2988" s="48"/>
      <c r="N2988" s="49"/>
      <c r="O2988" s="91"/>
      <c r="P2988" s="92"/>
      <c r="Q2988" s="92"/>
    </row>
    <row r="2989" customFormat="false" ht="16.85" hidden="false" customHeight="false" outlineLevel="0" collapsed="false">
      <c r="A2989" s="69"/>
      <c r="B2989" s="90"/>
      <c r="C2989" s="91"/>
      <c r="D2989" s="90"/>
      <c r="E2989" s="43"/>
      <c r="F2989" s="54"/>
      <c r="G2989" s="45"/>
      <c r="H2989" s="96"/>
      <c r="I2989" s="106" t="n">
        <f aca="false">IF(H2989="W",F2989*G2989-F2989,(IF(H2989="L",-F2989)))</f>
        <v>0</v>
      </c>
      <c r="K2989" s="23"/>
      <c r="L2989" s="48"/>
      <c r="M2989" s="48"/>
      <c r="N2989" s="49"/>
      <c r="O2989" s="91"/>
      <c r="P2989" s="92"/>
      <c r="Q2989" s="92"/>
    </row>
    <row r="2990" customFormat="false" ht="16.85" hidden="false" customHeight="false" outlineLevel="0" collapsed="false">
      <c r="A2990" s="69"/>
      <c r="B2990" s="90"/>
      <c r="C2990" s="91"/>
      <c r="D2990" s="90"/>
      <c r="E2990" s="43"/>
      <c r="F2990" s="54"/>
      <c r="G2990" s="45"/>
      <c r="H2990" s="96"/>
      <c r="I2990" s="106" t="n">
        <f aca="false">IF(H2990="W",F2990*G2990-F2990,(IF(H2990="L",-F2990)))</f>
        <v>0</v>
      </c>
      <c r="K2990" s="23"/>
      <c r="L2990" s="48"/>
      <c r="M2990" s="48"/>
      <c r="N2990" s="49"/>
      <c r="O2990" s="91"/>
      <c r="P2990" s="92"/>
      <c r="Q2990" s="92"/>
    </row>
    <row r="2991" customFormat="false" ht="16.85" hidden="false" customHeight="false" outlineLevel="0" collapsed="false">
      <c r="A2991" s="69"/>
      <c r="B2991" s="90"/>
      <c r="C2991" s="91"/>
      <c r="D2991" s="90"/>
      <c r="E2991" s="43"/>
      <c r="F2991" s="54"/>
      <c r="G2991" s="45"/>
      <c r="H2991" s="96"/>
      <c r="I2991" s="106" t="n">
        <f aca="false">IF(H2991="W",F2991*G2991-F2991,(IF(H2991="L",-F2991)))</f>
        <v>0</v>
      </c>
      <c r="K2991" s="23"/>
      <c r="L2991" s="48"/>
      <c r="M2991" s="48"/>
      <c r="N2991" s="49"/>
      <c r="O2991" s="91"/>
      <c r="P2991" s="92"/>
      <c r="Q2991" s="92"/>
    </row>
    <row r="2992" customFormat="false" ht="16.85" hidden="false" customHeight="false" outlineLevel="0" collapsed="false">
      <c r="A2992" s="69"/>
      <c r="B2992" s="90"/>
      <c r="C2992" s="91"/>
      <c r="D2992" s="90"/>
      <c r="E2992" s="43"/>
      <c r="F2992" s="54"/>
      <c r="G2992" s="45"/>
      <c r="H2992" s="96"/>
      <c r="I2992" s="106" t="n">
        <f aca="false">IF(H2992="W",F2992*G2992-F2992,(IF(H2992="L",-F2992)))</f>
        <v>0</v>
      </c>
      <c r="K2992" s="23"/>
      <c r="L2992" s="48"/>
      <c r="M2992" s="48"/>
      <c r="N2992" s="49"/>
      <c r="O2992" s="91"/>
      <c r="P2992" s="92"/>
      <c r="Q2992" s="92"/>
    </row>
    <row r="2993" customFormat="false" ht="16.85" hidden="false" customHeight="false" outlineLevel="0" collapsed="false">
      <c r="A2993" s="69"/>
      <c r="B2993" s="90"/>
      <c r="C2993" s="91"/>
      <c r="D2993" s="90"/>
      <c r="E2993" s="43"/>
      <c r="F2993" s="54"/>
      <c r="G2993" s="45"/>
      <c r="H2993" s="96"/>
      <c r="I2993" s="106" t="n">
        <f aca="false">IF(H2993="W",F2993*G2993-F2993,(IF(H2993="L",-F2993)))</f>
        <v>0</v>
      </c>
      <c r="K2993" s="23"/>
      <c r="L2993" s="48"/>
      <c r="M2993" s="48"/>
      <c r="N2993" s="49"/>
      <c r="O2993" s="91"/>
      <c r="P2993" s="92"/>
      <c r="Q2993" s="92"/>
    </row>
    <row r="2994" customFormat="false" ht="16.85" hidden="false" customHeight="false" outlineLevel="0" collapsed="false">
      <c r="A2994" s="69"/>
      <c r="B2994" s="90"/>
      <c r="C2994" s="91"/>
      <c r="D2994" s="90"/>
      <c r="E2994" s="43"/>
      <c r="F2994" s="54"/>
      <c r="G2994" s="45"/>
      <c r="H2994" s="96"/>
      <c r="I2994" s="106" t="n">
        <f aca="false">IF(H2994="W",F2994*G2994-F2994,(IF(H2994="L",-F2994)))</f>
        <v>0</v>
      </c>
      <c r="K2994" s="23"/>
      <c r="L2994" s="48"/>
      <c r="M2994" s="48"/>
      <c r="N2994" s="49"/>
      <c r="O2994" s="91"/>
      <c r="P2994" s="92"/>
      <c r="Q2994" s="92"/>
    </row>
    <row r="2995" customFormat="false" ht="16.85" hidden="false" customHeight="false" outlineLevel="0" collapsed="false">
      <c r="A2995" s="69"/>
      <c r="B2995" s="90"/>
      <c r="C2995" s="91"/>
      <c r="D2995" s="90"/>
      <c r="E2995" s="43"/>
      <c r="F2995" s="54"/>
      <c r="G2995" s="45"/>
      <c r="H2995" s="96"/>
      <c r="I2995" s="106" t="n">
        <f aca="false">IF(H2995="W",F2995*G2995-F2995,(IF(H2995="L",-F2995)))</f>
        <v>0</v>
      </c>
      <c r="K2995" s="23"/>
      <c r="L2995" s="48"/>
      <c r="M2995" s="48"/>
      <c r="N2995" s="49"/>
      <c r="O2995" s="91"/>
      <c r="P2995" s="92"/>
      <c r="Q2995" s="92"/>
    </row>
    <row r="2996" customFormat="false" ht="16.85" hidden="false" customHeight="false" outlineLevel="0" collapsed="false">
      <c r="A2996" s="69"/>
      <c r="B2996" s="90"/>
      <c r="C2996" s="91"/>
      <c r="D2996" s="90"/>
      <c r="E2996" s="43"/>
      <c r="F2996" s="54"/>
      <c r="G2996" s="45"/>
      <c r="H2996" s="96"/>
      <c r="I2996" s="106" t="n">
        <f aca="false">IF(H2996="W",F2996*G2996-F2996,(IF(H2996="L",-F2996)))</f>
        <v>0</v>
      </c>
      <c r="K2996" s="23"/>
      <c r="L2996" s="48"/>
      <c r="M2996" s="48"/>
      <c r="N2996" s="49"/>
      <c r="O2996" s="91"/>
      <c r="P2996" s="92"/>
      <c r="Q2996" s="92"/>
    </row>
    <row r="2997" customFormat="false" ht="16.85" hidden="false" customHeight="false" outlineLevel="0" collapsed="false">
      <c r="A2997" s="69"/>
      <c r="B2997" s="90"/>
      <c r="C2997" s="91"/>
      <c r="D2997" s="90"/>
      <c r="E2997" s="43"/>
      <c r="F2997" s="54"/>
      <c r="G2997" s="45"/>
      <c r="H2997" s="96"/>
      <c r="I2997" s="106" t="n">
        <f aca="false">IF(H2997="W",F2997*G2997-F2997,(IF(H2997="L",-F2997)))</f>
        <v>0</v>
      </c>
      <c r="K2997" s="23"/>
      <c r="L2997" s="48"/>
      <c r="M2997" s="48"/>
      <c r="N2997" s="49"/>
      <c r="O2997" s="91"/>
      <c r="P2997" s="92"/>
      <c r="Q2997" s="92"/>
    </row>
    <row r="2998" customFormat="false" ht="16.85" hidden="false" customHeight="false" outlineLevel="0" collapsed="false">
      <c r="A2998" s="69"/>
      <c r="B2998" s="90"/>
      <c r="C2998" s="91"/>
      <c r="D2998" s="90"/>
      <c r="E2998" s="43"/>
      <c r="F2998" s="54"/>
      <c r="G2998" s="45"/>
      <c r="H2998" s="96"/>
      <c r="I2998" s="106" t="n">
        <f aca="false">IF(H2998="W",F2998*G2998-F2998,(IF(H2998="L",-F2998)))</f>
        <v>0</v>
      </c>
      <c r="K2998" s="23"/>
      <c r="L2998" s="48"/>
      <c r="M2998" s="48"/>
      <c r="N2998" s="49"/>
      <c r="O2998" s="91"/>
      <c r="P2998" s="92"/>
      <c r="Q2998" s="92"/>
    </row>
    <row r="2999" customFormat="false" ht="16.85" hidden="false" customHeight="false" outlineLevel="0" collapsed="false">
      <c r="A2999" s="69"/>
      <c r="B2999" s="90"/>
      <c r="C2999" s="91"/>
      <c r="D2999" s="90"/>
      <c r="E2999" s="43"/>
      <c r="F2999" s="54"/>
      <c r="G2999" s="45"/>
      <c r="H2999" s="96"/>
      <c r="I2999" s="106" t="n">
        <f aca="false">IF(H2999="W",F2999*G2999-F2999,(IF(H2999="L",-F2999)))</f>
        <v>0</v>
      </c>
      <c r="K2999" s="23"/>
      <c r="L2999" s="48"/>
      <c r="M2999" s="48"/>
      <c r="N2999" s="49"/>
      <c r="O2999" s="91"/>
      <c r="P2999" s="92"/>
      <c r="Q2999" s="92"/>
    </row>
    <row r="3000" customFormat="false" ht="16.85" hidden="false" customHeight="false" outlineLevel="0" collapsed="false">
      <c r="A3000" s="69"/>
      <c r="B3000" s="90"/>
      <c r="C3000" s="91"/>
      <c r="D3000" s="90"/>
      <c r="E3000" s="43"/>
      <c r="F3000" s="54"/>
      <c r="G3000" s="45"/>
      <c r="H3000" s="96"/>
      <c r="I3000" s="106" t="n">
        <f aca="false">IF(H3000="W",F3000*G3000-F3000,(IF(H3000="L",-F3000)))</f>
        <v>0</v>
      </c>
      <c r="K3000" s="23"/>
      <c r="L3000" s="48"/>
      <c r="M3000" s="48"/>
      <c r="N3000" s="49"/>
      <c r="O3000" s="91"/>
      <c r="P3000" s="92"/>
      <c r="Q3000" s="92"/>
    </row>
    <row r="3001" customFormat="false" ht="16.85" hidden="false" customHeight="false" outlineLevel="0" collapsed="false">
      <c r="A3001" s="69"/>
      <c r="B3001" s="90"/>
      <c r="C3001" s="91"/>
      <c r="D3001" s="90"/>
      <c r="E3001" s="43"/>
      <c r="F3001" s="54"/>
      <c r="G3001" s="45"/>
      <c r="H3001" s="96"/>
      <c r="I3001" s="106" t="n">
        <f aca="false">IF(H3001="W",F3001*G3001-F3001,(IF(H3001="L",-F3001)))</f>
        <v>0</v>
      </c>
      <c r="K3001" s="23"/>
      <c r="L3001" s="48"/>
      <c r="M3001" s="48"/>
      <c r="N3001" s="49"/>
      <c r="O3001" s="91"/>
      <c r="P3001" s="92"/>
      <c r="Q3001" s="92"/>
    </row>
    <row r="3002" customFormat="false" ht="16.85" hidden="false" customHeight="false" outlineLevel="0" collapsed="false">
      <c r="A3002" s="69"/>
      <c r="B3002" s="90"/>
      <c r="C3002" s="91"/>
      <c r="D3002" s="90"/>
      <c r="E3002" s="43"/>
      <c r="F3002" s="54"/>
      <c r="G3002" s="45"/>
      <c r="H3002" s="96"/>
      <c r="I3002" s="106" t="n">
        <f aca="false">IF(H3002="W",F3002*G3002-F3002,(IF(H3002="L",-F3002)))</f>
        <v>0</v>
      </c>
      <c r="K3002" s="23"/>
      <c r="L3002" s="48"/>
      <c r="M3002" s="48"/>
      <c r="N3002" s="49"/>
      <c r="O3002" s="91"/>
      <c r="P3002" s="92"/>
      <c r="Q3002" s="92"/>
    </row>
    <row r="3003" customFormat="false" ht="16.85" hidden="false" customHeight="false" outlineLevel="0" collapsed="false">
      <c r="A3003" s="69"/>
      <c r="B3003" s="90"/>
      <c r="C3003" s="91"/>
      <c r="D3003" s="90"/>
      <c r="E3003" s="43"/>
      <c r="F3003" s="54"/>
      <c r="G3003" s="45"/>
      <c r="H3003" s="96"/>
      <c r="I3003" s="106" t="n">
        <f aca="false">IF(H3003="W",F3003*G3003-F3003,(IF(H3003="L",-F3003)))</f>
        <v>0</v>
      </c>
      <c r="K3003" s="23"/>
      <c r="L3003" s="48"/>
      <c r="M3003" s="48"/>
      <c r="N3003" s="49"/>
      <c r="O3003" s="91"/>
      <c r="P3003" s="92"/>
      <c r="Q3003" s="92"/>
    </row>
    <row r="3004" customFormat="false" ht="16.85" hidden="false" customHeight="false" outlineLevel="0" collapsed="false">
      <c r="A3004" s="69"/>
      <c r="B3004" s="90"/>
      <c r="C3004" s="91"/>
      <c r="D3004" s="90"/>
      <c r="E3004" s="43"/>
      <c r="F3004" s="54"/>
      <c r="G3004" s="45"/>
      <c r="H3004" s="96"/>
      <c r="I3004" s="106" t="n">
        <f aca="false">IF(H3004="W",F3004*G3004-F3004,(IF(H3004="L",-F3004)))</f>
        <v>0</v>
      </c>
      <c r="K3004" s="23"/>
      <c r="L3004" s="48"/>
      <c r="M3004" s="48"/>
      <c r="N3004" s="49"/>
      <c r="O3004" s="91"/>
      <c r="P3004" s="92"/>
      <c r="Q3004" s="92"/>
    </row>
    <row r="3005" customFormat="false" ht="16.85" hidden="false" customHeight="false" outlineLevel="0" collapsed="false">
      <c r="A3005" s="69"/>
      <c r="B3005" s="90"/>
      <c r="C3005" s="91"/>
      <c r="D3005" s="90"/>
      <c r="E3005" s="43"/>
      <c r="F3005" s="54"/>
      <c r="G3005" s="45"/>
      <c r="H3005" s="96"/>
      <c r="I3005" s="106" t="n">
        <f aca="false">IF(H3005="W",F3005*G3005-F3005,(IF(H3005="L",-F3005)))</f>
        <v>0</v>
      </c>
      <c r="K3005" s="23"/>
      <c r="L3005" s="48"/>
      <c r="M3005" s="48"/>
      <c r="N3005" s="49"/>
      <c r="O3005" s="91"/>
      <c r="P3005" s="92"/>
      <c r="Q3005" s="92"/>
    </row>
    <row r="3006" customFormat="false" ht="16.85" hidden="false" customHeight="false" outlineLevel="0" collapsed="false">
      <c r="A3006" s="69"/>
      <c r="B3006" s="90"/>
      <c r="C3006" s="91"/>
      <c r="D3006" s="90"/>
      <c r="E3006" s="43"/>
      <c r="F3006" s="54"/>
      <c r="G3006" s="45"/>
      <c r="H3006" s="96"/>
      <c r="I3006" s="106" t="n">
        <f aca="false">IF(H3006="W",F3006*G3006-F3006,(IF(H3006="L",-F3006)))</f>
        <v>0</v>
      </c>
      <c r="K3006" s="23"/>
      <c r="L3006" s="48"/>
      <c r="M3006" s="48"/>
      <c r="N3006" s="49"/>
      <c r="O3006" s="91"/>
      <c r="P3006" s="92"/>
      <c r="Q3006" s="92"/>
    </row>
    <row r="3007" customFormat="false" ht="16.85" hidden="false" customHeight="false" outlineLevel="0" collapsed="false">
      <c r="A3007" s="69"/>
      <c r="B3007" s="90"/>
      <c r="C3007" s="91"/>
      <c r="D3007" s="90"/>
      <c r="E3007" s="43"/>
      <c r="F3007" s="54"/>
      <c r="G3007" s="45"/>
      <c r="H3007" s="96"/>
      <c r="I3007" s="106" t="n">
        <f aca="false">IF(H3007="W",F3007*G3007-F3007,(IF(H3007="L",-F3007)))</f>
        <v>0</v>
      </c>
      <c r="K3007" s="23"/>
      <c r="L3007" s="48"/>
      <c r="M3007" s="48"/>
      <c r="N3007" s="49"/>
      <c r="O3007" s="91"/>
      <c r="P3007" s="92"/>
      <c r="Q3007" s="92"/>
    </row>
    <row r="3008" customFormat="false" ht="16.85" hidden="false" customHeight="false" outlineLevel="0" collapsed="false">
      <c r="A3008" s="69"/>
      <c r="B3008" s="90"/>
      <c r="C3008" s="91"/>
      <c r="D3008" s="90"/>
      <c r="E3008" s="43"/>
      <c r="F3008" s="54"/>
      <c r="G3008" s="45"/>
      <c r="H3008" s="96"/>
      <c r="I3008" s="106" t="n">
        <f aca="false">IF(H3008="W",F3008*G3008-F3008,(IF(H3008="L",-F3008)))</f>
        <v>0</v>
      </c>
      <c r="K3008" s="23"/>
      <c r="L3008" s="48"/>
      <c r="M3008" s="48"/>
      <c r="N3008" s="49"/>
      <c r="O3008" s="91"/>
      <c r="P3008" s="92"/>
      <c r="Q3008" s="92"/>
    </row>
    <row r="3009" customFormat="false" ht="16.85" hidden="false" customHeight="false" outlineLevel="0" collapsed="false">
      <c r="A3009" s="69"/>
      <c r="B3009" s="90"/>
      <c r="C3009" s="91"/>
      <c r="D3009" s="90"/>
      <c r="E3009" s="43"/>
      <c r="F3009" s="54"/>
      <c r="G3009" s="45"/>
      <c r="H3009" s="96"/>
      <c r="I3009" s="106" t="n">
        <f aca="false">IF(H3009="W",F3009*G3009-F3009,(IF(H3009="L",-F3009)))</f>
        <v>0</v>
      </c>
      <c r="K3009" s="23"/>
      <c r="L3009" s="48"/>
      <c r="M3009" s="48"/>
      <c r="N3009" s="49"/>
      <c r="O3009" s="91"/>
      <c r="P3009" s="92"/>
      <c r="Q3009" s="92"/>
    </row>
    <row r="3010" customFormat="false" ht="16.85" hidden="false" customHeight="false" outlineLevel="0" collapsed="false">
      <c r="A3010" s="69"/>
      <c r="B3010" s="90"/>
      <c r="C3010" s="91"/>
      <c r="D3010" s="90"/>
      <c r="E3010" s="43"/>
      <c r="G3010" s="45"/>
      <c r="H3010" s="96"/>
      <c r="I3010" s="106" t="n">
        <f aca="false">IF(H3010="W",F3010*G3010-F3010,(IF(H3010="L",-F3010)))</f>
        <v>0</v>
      </c>
      <c r="K3010" s="23"/>
      <c r="L3010" s="48"/>
      <c r="M3010" s="48"/>
      <c r="N3010" s="49"/>
      <c r="O3010" s="91"/>
      <c r="P3010" s="92"/>
      <c r="Q3010" s="92"/>
    </row>
    <row r="3011" customFormat="false" ht="16.85" hidden="false" customHeight="false" outlineLevel="0" collapsed="false">
      <c r="A3011" s="69"/>
      <c r="B3011" s="90"/>
      <c r="C3011" s="91"/>
      <c r="D3011" s="90"/>
      <c r="E3011" s="43"/>
      <c r="G3011" s="45"/>
      <c r="H3011" s="96"/>
      <c r="I3011" s="106" t="n">
        <f aca="false">IF(H3011="W",F3011*G3011-F3011,(IF(H3011="L",-F3011)))</f>
        <v>0</v>
      </c>
      <c r="K3011" s="23"/>
      <c r="L3011" s="48"/>
      <c r="M3011" s="48"/>
      <c r="N3011" s="49"/>
      <c r="O3011" s="91"/>
      <c r="P3011" s="92"/>
      <c r="Q3011" s="92"/>
    </row>
    <row r="3012" customFormat="false" ht="16.85" hidden="false" customHeight="false" outlineLevel="0" collapsed="false">
      <c r="A3012" s="69"/>
      <c r="B3012" s="90"/>
      <c r="C3012" s="91"/>
      <c r="D3012" s="90"/>
      <c r="E3012" s="43"/>
      <c r="G3012" s="45"/>
      <c r="H3012" s="96"/>
      <c r="I3012" s="106" t="n">
        <f aca="false">IF(H3012="W",F3012*G3012-F3012,(IF(H3012="L",-F3012)))</f>
        <v>0</v>
      </c>
      <c r="K3012" s="23"/>
      <c r="L3012" s="48"/>
      <c r="M3012" s="48"/>
      <c r="N3012" s="49"/>
      <c r="O3012" s="91"/>
      <c r="P3012" s="92"/>
      <c r="Q3012" s="92"/>
    </row>
    <row r="3013" customFormat="false" ht="16.85" hidden="false" customHeight="false" outlineLevel="0" collapsed="false">
      <c r="A3013" s="69"/>
      <c r="B3013" s="90"/>
      <c r="C3013" s="91"/>
      <c r="D3013" s="90"/>
      <c r="E3013" s="43"/>
      <c r="G3013" s="45"/>
      <c r="H3013" s="96"/>
      <c r="I3013" s="106" t="n">
        <f aca="false">IF(H3013="W",F3013*G3013-F3013,(IF(H3013="L",-F3013)))</f>
        <v>0</v>
      </c>
      <c r="K3013" s="23"/>
      <c r="L3013" s="48"/>
      <c r="M3013" s="48"/>
      <c r="N3013" s="49"/>
      <c r="O3013" s="91"/>
      <c r="P3013" s="92"/>
      <c r="Q3013" s="92"/>
    </row>
    <row r="3014" customFormat="false" ht="16.85" hidden="false" customHeight="false" outlineLevel="0" collapsed="false">
      <c r="A3014" s="69"/>
      <c r="B3014" s="90"/>
      <c r="C3014" s="91"/>
      <c r="D3014" s="90"/>
      <c r="E3014" s="43"/>
      <c r="G3014" s="45"/>
      <c r="H3014" s="96"/>
      <c r="I3014" s="106" t="n">
        <f aca="false">IF(H3014="W",F3014*G3014-F3014,(IF(H3014="L",-F3014)))</f>
        <v>0</v>
      </c>
      <c r="K3014" s="23"/>
      <c r="L3014" s="48"/>
      <c r="M3014" s="48"/>
      <c r="N3014" s="49"/>
      <c r="O3014" s="91"/>
      <c r="P3014" s="92"/>
      <c r="Q3014" s="92"/>
    </row>
    <row r="3015" customFormat="false" ht="16.85" hidden="false" customHeight="false" outlineLevel="0" collapsed="false">
      <c r="A3015" s="69"/>
      <c r="B3015" s="90"/>
      <c r="C3015" s="91"/>
      <c r="D3015" s="90"/>
      <c r="E3015" s="43"/>
      <c r="G3015" s="45"/>
      <c r="H3015" s="96"/>
      <c r="I3015" s="106" t="n">
        <f aca="false">IF(H3015="W",F3015*G3015-F3015,(IF(H3015="L",-F3015)))</f>
        <v>0</v>
      </c>
      <c r="K3015" s="23"/>
      <c r="L3015" s="48"/>
      <c r="M3015" s="48"/>
      <c r="N3015" s="49"/>
      <c r="O3015" s="91"/>
      <c r="P3015" s="92"/>
      <c r="Q3015" s="92"/>
    </row>
    <row r="3016" customFormat="false" ht="16.85" hidden="false" customHeight="false" outlineLevel="0" collapsed="false">
      <c r="A3016" s="69"/>
      <c r="B3016" s="90"/>
      <c r="C3016" s="91"/>
      <c r="D3016" s="90"/>
      <c r="E3016" s="43"/>
      <c r="G3016" s="45"/>
      <c r="H3016" s="96"/>
      <c r="I3016" s="106" t="n">
        <f aca="false">IF(H3016="W",F3016*G3016-F3016,(IF(H3016="L",-F3016)))</f>
        <v>0</v>
      </c>
      <c r="K3016" s="23"/>
      <c r="L3016" s="48"/>
      <c r="M3016" s="48"/>
      <c r="N3016" s="49"/>
      <c r="O3016" s="91"/>
      <c r="P3016" s="92"/>
      <c r="Q3016" s="92"/>
    </row>
    <row r="3017" customFormat="false" ht="16.85" hidden="false" customHeight="false" outlineLevel="0" collapsed="false">
      <c r="A3017" s="69"/>
      <c r="B3017" s="90"/>
      <c r="C3017" s="91"/>
      <c r="D3017" s="90"/>
      <c r="E3017" s="43"/>
      <c r="G3017" s="45"/>
      <c r="H3017" s="96"/>
      <c r="I3017" s="106" t="n">
        <f aca="false">IF(H3017="W",F3017*G3017-F3017,(IF(H3017="L",-F3017)))</f>
        <v>0</v>
      </c>
      <c r="K3017" s="23"/>
      <c r="L3017" s="48"/>
      <c r="M3017" s="48"/>
      <c r="N3017" s="49"/>
      <c r="O3017" s="91"/>
      <c r="P3017" s="92"/>
      <c r="Q3017" s="92"/>
    </row>
    <row r="3018" customFormat="false" ht="16.85" hidden="false" customHeight="false" outlineLevel="0" collapsed="false">
      <c r="A3018" s="69"/>
      <c r="B3018" s="90"/>
      <c r="C3018" s="91"/>
      <c r="D3018" s="90"/>
      <c r="E3018" s="43"/>
      <c r="G3018" s="45"/>
      <c r="H3018" s="96"/>
      <c r="I3018" s="106" t="n">
        <f aca="false">IF(H3018="W",F3018*G3018-F3018,(IF(H3018="L",-F3018)))</f>
        <v>0</v>
      </c>
      <c r="K3018" s="23"/>
      <c r="L3018" s="48"/>
      <c r="M3018" s="48"/>
      <c r="N3018" s="49"/>
      <c r="O3018" s="91"/>
      <c r="P3018" s="92"/>
      <c r="Q3018" s="92"/>
    </row>
    <row r="3019" customFormat="false" ht="16.85" hidden="false" customHeight="false" outlineLevel="0" collapsed="false">
      <c r="A3019" s="69"/>
      <c r="B3019" s="90"/>
      <c r="C3019" s="91"/>
      <c r="D3019" s="90"/>
      <c r="E3019" s="43"/>
      <c r="G3019" s="45"/>
      <c r="H3019" s="96"/>
      <c r="I3019" s="106" t="n">
        <f aca="false">IF(H3019="W",F3019*G3019-F3019,(IF(H3019="L",-F3019)))</f>
        <v>0</v>
      </c>
      <c r="K3019" s="23"/>
      <c r="L3019" s="48"/>
      <c r="M3019" s="48"/>
      <c r="N3019" s="49"/>
      <c r="O3019" s="91"/>
      <c r="P3019" s="92"/>
      <c r="Q3019" s="92"/>
    </row>
    <row r="3020" customFormat="false" ht="16.85" hidden="false" customHeight="false" outlineLevel="0" collapsed="false">
      <c r="A3020" s="69"/>
      <c r="B3020" s="90"/>
      <c r="C3020" s="91"/>
      <c r="D3020" s="90"/>
      <c r="E3020" s="43"/>
      <c r="G3020" s="45"/>
      <c r="H3020" s="96"/>
      <c r="I3020" s="106" t="n">
        <f aca="false">IF(H3020="W",F3020*G3020-F3020,(IF(H3020="L",-F3020)))</f>
        <v>0</v>
      </c>
      <c r="K3020" s="23"/>
      <c r="L3020" s="48"/>
      <c r="M3020" s="48"/>
      <c r="N3020" s="49"/>
      <c r="O3020" s="91"/>
      <c r="P3020" s="92"/>
      <c r="Q3020" s="92"/>
    </row>
    <row r="3021" customFormat="false" ht="16.85" hidden="false" customHeight="false" outlineLevel="0" collapsed="false">
      <c r="A3021" s="69"/>
      <c r="B3021" s="90"/>
      <c r="C3021" s="91"/>
      <c r="D3021" s="90"/>
      <c r="E3021" s="43"/>
      <c r="G3021" s="45"/>
      <c r="H3021" s="96"/>
      <c r="I3021" s="106" t="n">
        <f aca="false">IF(H3021="W",F3021*G3021-F3021,(IF(H3021="L",-F3021)))</f>
        <v>0</v>
      </c>
      <c r="K3021" s="23"/>
      <c r="L3021" s="48"/>
      <c r="M3021" s="48"/>
      <c r="N3021" s="49"/>
      <c r="O3021" s="91"/>
      <c r="P3021" s="92"/>
      <c r="Q3021" s="92"/>
    </row>
    <row r="3022" customFormat="false" ht="16.85" hidden="false" customHeight="false" outlineLevel="0" collapsed="false">
      <c r="A3022" s="69"/>
      <c r="B3022" s="90"/>
      <c r="C3022" s="91"/>
      <c r="D3022" s="90"/>
      <c r="E3022" s="43"/>
      <c r="G3022" s="45"/>
      <c r="H3022" s="96"/>
      <c r="I3022" s="106" t="n">
        <f aca="false">IF(H3022="W",F3022*G3022-F3022,(IF(H3022="L",-F3022)))</f>
        <v>0</v>
      </c>
      <c r="K3022" s="23"/>
      <c r="L3022" s="48"/>
      <c r="M3022" s="48"/>
      <c r="N3022" s="49"/>
      <c r="O3022" s="91"/>
      <c r="P3022" s="92"/>
      <c r="Q3022" s="92"/>
    </row>
    <row r="3023" customFormat="false" ht="16.85" hidden="false" customHeight="false" outlineLevel="0" collapsed="false">
      <c r="A3023" s="69"/>
      <c r="B3023" s="90"/>
      <c r="C3023" s="91"/>
      <c r="D3023" s="90"/>
      <c r="E3023" s="43"/>
      <c r="G3023" s="45"/>
      <c r="H3023" s="96"/>
      <c r="I3023" s="106" t="n">
        <f aca="false">IF(H3023="W",F3023*G3023-F3023,(IF(H3023="L",-F3023)))</f>
        <v>0</v>
      </c>
      <c r="K3023" s="23"/>
      <c r="L3023" s="48"/>
      <c r="M3023" s="48"/>
      <c r="N3023" s="49"/>
      <c r="O3023" s="91"/>
      <c r="P3023" s="92"/>
      <c r="Q3023" s="92"/>
    </row>
    <row r="3024" customFormat="false" ht="16.85" hidden="false" customHeight="false" outlineLevel="0" collapsed="false">
      <c r="A3024" s="69"/>
      <c r="B3024" s="90"/>
      <c r="C3024" s="91"/>
      <c r="D3024" s="90"/>
      <c r="E3024" s="43"/>
      <c r="G3024" s="45"/>
      <c r="H3024" s="96"/>
      <c r="I3024" s="106" t="n">
        <f aca="false">IF(H3024="W",F3024*G3024-F3024,(IF(H3024="L",-F3024)))</f>
        <v>0</v>
      </c>
      <c r="K3024" s="23"/>
      <c r="L3024" s="48"/>
      <c r="M3024" s="48"/>
      <c r="N3024" s="49"/>
      <c r="O3024" s="91"/>
      <c r="P3024" s="92"/>
      <c r="Q3024" s="92"/>
    </row>
    <row r="3025" customFormat="false" ht="16.85" hidden="false" customHeight="false" outlineLevel="0" collapsed="false">
      <c r="A3025" s="69"/>
      <c r="B3025" s="90"/>
      <c r="C3025" s="91"/>
      <c r="D3025" s="90"/>
      <c r="E3025" s="43"/>
      <c r="G3025" s="45"/>
      <c r="H3025" s="96"/>
      <c r="I3025" s="106" t="n">
        <f aca="false">IF(H3025="W",F3025*G3025-F3025,(IF(H3025="L",-F3025)))</f>
        <v>0</v>
      </c>
      <c r="K3025" s="23"/>
      <c r="L3025" s="48"/>
      <c r="M3025" s="48"/>
      <c r="N3025" s="49"/>
      <c r="O3025" s="91"/>
      <c r="P3025" s="92"/>
      <c r="Q3025" s="92"/>
    </row>
    <row r="3026" customFormat="false" ht="16.85" hidden="false" customHeight="false" outlineLevel="0" collapsed="false">
      <c r="A3026" s="69"/>
      <c r="B3026" s="90"/>
      <c r="C3026" s="91"/>
      <c r="D3026" s="90"/>
      <c r="E3026" s="43"/>
      <c r="G3026" s="45"/>
      <c r="H3026" s="96"/>
      <c r="I3026" s="106" t="n">
        <f aca="false">IF(H3026="W",F3026*G3026-F3026,(IF(H3026="L",-F3026)))</f>
        <v>0</v>
      </c>
      <c r="K3026" s="23"/>
      <c r="L3026" s="48"/>
      <c r="M3026" s="48"/>
      <c r="N3026" s="49"/>
      <c r="O3026" s="91"/>
      <c r="P3026" s="92"/>
      <c r="Q3026" s="92"/>
    </row>
    <row r="3027" customFormat="false" ht="16.85" hidden="false" customHeight="false" outlineLevel="0" collapsed="false">
      <c r="A3027" s="69"/>
      <c r="B3027" s="90"/>
      <c r="C3027" s="91"/>
      <c r="D3027" s="90"/>
      <c r="E3027" s="43"/>
      <c r="G3027" s="45"/>
      <c r="H3027" s="96"/>
      <c r="I3027" s="106" t="n">
        <f aca="false">IF(H3027="W",F3027*G3027-F3027,(IF(H3027="L",-F3027)))</f>
        <v>0</v>
      </c>
      <c r="K3027" s="23"/>
      <c r="L3027" s="48"/>
      <c r="M3027" s="48"/>
      <c r="N3027" s="49"/>
      <c r="O3027" s="91"/>
      <c r="P3027" s="92"/>
      <c r="Q3027" s="92"/>
    </row>
    <row r="3028" customFormat="false" ht="16.85" hidden="false" customHeight="false" outlineLevel="0" collapsed="false">
      <c r="A3028" s="69"/>
      <c r="B3028" s="90"/>
      <c r="C3028" s="91"/>
      <c r="D3028" s="90"/>
      <c r="E3028" s="43"/>
      <c r="G3028" s="45"/>
      <c r="H3028" s="96"/>
      <c r="I3028" s="106" t="n">
        <f aca="false">IF(H3028="W",F3028*G3028-F3028,(IF(H3028="L",-F3028)))</f>
        <v>0</v>
      </c>
      <c r="K3028" s="23"/>
      <c r="L3028" s="48"/>
      <c r="M3028" s="48"/>
      <c r="N3028" s="49"/>
      <c r="O3028" s="91"/>
      <c r="P3028" s="92"/>
      <c r="Q3028" s="92"/>
    </row>
    <row r="3029" customFormat="false" ht="16.85" hidden="false" customHeight="false" outlineLevel="0" collapsed="false">
      <c r="A3029" s="69"/>
      <c r="B3029" s="90"/>
      <c r="C3029" s="91"/>
      <c r="D3029" s="90"/>
      <c r="E3029" s="43"/>
      <c r="G3029" s="45"/>
      <c r="H3029" s="96"/>
      <c r="I3029" s="106" t="n">
        <f aca="false">IF(H3029="W",F3029*G3029-F3029,(IF(H3029="L",-F3029)))</f>
        <v>0</v>
      </c>
      <c r="K3029" s="23"/>
      <c r="L3029" s="48"/>
      <c r="M3029" s="48"/>
      <c r="N3029" s="49"/>
      <c r="O3029" s="91"/>
      <c r="P3029" s="92"/>
      <c r="Q3029" s="92"/>
    </row>
    <row r="3030" customFormat="false" ht="16.85" hidden="false" customHeight="false" outlineLevel="0" collapsed="false">
      <c r="A3030" s="69"/>
      <c r="B3030" s="90"/>
      <c r="C3030" s="91"/>
      <c r="D3030" s="90"/>
      <c r="E3030" s="43"/>
      <c r="G3030" s="45"/>
      <c r="H3030" s="96"/>
      <c r="I3030" s="106" t="n">
        <f aca="false">IF(H3030="W",F3030*G3030-F3030,(IF(H3030="L",-F3030)))</f>
        <v>0</v>
      </c>
      <c r="K3030" s="23"/>
      <c r="L3030" s="48"/>
      <c r="M3030" s="48"/>
      <c r="N3030" s="49"/>
      <c r="O3030" s="91"/>
      <c r="P3030" s="92"/>
      <c r="Q3030" s="92"/>
    </row>
    <row r="3031" customFormat="false" ht="16.85" hidden="false" customHeight="false" outlineLevel="0" collapsed="false">
      <c r="A3031" s="69"/>
      <c r="B3031" s="90"/>
      <c r="C3031" s="91"/>
      <c r="D3031" s="90"/>
      <c r="E3031" s="43"/>
      <c r="G3031" s="45"/>
      <c r="H3031" s="96"/>
      <c r="I3031" s="106" t="n">
        <f aca="false">IF(H3031="W",F3031*G3031-F3031,(IF(H3031="L",-F3031)))</f>
        <v>0</v>
      </c>
      <c r="K3031" s="23"/>
      <c r="L3031" s="48"/>
      <c r="M3031" s="48"/>
      <c r="N3031" s="49"/>
      <c r="O3031" s="91"/>
      <c r="P3031" s="92"/>
      <c r="Q3031" s="92"/>
    </row>
    <row r="3032" customFormat="false" ht="16.85" hidden="false" customHeight="false" outlineLevel="0" collapsed="false">
      <c r="A3032" s="69"/>
      <c r="B3032" s="90"/>
      <c r="C3032" s="91"/>
      <c r="D3032" s="90"/>
      <c r="E3032" s="43"/>
      <c r="G3032" s="45"/>
      <c r="H3032" s="96"/>
      <c r="I3032" s="106" t="n">
        <f aca="false">IF(H3032="W",F3032*G3032-F3032,(IF(H3032="L",-F3032)))</f>
        <v>0</v>
      </c>
      <c r="K3032" s="23"/>
      <c r="L3032" s="48"/>
      <c r="M3032" s="48"/>
      <c r="N3032" s="49"/>
      <c r="O3032" s="91"/>
      <c r="P3032" s="92"/>
      <c r="Q3032" s="92"/>
    </row>
    <row r="3033" customFormat="false" ht="16.85" hidden="false" customHeight="false" outlineLevel="0" collapsed="false">
      <c r="A3033" s="69"/>
      <c r="B3033" s="90"/>
      <c r="C3033" s="91"/>
      <c r="D3033" s="90"/>
      <c r="E3033" s="43"/>
      <c r="G3033" s="45"/>
      <c r="H3033" s="96"/>
      <c r="I3033" s="106" t="n">
        <f aca="false">IF(H3033="W",F3033*G3033-F3033,(IF(H3033="L",-F3033)))</f>
        <v>0</v>
      </c>
      <c r="K3033" s="23"/>
      <c r="L3033" s="48"/>
      <c r="M3033" s="48"/>
      <c r="N3033" s="49"/>
      <c r="O3033" s="91"/>
      <c r="P3033" s="92"/>
      <c r="Q3033" s="92"/>
    </row>
    <row r="3034" customFormat="false" ht="16.85" hidden="false" customHeight="false" outlineLevel="0" collapsed="false">
      <c r="A3034" s="69"/>
      <c r="B3034" s="90"/>
      <c r="C3034" s="91"/>
      <c r="D3034" s="90"/>
      <c r="E3034" s="43"/>
      <c r="G3034" s="45"/>
      <c r="H3034" s="96"/>
      <c r="I3034" s="106" t="n">
        <f aca="false">IF(H3034="W",F3034*G3034-F3034,(IF(H3034="L",-F3034)))</f>
        <v>0</v>
      </c>
      <c r="K3034" s="23"/>
      <c r="L3034" s="48"/>
      <c r="M3034" s="48"/>
      <c r="N3034" s="49"/>
      <c r="O3034" s="91"/>
      <c r="P3034" s="92"/>
      <c r="Q3034" s="92"/>
    </row>
    <row r="3035" customFormat="false" ht="16.85" hidden="false" customHeight="false" outlineLevel="0" collapsed="false">
      <c r="A3035" s="69"/>
      <c r="B3035" s="90"/>
      <c r="C3035" s="91"/>
      <c r="D3035" s="90"/>
      <c r="E3035" s="43"/>
      <c r="G3035" s="45"/>
      <c r="H3035" s="96"/>
      <c r="I3035" s="106" t="n">
        <f aca="false">IF(H3035="W",F3035*G3035-F3035,(IF(H3035="L",-F3035)))</f>
        <v>0</v>
      </c>
      <c r="K3035" s="23"/>
      <c r="L3035" s="48"/>
      <c r="M3035" s="48"/>
      <c r="N3035" s="49"/>
      <c r="O3035" s="91"/>
      <c r="P3035" s="92"/>
      <c r="Q3035" s="92"/>
    </row>
    <row r="3036" customFormat="false" ht="16.85" hidden="false" customHeight="false" outlineLevel="0" collapsed="false">
      <c r="A3036" s="69"/>
      <c r="B3036" s="90"/>
      <c r="C3036" s="91"/>
      <c r="D3036" s="90"/>
      <c r="E3036" s="43"/>
      <c r="G3036" s="45"/>
      <c r="H3036" s="96"/>
      <c r="I3036" s="106" t="n">
        <f aca="false">IF(H3036="W",F3036*G3036-F3036,(IF(H3036="L",-F3036)))</f>
        <v>0</v>
      </c>
      <c r="K3036" s="23"/>
      <c r="L3036" s="48"/>
      <c r="M3036" s="48"/>
      <c r="N3036" s="49"/>
      <c r="O3036" s="91"/>
      <c r="P3036" s="92"/>
      <c r="Q3036" s="92"/>
    </row>
    <row r="3037" customFormat="false" ht="16.85" hidden="false" customHeight="false" outlineLevel="0" collapsed="false">
      <c r="A3037" s="69"/>
      <c r="B3037" s="90"/>
      <c r="C3037" s="91"/>
      <c r="D3037" s="90"/>
      <c r="E3037" s="43"/>
      <c r="G3037" s="45"/>
      <c r="H3037" s="96"/>
      <c r="I3037" s="106" t="n">
        <f aca="false">IF(H3037="W",F3037*G3037-F3037,(IF(H3037="L",-F3037)))</f>
        <v>0</v>
      </c>
      <c r="K3037" s="23"/>
      <c r="L3037" s="48"/>
      <c r="M3037" s="48"/>
      <c r="N3037" s="49"/>
      <c r="O3037" s="91"/>
      <c r="P3037" s="92"/>
      <c r="Q3037" s="92"/>
    </row>
    <row r="3038" customFormat="false" ht="16.85" hidden="false" customHeight="false" outlineLevel="0" collapsed="false">
      <c r="A3038" s="69"/>
      <c r="B3038" s="90"/>
      <c r="C3038" s="91"/>
      <c r="D3038" s="90"/>
      <c r="E3038" s="43"/>
      <c r="G3038" s="45"/>
      <c r="H3038" s="96"/>
      <c r="I3038" s="106" t="n">
        <f aca="false">IF(H3038="W",F3038*G3038-F3038,(IF(H3038="L",-F3038)))</f>
        <v>0</v>
      </c>
      <c r="K3038" s="23"/>
      <c r="L3038" s="48"/>
      <c r="M3038" s="48"/>
      <c r="N3038" s="49"/>
      <c r="O3038" s="91"/>
      <c r="P3038" s="92"/>
      <c r="Q3038" s="92"/>
    </row>
    <row r="3039" customFormat="false" ht="16.85" hidden="false" customHeight="false" outlineLevel="0" collapsed="false">
      <c r="A3039" s="69"/>
      <c r="B3039" s="90"/>
      <c r="C3039" s="91"/>
      <c r="D3039" s="90"/>
      <c r="E3039" s="43"/>
      <c r="G3039" s="45"/>
      <c r="H3039" s="96"/>
      <c r="I3039" s="106" t="n">
        <f aca="false">IF(H3039="W",F3039*G3039-F3039,(IF(H3039="L",-F3039)))</f>
        <v>0</v>
      </c>
      <c r="K3039" s="23"/>
      <c r="L3039" s="48"/>
      <c r="M3039" s="48"/>
      <c r="N3039" s="49"/>
      <c r="O3039" s="91"/>
      <c r="P3039" s="92"/>
      <c r="Q3039" s="92"/>
    </row>
    <row r="3040" customFormat="false" ht="16.85" hidden="false" customHeight="false" outlineLevel="0" collapsed="false">
      <c r="A3040" s="69"/>
      <c r="B3040" s="90"/>
      <c r="C3040" s="91"/>
      <c r="D3040" s="90"/>
      <c r="E3040" s="43"/>
      <c r="G3040" s="45"/>
      <c r="H3040" s="96"/>
      <c r="I3040" s="106" t="n">
        <f aca="false">IF(H3040="W",F3040*G3040-F3040,(IF(H3040="L",-F3040)))</f>
        <v>0</v>
      </c>
      <c r="K3040" s="23"/>
      <c r="L3040" s="48"/>
      <c r="M3040" s="48"/>
      <c r="N3040" s="49"/>
      <c r="O3040" s="91"/>
      <c r="P3040" s="92"/>
      <c r="Q3040" s="92"/>
    </row>
    <row r="3041" customFormat="false" ht="16.85" hidden="false" customHeight="false" outlineLevel="0" collapsed="false">
      <c r="A3041" s="69"/>
      <c r="B3041" s="90"/>
      <c r="C3041" s="91"/>
      <c r="D3041" s="90"/>
      <c r="E3041" s="43"/>
      <c r="G3041" s="45"/>
      <c r="H3041" s="96"/>
      <c r="I3041" s="106" t="n">
        <f aca="false">IF(H3041="W",F3041*G3041-F3041,(IF(H3041="L",-F3041)))</f>
        <v>0</v>
      </c>
      <c r="K3041" s="23"/>
      <c r="L3041" s="48"/>
      <c r="M3041" s="48"/>
      <c r="N3041" s="49"/>
      <c r="O3041" s="91"/>
      <c r="P3041" s="92"/>
      <c r="Q3041" s="92"/>
    </row>
    <row r="3042" customFormat="false" ht="16.85" hidden="false" customHeight="false" outlineLevel="0" collapsed="false">
      <c r="A3042" s="69"/>
      <c r="B3042" s="90"/>
      <c r="C3042" s="91"/>
      <c r="D3042" s="90"/>
      <c r="E3042" s="43"/>
      <c r="G3042" s="45"/>
      <c r="H3042" s="96"/>
      <c r="I3042" s="106" t="n">
        <f aca="false">IF(H3042="W",F3042*G3042-F3042,(IF(H3042="L",-F3042)))</f>
        <v>0</v>
      </c>
      <c r="K3042" s="23"/>
      <c r="L3042" s="48"/>
      <c r="M3042" s="48"/>
      <c r="N3042" s="49"/>
      <c r="O3042" s="91"/>
      <c r="P3042" s="92"/>
      <c r="Q3042" s="92"/>
    </row>
    <row r="3043" customFormat="false" ht="16.85" hidden="false" customHeight="false" outlineLevel="0" collapsed="false">
      <c r="A3043" s="69"/>
      <c r="B3043" s="90"/>
      <c r="C3043" s="91"/>
      <c r="D3043" s="90"/>
      <c r="E3043" s="43"/>
      <c r="G3043" s="45"/>
      <c r="H3043" s="96"/>
      <c r="I3043" s="106" t="n">
        <f aca="false">IF(H3043="W",F3043*G3043-F3043,(IF(H3043="L",-F3043)))</f>
        <v>0</v>
      </c>
      <c r="K3043" s="23"/>
      <c r="L3043" s="48"/>
      <c r="M3043" s="48"/>
      <c r="N3043" s="49"/>
      <c r="O3043" s="91"/>
      <c r="P3043" s="92"/>
      <c r="Q3043" s="92"/>
    </row>
    <row r="3044" customFormat="false" ht="16.85" hidden="false" customHeight="false" outlineLevel="0" collapsed="false">
      <c r="A3044" s="69"/>
      <c r="B3044" s="90"/>
      <c r="C3044" s="91"/>
      <c r="D3044" s="90"/>
      <c r="E3044" s="43"/>
      <c r="G3044" s="45"/>
      <c r="H3044" s="96"/>
      <c r="I3044" s="106" t="n">
        <f aca="false">IF(H3044="W",F3044*G3044-F3044,(IF(H3044="L",-F3044)))</f>
        <v>0</v>
      </c>
      <c r="K3044" s="23"/>
      <c r="L3044" s="48"/>
      <c r="M3044" s="48"/>
      <c r="N3044" s="49"/>
      <c r="O3044" s="91"/>
      <c r="P3044" s="92"/>
      <c r="Q3044" s="92"/>
    </row>
    <row r="3045" customFormat="false" ht="16.85" hidden="false" customHeight="false" outlineLevel="0" collapsed="false">
      <c r="A3045" s="69"/>
      <c r="B3045" s="90"/>
      <c r="C3045" s="91"/>
      <c r="D3045" s="90"/>
      <c r="E3045" s="43"/>
      <c r="G3045" s="45"/>
      <c r="H3045" s="96"/>
      <c r="I3045" s="106" t="n">
        <f aca="false">IF(H3045="W",F3045*G3045-F3045,(IF(H3045="L",-F3045)))</f>
        <v>0</v>
      </c>
      <c r="K3045" s="23"/>
      <c r="L3045" s="48"/>
      <c r="M3045" s="48"/>
      <c r="N3045" s="49"/>
      <c r="O3045" s="91"/>
      <c r="P3045" s="92"/>
      <c r="Q3045" s="92"/>
    </row>
    <row r="3046" customFormat="false" ht="16.85" hidden="false" customHeight="false" outlineLevel="0" collapsed="false">
      <c r="A3046" s="69"/>
      <c r="B3046" s="90"/>
      <c r="C3046" s="91"/>
      <c r="D3046" s="90"/>
      <c r="E3046" s="43"/>
      <c r="G3046" s="45"/>
      <c r="H3046" s="96"/>
      <c r="I3046" s="106" t="n">
        <f aca="false">IF(H3046="W",F3046*G3046-F3046,(IF(H3046="L",-F3046)))</f>
        <v>0</v>
      </c>
      <c r="K3046" s="23"/>
      <c r="L3046" s="48"/>
      <c r="M3046" s="48"/>
      <c r="N3046" s="49"/>
      <c r="O3046" s="91"/>
      <c r="P3046" s="92"/>
      <c r="Q3046" s="92"/>
    </row>
    <row r="3047" customFormat="false" ht="16.85" hidden="false" customHeight="false" outlineLevel="0" collapsed="false">
      <c r="A3047" s="69"/>
      <c r="B3047" s="90"/>
      <c r="C3047" s="91"/>
      <c r="D3047" s="90"/>
      <c r="E3047" s="43"/>
      <c r="G3047" s="45"/>
      <c r="H3047" s="96"/>
      <c r="I3047" s="106" t="n">
        <f aca="false">IF(H3047="W",F3047*G3047-F3047,(IF(H3047="L",-F3047)))</f>
        <v>0</v>
      </c>
      <c r="K3047" s="23"/>
      <c r="L3047" s="48"/>
      <c r="M3047" s="48"/>
      <c r="N3047" s="49"/>
      <c r="O3047" s="91"/>
      <c r="P3047" s="92"/>
      <c r="Q3047" s="92"/>
    </row>
    <row r="3048" customFormat="false" ht="16.85" hidden="false" customHeight="false" outlineLevel="0" collapsed="false">
      <c r="A3048" s="69"/>
      <c r="B3048" s="90"/>
      <c r="C3048" s="91"/>
      <c r="D3048" s="90"/>
      <c r="E3048" s="43"/>
      <c r="G3048" s="45"/>
      <c r="H3048" s="96"/>
      <c r="I3048" s="106" t="n">
        <f aca="false">IF(H3048="W",F3048*G3048-F3048,(IF(H3048="L",-F3048)))</f>
        <v>0</v>
      </c>
      <c r="K3048" s="23"/>
      <c r="L3048" s="48"/>
      <c r="M3048" s="48"/>
      <c r="N3048" s="49"/>
      <c r="O3048" s="91"/>
      <c r="P3048" s="92"/>
      <c r="Q3048" s="92"/>
    </row>
    <row r="3049" customFormat="false" ht="16.85" hidden="false" customHeight="false" outlineLevel="0" collapsed="false">
      <c r="A3049" s="69"/>
      <c r="B3049" s="90"/>
      <c r="C3049" s="91"/>
      <c r="D3049" s="90"/>
      <c r="E3049" s="43"/>
      <c r="G3049" s="45"/>
      <c r="H3049" s="96"/>
      <c r="I3049" s="106" t="n">
        <f aca="false">IF(H3049="W",F3049*G3049-F3049,(IF(H3049="L",-F3049)))</f>
        <v>0</v>
      </c>
      <c r="K3049" s="23"/>
      <c r="L3049" s="48"/>
      <c r="M3049" s="48"/>
      <c r="N3049" s="49"/>
      <c r="O3049" s="91"/>
      <c r="P3049" s="92"/>
      <c r="Q3049" s="92"/>
    </row>
    <row r="3050" customFormat="false" ht="16.85" hidden="false" customHeight="false" outlineLevel="0" collapsed="false">
      <c r="A3050" s="69"/>
      <c r="B3050" s="90"/>
      <c r="C3050" s="91"/>
      <c r="D3050" s="90"/>
      <c r="E3050" s="43"/>
      <c r="G3050" s="45"/>
      <c r="H3050" s="96"/>
      <c r="I3050" s="106" t="n">
        <f aca="false">IF(H3050="W",F3050*G3050-F3050,(IF(H3050="L",-F3050)))</f>
        <v>0</v>
      </c>
      <c r="K3050" s="23"/>
      <c r="L3050" s="48"/>
      <c r="M3050" s="48"/>
      <c r="N3050" s="49"/>
      <c r="O3050" s="91"/>
      <c r="P3050" s="92"/>
      <c r="Q3050" s="92"/>
    </row>
    <row r="3051" customFormat="false" ht="16.85" hidden="false" customHeight="false" outlineLevel="0" collapsed="false">
      <c r="A3051" s="69"/>
      <c r="B3051" s="90"/>
      <c r="C3051" s="91"/>
      <c r="D3051" s="90"/>
      <c r="E3051" s="43"/>
      <c r="G3051" s="45"/>
      <c r="H3051" s="96"/>
      <c r="I3051" s="106" t="n">
        <f aca="false">IF(H3051="W",F3051*G3051-F3051,(IF(H3051="L",-F3051)))</f>
        <v>0</v>
      </c>
      <c r="K3051" s="23"/>
      <c r="L3051" s="48"/>
      <c r="M3051" s="48"/>
      <c r="N3051" s="49"/>
      <c r="O3051" s="91"/>
      <c r="P3051" s="92"/>
      <c r="Q3051" s="92"/>
    </row>
    <row r="3052" customFormat="false" ht="16.85" hidden="false" customHeight="false" outlineLevel="0" collapsed="false">
      <c r="A3052" s="69"/>
      <c r="B3052" s="90"/>
      <c r="C3052" s="91"/>
      <c r="D3052" s="90"/>
      <c r="E3052" s="43"/>
      <c r="G3052" s="45"/>
      <c r="H3052" s="96"/>
      <c r="I3052" s="106" t="n">
        <f aca="false">IF(H3052="W",F3052*G3052-F3052,(IF(H3052="L",-F3052)))</f>
        <v>0</v>
      </c>
      <c r="K3052" s="23"/>
      <c r="L3052" s="48"/>
      <c r="M3052" s="48"/>
      <c r="N3052" s="49"/>
      <c r="O3052" s="91"/>
      <c r="P3052" s="92"/>
      <c r="Q3052" s="92"/>
    </row>
    <row r="3053" customFormat="false" ht="16.85" hidden="false" customHeight="false" outlineLevel="0" collapsed="false">
      <c r="A3053" s="69"/>
      <c r="B3053" s="90"/>
      <c r="C3053" s="91"/>
      <c r="D3053" s="90"/>
      <c r="E3053" s="43"/>
      <c r="G3053" s="45"/>
      <c r="H3053" s="96"/>
      <c r="I3053" s="106" t="n">
        <f aca="false">IF(H3053="W",F3053*G3053-F3053,(IF(H3053="L",-F3053)))</f>
        <v>0</v>
      </c>
      <c r="K3053" s="23"/>
      <c r="L3053" s="48"/>
      <c r="M3053" s="48"/>
      <c r="N3053" s="49"/>
      <c r="O3053" s="91"/>
      <c r="P3053" s="92"/>
      <c r="Q3053" s="92"/>
    </row>
    <row r="3054" customFormat="false" ht="16.85" hidden="false" customHeight="false" outlineLevel="0" collapsed="false">
      <c r="A3054" s="69"/>
      <c r="B3054" s="90"/>
      <c r="C3054" s="91"/>
      <c r="D3054" s="90"/>
      <c r="E3054" s="43"/>
      <c r="G3054" s="45"/>
      <c r="H3054" s="96"/>
      <c r="I3054" s="106" t="n">
        <f aca="false">IF(H3054="W",F3054*G3054-F3054,(IF(H3054="L",-F3054)))</f>
        <v>0</v>
      </c>
      <c r="K3054" s="23"/>
      <c r="L3054" s="48"/>
      <c r="M3054" s="48"/>
      <c r="N3054" s="49"/>
      <c r="O3054" s="91"/>
      <c r="P3054" s="92"/>
      <c r="Q3054" s="92"/>
    </row>
    <row r="3055" customFormat="false" ht="16.85" hidden="false" customHeight="false" outlineLevel="0" collapsed="false">
      <c r="A3055" s="69"/>
      <c r="B3055" s="90"/>
      <c r="C3055" s="91"/>
      <c r="D3055" s="90"/>
      <c r="E3055" s="43"/>
      <c r="G3055" s="45"/>
      <c r="H3055" s="96"/>
      <c r="I3055" s="106" t="n">
        <f aca="false">IF(H3055="W",F3055*G3055-F3055,(IF(H3055="L",-F3055)))</f>
        <v>0</v>
      </c>
      <c r="K3055" s="23"/>
      <c r="L3055" s="48"/>
      <c r="M3055" s="48"/>
      <c r="N3055" s="49"/>
      <c r="O3055" s="91"/>
      <c r="P3055" s="92"/>
      <c r="Q3055" s="92"/>
    </row>
    <row r="3056" customFormat="false" ht="16.85" hidden="false" customHeight="false" outlineLevel="0" collapsed="false">
      <c r="A3056" s="69"/>
      <c r="B3056" s="90"/>
      <c r="C3056" s="91"/>
      <c r="D3056" s="90"/>
      <c r="E3056" s="43"/>
      <c r="G3056" s="45"/>
      <c r="H3056" s="96"/>
      <c r="I3056" s="106" t="n">
        <f aca="false">IF(H3056="W",F3056*G3056-F3056,(IF(H3056="L",-F3056)))</f>
        <v>0</v>
      </c>
      <c r="K3056" s="23"/>
      <c r="L3056" s="48"/>
      <c r="M3056" s="48"/>
      <c r="N3056" s="49"/>
      <c r="O3056" s="91"/>
      <c r="P3056" s="92"/>
      <c r="Q3056" s="92"/>
    </row>
    <row r="3057" customFormat="false" ht="16.85" hidden="false" customHeight="false" outlineLevel="0" collapsed="false">
      <c r="A3057" s="69"/>
      <c r="B3057" s="90"/>
      <c r="C3057" s="91"/>
      <c r="D3057" s="90"/>
      <c r="E3057" s="43"/>
      <c r="G3057" s="45"/>
      <c r="H3057" s="96"/>
      <c r="I3057" s="106" t="n">
        <f aca="false">IF(H3057="W",F3057*G3057-F3057,(IF(H3057="L",-F3057)))</f>
        <v>0</v>
      </c>
      <c r="K3057" s="23"/>
      <c r="L3057" s="48"/>
      <c r="M3057" s="48"/>
      <c r="N3057" s="49"/>
      <c r="O3057" s="91"/>
      <c r="P3057" s="92"/>
      <c r="Q3057" s="92"/>
    </row>
    <row r="3058" customFormat="false" ht="16.85" hidden="false" customHeight="false" outlineLevel="0" collapsed="false">
      <c r="A3058" s="69"/>
      <c r="B3058" s="90"/>
      <c r="C3058" s="91"/>
      <c r="D3058" s="90"/>
      <c r="E3058" s="43"/>
      <c r="G3058" s="45"/>
      <c r="H3058" s="96"/>
      <c r="I3058" s="106" t="n">
        <f aca="false">IF(H3058="W",F3058*G3058-F3058,(IF(H3058="L",-F3058)))</f>
        <v>0</v>
      </c>
      <c r="K3058" s="23"/>
      <c r="L3058" s="48"/>
      <c r="M3058" s="48"/>
      <c r="N3058" s="49"/>
      <c r="O3058" s="91"/>
      <c r="P3058" s="92"/>
      <c r="Q3058" s="92"/>
    </row>
    <row r="3059" customFormat="false" ht="16.85" hidden="false" customHeight="false" outlineLevel="0" collapsed="false">
      <c r="A3059" s="69"/>
      <c r="B3059" s="90"/>
      <c r="C3059" s="91"/>
      <c r="D3059" s="90"/>
      <c r="E3059" s="43"/>
      <c r="G3059" s="45"/>
      <c r="H3059" s="96"/>
      <c r="I3059" s="106" t="n">
        <f aca="false">IF(H3059="W",F3059*G3059-F3059,(IF(H3059="L",-F3059)))</f>
        <v>0</v>
      </c>
      <c r="K3059" s="23"/>
      <c r="L3059" s="48"/>
      <c r="M3059" s="48"/>
      <c r="N3059" s="49"/>
      <c r="O3059" s="91"/>
      <c r="P3059" s="92"/>
      <c r="Q3059" s="92"/>
    </row>
    <row r="3060" customFormat="false" ht="16.85" hidden="false" customHeight="false" outlineLevel="0" collapsed="false">
      <c r="A3060" s="69"/>
      <c r="B3060" s="90"/>
      <c r="C3060" s="91"/>
      <c r="D3060" s="90"/>
      <c r="E3060" s="43"/>
      <c r="G3060" s="45"/>
      <c r="H3060" s="96"/>
      <c r="I3060" s="106" t="n">
        <f aca="false">IF(H3060="W",F3060*G3060-F3060,(IF(H3060="L",-F3060)))</f>
        <v>0</v>
      </c>
      <c r="K3060" s="23"/>
      <c r="L3060" s="48"/>
      <c r="M3060" s="48"/>
      <c r="N3060" s="49"/>
      <c r="O3060" s="91"/>
      <c r="P3060" s="92"/>
      <c r="Q3060" s="92"/>
    </row>
    <row r="3061" customFormat="false" ht="16.85" hidden="false" customHeight="false" outlineLevel="0" collapsed="false">
      <c r="A3061" s="69"/>
      <c r="B3061" s="90"/>
      <c r="C3061" s="91"/>
      <c r="D3061" s="90"/>
      <c r="E3061" s="43"/>
      <c r="G3061" s="45"/>
      <c r="H3061" s="96"/>
      <c r="I3061" s="106" t="n">
        <f aca="false">IF(H3061="W",F3061*G3061-F3061,(IF(H3061="L",-F3061)))</f>
        <v>0</v>
      </c>
      <c r="K3061" s="23"/>
      <c r="L3061" s="48"/>
      <c r="M3061" s="48"/>
      <c r="N3061" s="49"/>
      <c r="O3061" s="91"/>
      <c r="P3061" s="92"/>
      <c r="Q3061" s="92"/>
    </row>
    <row r="3062" customFormat="false" ht="16.85" hidden="false" customHeight="false" outlineLevel="0" collapsed="false">
      <c r="A3062" s="69"/>
      <c r="B3062" s="90"/>
      <c r="C3062" s="91"/>
      <c r="D3062" s="90"/>
      <c r="E3062" s="43"/>
      <c r="G3062" s="45"/>
      <c r="H3062" s="96"/>
      <c r="I3062" s="106" t="n">
        <f aca="false">IF(H3062="W",F3062*G3062-F3062,(IF(H3062="L",-F3062)))</f>
        <v>0</v>
      </c>
      <c r="K3062" s="23"/>
      <c r="L3062" s="48"/>
      <c r="M3062" s="48"/>
      <c r="N3062" s="49"/>
      <c r="O3062" s="91"/>
      <c r="P3062" s="92"/>
      <c r="Q3062" s="92"/>
    </row>
    <row r="3063" customFormat="false" ht="16.85" hidden="false" customHeight="false" outlineLevel="0" collapsed="false">
      <c r="A3063" s="69"/>
      <c r="B3063" s="90"/>
      <c r="C3063" s="91"/>
      <c r="D3063" s="90"/>
      <c r="E3063" s="43"/>
      <c r="G3063" s="45"/>
      <c r="H3063" s="96"/>
      <c r="I3063" s="106" t="n">
        <f aca="false">IF(H3063="W",F3063*G3063-F3063,(IF(H3063="L",-F3063)))</f>
        <v>0</v>
      </c>
      <c r="K3063" s="23"/>
      <c r="L3063" s="48"/>
      <c r="M3063" s="48"/>
      <c r="N3063" s="49"/>
      <c r="O3063" s="91"/>
      <c r="P3063" s="92"/>
      <c r="Q3063" s="92"/>
    </row>
    <row r="3064" customFormat="false" ht="16.85" hidden="false" customHeight="false" outlineLevel="0" collapsed="false">
      <c r="A3064" s="69"/>
      <c r="B3064" s="90"/>
      <c r="C3064" s="91"/>
      <c r="D3064" s="90"/>
      <c r="E3064" s="43"/>
      <c r="G3064" s="45"/>
      <c r="H3064" s="96"/>
      <c r="I3064" s="106" t="n">
        <f aca="false">IF(H3064="W",F3064*G3064-F3064,(IF(H3064="L",-F3064)))</f>
        <v>0</v>
      </c>
      <c r="K3064" s="23"/>
      <c r="L3064" s="48"/>
      <c r="M3064" s="48"/>
      <c r="N3064" s="49"/>
      <c r="O3064" s="91"/>
      <c r="P3064" s="92"/>
      <c r="Q3064" s="92"/>
    </row>
    <row r="3065" customFormat="false" ht="16.85" hidden="false" customHeight="false" outlineLevel="0" collapsed="false">
      <c r="A3065" s="69"/>
      <c r="B3065" s="90"/>
      <c r="C3065" s="91"/>
      <c r="D3065" s="90"/>
      <c r="E3065" s="43"/>
      <c r="G3065" s="45"/>
      <c r="H3065" s="96"/>
      <c r="I3065" s="106" t="n">
        <f aca="false">IF(H3065="W",F3065*G3065-F3065,(IF(H3065="L",-F3065)))</f>
        <v>0</v>
      </c>
      <c r="K3065" s="23"/>
      <c r="L3065" s="48"/>
      <c r="M3065" s="48"/>
      <c r="N3065" s="49"/>
      <c r="O3065" s="91"/>
      <c r="P3065" s="92"/>
      <c r="Q3065" s="92"/>
    </row>
    <row r="3066" customFormat="false" ht="16.85" hidden="false" customHeight="false" outlineLevel="0" collapsed="false">
      <c r="A3066" s="69"/>
      <c r="B3066" s="90"/>
      <c r="C3066" s="91"/>
      <c r="D3066" s="90"/>
      <c r="E3066" s="43"/>
      <c r="G3066" s="45"/>
      <c r="H3066" s="96"/>
      <c r="I3066" s="106" t="n">
        <f aca="false">IF(H3066="W",F3066*G3066-F3066,(IF(H3066="L",-F3066)))</f>
        <v>0</v>
      </c>
      <c r="K3066" s="23"/>
      <c r="L3066" s="48"/>
      <c r="M3066" s="48"/>
      <c r="N3066" s="49"/>
      <c r="O3066" s="91"/>
      <c r="P3066" s="92"/>
      <c r="Q3066" s="92"/>
    </row>
    <row r="3067" customFormat="false" ht="16.85" hidden="false" customHeight="false" outlineLevel="0" collapsed="false">
      <c r="A3067" s="69"/>
      <c r="B3067" s="90"/>
      <c r="C3067" s="91"/>
      <c r="D3067" s="90"/>
      <c r="E3067" s="43"/>
      <c r="G3067" s="45"/>
      <c r="H3067" s="96"/>
      <c r="I3067" s="106" t="n">
        <f aca="false">IF(H3067="W",F3067*G3067-F3067,(IF(H3067="L",-F3067)))</f>
        <v>0</v>
      </c>
      <c r="K3067" s="23"/>
      <c r="L3067" s="48"/>
      <c r="M3067" s="48"/>
      <c r="N3067" s="49"/>
      <c r="O3067" s="91"/>
      <c r="P3067" s="92"/>
      <c r="Q3067" s="92"/>
    </row>
    <row r="3068" customFormat="false" ht="16.85" hidden="false" customHeight="false" outlineLevel="0" collapsed="false">
      <c r="A3068" s="69"/>
      <c r="B3068" s="90"/>
      <c r="C3068" s="91"/>
      <c r="D3068" s="90"/>
      <c r="E3068" s="43"/>
      <c r="G3068" s="45"/>
      <c r="H3068" s="96"/>
      <c r="I3068" s="106" t="n">
        <f aca="false">IF(H3068="W",F3068*G3068-F3068,(IF(H3068="L",-F3068)))</f>
        <v>0</v>
      </c>
      <c r="K3068" s="23"/>
      <c r="L3068" s="48"/>
      <c r="M3068" s="48"/>
      <c r="N3068" s="49"/>
      <c r="O3068" s="91"/>
      <c r="P3068" s="92"/>
      <c r="Q3068" s="92"/>
    </row>
    <row r="3069" customFormat="false" ht="16.85" hidden="false" customHeight="false" outlineLevel="0" collapsed="false">
      <c r="A3069" s="69"/>
      <c r="B3069" s="90"/>
      <c r="C3069" s="91"/>
      <c r="D3069" s="90"/>
      <c r="E3069" s="43"/>
      <c r="G3069" s="45"/>
      <c r="H3069" s="96"/>
      <c r="I3069" s="106" t="n">
        <f aca="false">IF(H3069="W",F3069*G3069-F3069,(IF(H3069="L",-F3069)))</f>
        <v>0</v>
      </c>
      <c r="K3069" s="23"/>
      <c r="L3069" s="48"/>
      <c r="M3069" s="48"/>
      <c r="N3069" s="49"/>
      <c r="O3069" s="91"/>
      <c r="P3069" s="92"/>
      <c r="Q3069" s="92"/>
    </row>
    <row r="3070" customFormat="false" ht="16.85" hidden="false" customHeight="false" outlineLevel="0" collapsed="false">
      <c r="A3070" s="69"/>
      <c r="B3070" s="90"/>
      <c r="C3070" s="91"/>
      <c r="D3070" s="90"/>
      <c r="E3070" s="43"/>
      <c r="G3070" s="45"/>
      <c r="H3070" s="96"/>
      <c r="I3070" s="106" t="n">
        <f aca="false">IF(H3070="W",F3070*G3070-F3070,(IF(H3070="L",-F3070)))</f>
        <v>0</v>
      </c>
      <c r="K3070" s="23"/>
      <c r="L3070" s="48"/>
      <c r="M3070" s="48"/>
      <c r="N3070" s="49"/>
      <c r="O3070" s="91"/>
      <c r="P3070" s="92"/>
      <c r="Q3070" s="92"/>
    </row>
    <row r="3071" customFormat="false" ht="16.85" hidden="false" customHeight="false" outlineLevel="0" collapsed="false">
      <c r="A3071" s="69"/>
      <c r="B3071" s="90"/>
      <c r="C3071" s="91"/>
      <c r="D3071" s="90"/>
      <c r="E3071" s="43"/>
      <c r="G3071" s="45"/>
      <c r="H3071" s="96"/>
      <c r="I3071" s="106" t="n">
        <f aca="false">IF(H3071="W",F3071*G3071-F3071,(IF(H3071="L",-F3071)))</f>
        <v>0</v>
      </c>
      <c r="K3071" s="23"/>
      <c r="L3071" s="48"/>
      <c r="M3071" s="48"/>
      <c r="N3071" s="49"/>
      <c r="O3071" s="91"/>
      <c r="P3071" s="92"/>
      <c r="Q3071" s="92"/>
    </row>
    <row r="3072" customFormat="false" ht="16.85" hidden="false" customHeight="false" outlineLevel="0" collapsed="false">
      <c r="A3072" s="69"/>
      <c r="B3072" s="90"/>
      <c r="C3072" s="91"/>
      <c r="D3072" s="90"/>
      <c r="E3072" s="43"/>
      <c r="G3072" s="45"/>
      <c r="H3072" s="96"/>
      <c r="I3072" s="106" t="n">
        <f aca="false">IF(H3072="W",F3072*G3072-F3072,(IF(H3072="L",-F3072)))</f>
        <v>0</v>
      </c>
      <c r="K3072" s="23"/>
      <c r="L3072" s="48"/>
      <c r="M3072" s="48"/>
      <c r="N3072" s="49"/>
      <c r="O3072" s="91"/>
      <c r="P3072" s="92"/>
      <c r="Q3072" s="92"/>
    </row>
    <row r="3073" customFormat="false" ht="16.85" hidden="false" customHeight="false" outlineLevel="0" collapsed="false">
      <c r="A3073" s="69"/>
      <c r="B3073" s="90"/>
      <c r="C3073" s="91"/>
      <c r="D3073" s="90"/>
      <c r="E3073" s="43"/>
      <c r="G3073" s="45"/>
      <c r="H3073" s="96"/>
      <c r="I3073" s="106" t="n">
        <f aca="false">IF(H3073="W",F3073*G3073-F3073,(IF(H3073="L",-F3073)))</f>
        <v>0</v>
      </c>
      <c r="K3073" s="23"/>
      <c r="L3073" s="48"/>
      <c r="M3073" s="48"/>
      <c r="N3073" s="49"/>
      <c r="O3073" s="91"/>
      <c r="P3073" s="92"/>
      <c r="Q3073" s="92"/>
    </row>
    <row r="3074" customFormat="false" ht="16.85" hidden="false" customHeight="false" outlineLevel="0" collapsed="false">
      <c r="A3074" s="69"/>
      <c r="B3074" s="90"/>
      <c r="C3074" s="91"/>
      <c r="D3074" s="90"/>
      <c r="E3074" s="43"/>
      <c r="G3074" s="45"/>
      <c r="H3074" s="96"/>
      <c r="I3074" s="106" t="n">
        <f aca="false">IF(H3074="W",F3074*G3074-F3074,(IF(H3074="L",-F3074)))</f>
        <v>0</v>
      </c>
      <c r="K3074" s="23"/>
      <c r="L3074" s="48"/>
      <c r="M3074" s="48"/>
      <c r="N3074" s="49"/>
      <c r="P3074" s="92"/>
      <c r="Q3074" s="92"/>
    </row>
    <row r="3075" customFormat="false" ht="16.85" hidden="false" customHeight="false" outlineLevel="0" collapsed="false">
      <c r="A3075" s="69"/>
      <c r="B3075" s="90"/>
      <c r="C3075" s="91"/>
      <c r="D3075" s="90"/>
      <c r="E3075" s="43"/>
      <c r="G3075" s="45"/>
      <c r="H3075" s="96"/>
      <c r="I3075" s="106" t="n">
        <f aca="false">IF(H3075="W",F3075*G3075-F3075,(IF(H3075="L",-F3075)))</f>
        <v>0</v>
      </c>
      <c r="K3075" s="23"/>
      <c r="L3075" s="48"/>
      <c r="M3075" s="48"/>
      <c r="N3075" s="49"/>
      <c r="P3075" s="92"/>
      <c r="Q3075" s="92"/>
    </row>
    <row r="3076" customFormat="false" ht="16.85" hidden="false" customHeight="false" outlineLevel="0" collapsed="false">
      <c r="A3076" s="69"/>
      <c r="B3076" s="90"/>
      <c r="C3076" s="91"/>
      <c r="D3076" s="90"/>
      <c r="E3076" s="43"/>
      <c r="G3076" s="45"/>
      <c r="H3076" s="96"/>
      <c r="I3076" s="106" t="n">
        <f aca="false">IF(H3076="W",F3076*G3076-F3076,(IF(H3076="L",-F3076)))</f>
        <v>0</v>
      </c>
      <c r="K3076" s="23"/>
      <c r="L3076" s="48"/>
      <c r="M3076" s="48"/>
      <c r="N3076" s="49"/>
      <c r="P3076" s="92"/>
      <c r="Q3076" s="92"/>
    </row>
    <row r="3077" customFormat="false" ht="16.85" hidden="false" customHeight="false" outlineLevel="0" collapsed="false">
      <c r="A3077" s="69"/>
      <c r="B3077" s="90"/>
      <c r="C3077" s="91"/>
      <c r="D3077" s="90"/>
      <c r="E3077" s="43"/>
      <c r="G3077" s="45"/>
      <c r="H3077" s="96"/>
      <c r="I3077" s="106" t="n">
        <f aca="false">IF(H3077="W",F3077*G3077-F3077,(IF(H3077="L",-F3077)))</f>
        <v>0</v>
      </c>
      <c r="K3077" s="23"/>
      <c r="L3077" s="48"/>
      <c r="M3077" s="48"/>
      <c r="N3077" s="49"/>
      <c r="P3077" s="92"/>
      <c r="Q3077" s="92"/>
    </row>
    <row r="3078" customFormat="false" ht="16.85" hidden="false" customHeight="false" outlineLevel="0" collapsed="false">
      <c r="A3078" s="69"/>
      <c r="B3078" s="90"/>
      <c r="C3078" s="91"/>
      <c r="D3078" s="90"/>
      <c r="E3078" s="43"/>
      <c r="G3078" s="45"/>
      <c r="H3078" s="96"/>
      <c r="I3078" s="106" t="n">
        <f aca="false">IF(H3078="W",F3078*G3078-F3078,(IF(H3078="L",-F3078)))</f>
        <v>0</v>
      </c>
      <c r="K3078" s="23"/>
      <c r="L3078" s="48"/>
      <c r="M3078" s="48"/>
      <c r="N3078" s="49"/>
      <c r="P3078" s="92"/>
      <c r="Q3078" s="92"/>
    </row>
    <row r="3079" customFormat="false" ht="16.85" hidden="false" customHeight="false" outlineLevel="0" collapsed="false">
      <c r="A3079" s="69"/>
      <c r="B3079" s="90"/>
      <c r="C3079" s="91"/>
      <c r="D3079" s="90"/>
      <c r="E3079" s="43"/>
      <c r="G3079" s="45"/>
      <c r="H3079" s="96"/>
      <c r="I3079" s="106" t="n">
        <f aca="false">IF(H3079="W",F3079*G3079-F3079,(IF(H3079="L",-F3079)))</f>
        <v>0</v>
      </c>
      <c r="K3079" s="23"/>
      <c r="L3079" s="48"/>
      <c r="M3079" s="48"/>
      <c r="N3079" s="49"/>
      <c r="P3079" s="92"/>
      <c r="Q3079" s="92"/>
    </row>
    <row r="3080" customFormat="false" ht="16.85" hidden="false" customHeight="false" outlineLevel="0" collapsed="false">
      <c r="A3080" s="69"/>
      <c r="B3080" s="90"/>
      <c r="C3080" s="91"/>
      <c r="D3080" s="90"/>
      <c r="E3080" s="43"/>
      <c r="G3080" s="45"/>
      <c r="H3080" s="96"/>
      <c r="I3080" s="106" t="n">
        <f aca="false">IF(H3080="W",F3080*G3080-F3080,(IF(H3080="L",-F3080)))</f>
        <v>0</v>
      </c>
      <c r="K3080" s="23"/>
      <c r="L3080" s="48"/>
      <c r="M3080" s="48"/>
      <c r="N3080" s="49"/>
      <c r="P3080" s="92"/>
      <c r="Q3080" s="92"/>
    </row>
    <row r="3081" customFormat="false" ht="16.85" hidden="false" customHeight="false" outlineLevel="0" collapsed="false">
      <c r="A3081" s="69"/>
      <c r="B3081" s="90"/>
      <c r="C3081" s="91"/>
      <c r="D3081" s="90"/>
      <c r="E3081" s="43"/>
      <c r="G3081" s="45"/>
      <c r="H3081" s="96"/>
      <c r="I3081" s="106" t="n">
        <f aca="false">IF(H3081="W",F3081*G3081-F3081,(IF(H3081="L",-F3081)))</f>
        <v>0</v>
      </c>
      <c r="K3081" s="23"/>
      <c r="L3081" s="48"/>
      <c r="M3081" s="48"/>
      <c r="N3081" s="49"/>
      <c r="P3081" s="92"/>
      <c r="Q3081" s="92"/>
    </row>
    <row r="3082" customFormat="false" ht="16.85" hidden="false" customHeight="false" outlineLevel="0" collapsed="false">
      <c r="A3082" s="69"/>
      <c r="B3082" s="90"/>
      <c r="C3082" s="91"/>
      <c r="D3082" s="90"/>
      <c r="E3082" s="43"/>
      <c r="G3082" s="45"/>
      <c r="H3082" s="96"/>
      <c r="I3082" s="106" t="n">
        <f aca="false">IF(H3082="W",F3082*G3082-F3082,(IF(H3082="L",-F3082)))</f>
        <v>0</v>
      </c>
      <c r="K3082" s="23"/>
      <c r="L3082" s="48"/>
      <c r="M3082" s="48"/>
      <c r="N3082" s="49"/>
      <c r="P3082" s="92"/>
      <c r="Q3082" s="92"/>
    </row>
    <row r="3083" customFormat="false" ht="16.85" hidden="false" customHeight="false" outlineLevel="0" collapsed="false">
      <c r="A3083" s="69"/>
      <c r="B3083" s="90"/>
      <c r="C3083" s="91"/>
      <c r="D3083" s="90"/>
      <c r="E3083" s="43"/>
      <c r="G3083" s="45"/>
      <c r="H3083" s="96"/>
      <c r="I3083" s="106" t="n">
        <f aca="false">IF(H3083="W",F3083*G3083-F3083,(IF(H3083="L",-F3083)))</f>
        <v>0</v>
      </c>
      <c r="K3083" s="23"/>
      <c r="L3083" s="48"/>
      <c r="M3083" s="48"/>
      <c r="N3083" s="49"/>
      <c r="P3083" s="92"/>
      <c r="Q3083" s="92"/>
    </row>
    <row r="3084" customFormat="false" ht="16.85" hidden="false" customHeight="false" outlineLevel="0" collapsed="false">
      <c r="A3084" s="69"/>
      <c r="B3084" s="90"/>
      <c r="C3084" s="91"/>
      <c r="D3084" s="90"/>
      <c r="E3084" s="43"/>
      <c r="G3084" s="45"/>
      <c r="H3084" s="96"/>
      <c r="I3084" s="106" t="n">
        <f aca="false">IF(H3084="W",F3084*G3084-F3084,(IF(H3084="L",-F3084)))</f>
        <v>0</v>
      </c>
      <c r="K3084" s="23"/>
      <c r="L3084" s="48"/>
      <c r="M3084" s="48"/>
      <c r="N3084" s="49"/>
      <c r="P3084" s="92"/>
      <c r="Q3084" s="92"/>
    </row>
    <row r="3085" customFormat="false" ht="16.85" hidden="false" customHeight="false" outlineLevel="0" collapsed="false">
      <c r="A3085" s="69"/>
      <c r="B3085" s="90"/>
      <c r="C3085" s="91"/>
      <c r="D3085" s="90"/>
      <c r="E3085" s="43"/>
      <c r="G3085" s="45"/>
      <c r="H3085" s="96"/>
      <c r="I3085" s="106" t="n">
        <f aca="false">IF(H3085="W",F3085*G3085-F3085,(IF(H3085="L",-F3085)))</f>
        <v>0</v>
      </c>
      <c r="K3085" s="23"/>
      <c r="L3085" s="48"/>
      <c r="M3085" s="48"/>
      <c r="N3085" s="49"/>
      <c r="P3085" s="92"/>
      <c r="Q3085" s="92"/>
    </row>
    <row r="3086" customFormat="false" ht="16.85" hidden="false" customHeight="false" outlineLevel="0" collapsed="false">
      <c r="A3086" s="69"/>
      <c r="B3086" s="90"/>
      <c r="C3086" s="91"/>
      <c r="D3086" s="90"/>
      <c r="E3086" s="43"/>
      <c r="G3086" s="45"/>
      <c r="H3086" s="96"/>
      <c r="I3086" s="106" t="n">
        <f aca="false">IF(H3086="W",F3086*G3086-F3086,(IF(H3086="L",-F3086)))</f>
        <v>0</v>
      </c>
      <c r="K3086" s="23"/>
      <c r="L3086" s="48"/>
      <c r="M3086" s="48"/>
      <c r="N3086" s="49"/>
      <c r="P3086" s="92"/>
      <c r="Q3086" s="92"/>
    </row>
    <row r="3087" customFormat="false" ht="16.85" hidden="false" customHeight="false" outlineLevel="0" collapsed="false">
      <c r="A3087" s="69"/>
      <c r="B3087" s="90"/>
      <c r="C3087" s="91"/>
      <c r="D3087" s="90"/>
      <c r="E3087" s="43"/>
      <c r="G3087" s="45"/>
      <c r="H3087" s="96"/>
      <c r="I3087" s="106" t="n">
        <f aca="false">IF(H3087="W",F3087*G3087-F3087,(IF(H3087="L",-F3087)))</f>
        <v>0</v>
      </c>
      <c r="K3087" s="23"/>
      <c r="L3087" s="48"/>
      <c r="M3087" s="48"/>
      <c r="N3087" s="49"/>
      <c r="P3087" s="92"/>
      <c r="Q3087" s="92"/>
    </row>
    <row r="3088" customFormat="false" ht="16.85" hidden="false" customHeight="false" outlineLevel="0" collapsed="false">
      <c r="A3088" s="69"/>
      <c r="B3088" s="90"/>
      <c r="C3088" s="91"/>
      <c r="D3088" s="90"/>
      <c r="E3088" s="43"/>
      <c r="G3088" s="45"/>
      <c r="H3088" s="96"/>
      <c r="I3088" s="106" t="n">
        <f aca="false">IF(H3088="W",F3088*G3088-F3088,(IF(H3088="L",-F3088)))</f>
        <v>0</v>
      </c>
      <c r="K3088" s="23"/>
      <c r="L3088" s="48"/>
      <c r="M3088" s="48"/>
      <c r="N3088" s="49"/>
      <c r="P3088" s="92"/>
      <c r="Q3088" s="92"/>
    </row>
    <row r="3089" customFormat="false" ht="16.85" hidden="false" customHeight="false" outlineLevel="0" collapsed="false">
      <c r="A3089" s="69"/>
      <c r="B3089" s="90"/>
      <c r="C3089" s="91"/>
      <c r="D3089" s="90"/>
      <c r="E3089" s="43"/>
      <c r="G3089" s="45"/>
      <c r="H3089" s="96"/>
      <c r="I3089" s="106" t="n">
        <f aca="false">IF(H3089="W",F3089*G3089-F3089,(IF(H3089="L",-F3089)))</f>
        <v>0</v>
      </c>
      <c r="K3089" s="23"/>
      <c r="L3089" s="48"/>
      <c r="M3089" s="48"/>
      <c r="N3089" s="49"/>
      <c r="P3089" s="92"/>
      <c r="Q3089" s="92"/>
    </row>
    <row r="3090" customFormat="false" ht="16.85" hidden="false" customHeight="false" outlineLevel="0" collapsed="false">
      <c r="A3090" s="69"/>
      <c r="B3090" s="90"/>
      <c r="C3090" s="91"/>
      <c r="D3090" s="90"/>
      <c r="E3090" s="43"/>
      <c r="G3090" s="45"/>
      <c r="H3090" s="96"/>
      <c r="I3090" s="106" t="n">
        <f aca="false">IF(H3090="W",F3090*G3090-F3090,(IF(H3090="L",-F3090)))</f>
        <v>0</v>
      </c>
      <c r="K3090" s="23"/>
      <c r="L3090" s="48"/>
      <c r="M3090" s="48"/>
      <c r="N3090" s="49"/>
      <c r="P3090" s="92"/>
      <c r="Q3090" s="92"/>
    </row>
    <row r="3091" customFormat="false" ht="16.85" hidden="false" customHeight="false" outlineLevel="0" collapsed="false">
      <c r="A3091" s="69"/>
      <c r="B3091" s="90"/>
      <c r="C3091" s="91"/>
      <c r="D3091" s="90"/>
      <c r="E3091" s="43"/>
      <c r="G3091" s="45"/>
      <c r="H3091" s="96"/>
      <c r="I3091" s="106" t="n">
        <f aca="false">IF(H3091="W",F3091*G3091-F3091,(IF(H3091="L",-F3091)))</f>
        <v>0</v>
      </c>
      <c r="K3091" s="23"/>
      <c r="L3091" s="48"/>
      <c r="M3091" s="48"/>
      <c r="N3091" s="49"/>
      <c r="P3091" s="92"/>
      <c r="Q3091" s="92"/>
    </row>
    <row r="3092" customFormat="false" ht="16.85" hidden="false" customHeight="false" outlineLevel="0" collapsed="false">
      <c r="A3092" s="69"/>
      <c r="B3092" s="90"/>
      <c r="C3092" s="91"/>
      <c r="D3092" s="90"/>
      <c r="E3092" s="43"/>
      <c r="G3092" s="45"/>
      <c r="H3092" s="96"/>
      <c r="I3092" s="106" t="n">
        <f aca="false">IF(H3092="W",F3092*G3092-F3092,(IF(H3092="L",-F3092)))</f>
        <v>0</v>
      </c>
      <c r="K3092" s="23"/>
      <c r="L3092" s="48"/>
      <c r="M3092" s="48"/>
      <c r="N3092" s="49"/>
      <c r="P3092" s="92"/>
      <c r="Q3092" s="92"/>
    </row>
    <row r="3093" customFormat="false" ht="16.85" hidden="false" customHeight="false" outlineLevel="0" collapsed="false">
      <c r="A3093" s="69"/>
      <c r="B3093" s="90"/>
      <c r="C3093" s="91"/>
      <c r="D3093" s="90"/>
      <c r="E3093" s="43"/>
      <c r="G3093" s="45"/>
      <c r="H3093" s="96"/>
      <c r="I3093" s="106" t="n">
        <f aca="false">IF(H3093="W",F3093*G3093-F3093,(IF(H3093="L",-F3093)))</f>
        <v>0</v>
      </c>
      <c r="K3093" s="23"/>
      <c r="L3093" s="48"/>
      <c r="M3093" s="48"/>
      <c r="N3093" s="49"/>
      <c r="P3093" s="92"/>
      <c r="Q3093" s="92"/>
    </row>
    <row r="3094" customFormat="false" ht="16.85" hidden="false" customHeight="false" outlineLevel="0" collapsed="false">
      <c r="A3094" s="69"/>
      <c r="B3094" s="90"/>
      <c r="C3094" s="91"/>
      <c r="D3094" s="90"/>
      <c r="E3094" s="43"/>
      <c r="G3094" s="45"/>
      <c r="H3094" s="96"/>
      <c r="I3094" s="106" t="n">
        <f aca="false">IF(H3094="W",F3094*G3094-F3094,(IF(H3094="L",-F3094)))</f>
        <v>0</v>
      </c>
      <c r="K3094" s="23"/>
      <c r="L3094" s="48"/>
      <c r="M3094" s="48"/>
      <c r="N3094" s="49"/>
      <c r="P3094" s="92"/>
      <c r="Q3094" s="92"/>
    </row>
    <row r="3095" customFormat="false" ht="16.85" hidden="false" customHeight="false" outlineLevel="0" collapsed="false">
      <c r="A3095" s="69"/>
      <c r="B3095" s="90"/>
      <c r="C3095" s="91"/>
      <c r="D3095" s="90"/>
      <c r="E3095" s="43"/>
      <c r="G3095" s="45"/>
      <c r="H3095" s="96"/>
      <c r="I3095" s="106" t="n">
        <f aca="false">IF(H3095="W",F3095*G3095-F3095,(IF(H3095="L",-F3095)))</f>
        <v>0</v>
      </c>
      <c r="K3095" s="23"/>
      <c r="L3095" s="48"/>
      <c r="M3095" s="48"/>
      <c r="N3095" s="49"/>
      <c r="P3095" s="92"/>
      <c r="Q3095" s="92"/>
    </row>
    <row r="3096" customFormat="false" ht="16.85" hidden="false" customHeight="false" outlineLevel="0" collapsed="false">
      <c r="A3096" s="69"/>
      <c r="B3096" s="90"/>
      <c r="C3096" s="91"/>
      <c r="D3096" s="90"/>
      <c r="E3096" s="43"/>
      <c r="G3096" s="45"/>
      <c r="H3096" s="96"/>
      <c r="I3096" s="106" t="n">
        <f aca="false">IF(H3096="W",F3096*G3096-F3096,(IF(H3096="L",-F3096)))</f>
        <v>0</v>
      </c>
      <c r="K3096" s="23"/>
      <c r="L3096" s="48"/>
      <c r="M3096" s="48"/>
      <c r="N3096" s="49"/>
      <c r="P3096" s="92"/>
      <c r="Q3096" s="92"/>
    </row>
    <row r="3097" customFormat="false" ht="16.85" hidden="false" customHeight="false" outlineLevel="0" collapsed="false">
      <c r="A3097" s="69"/>
      <c r="B3097" s="90"/>
      <c r="C3097" s="91"/>
      <c r="D3097" s="90"/>
      <c r="E3097" s="43"/>
      <c r="G3097" s="45"/>
      <c r="H3097" s="96"/>
      <c r="I3097" s="106" t="n">
        <f aca="false">IF(H3097="W",F3097*G3097-F3097,(IF(H3097="L",-F3097)))</f>
        <v>0</v>
      </c>
      <c r="K3097" s="23"/>
      <c r="L3097" s="48"/>
      <c r="M3097" s="48"/>
      <c r="N3097" s="49"/>
      <c r="P3097" s="92"/>
      <c r="Q3097" s="92"/>
    </row>
    <row r="3098" customFormat="false" ht="16.85" hidden="false" customHeight="false" outlineLevel="0" collapsed="false">
      <c r="A3098" s="69"/>
      <c r="B3098" s="90"/>
      <c r="C3098" s="91"/>
      <c r="D3098" s="90"/>
      <c r="E3098" s="43"/>
      <c r="G3098" s="45"/>
      <c r="H3098" s="96"/>
      <c r="I3098" s="106" t="n">
        <f aca="false">IF(H3098="W",F3098*G3098-F3098,(IF(H3098="L",-F3098)))</f>
        <v>0</v>
      </c>
      <c r="K3098" s="23"/>
      <c r="L3098" s="48"/>
      <c r="M3098" s="48"/>
      <c r="N3098" s="49"/>
      <c r="P3098" s="92"/>
      <c r="Q3098" s="92"/>
    </row>
    <row r="3099" customFormat="false" ht="16.85" hidden="false" customHeight="false" outlineLevel="0" collapsed="false">
      <c r="A3099" s="69"/>
      <c r="B3099" s="90"/>
      <c r="C3099" s="91"/>
      <c r="D3099" s="90"/>
      <c r="E3099" s="43"/>
      <c r="G3099" s="45"/>
      <c r="H3099" s="96"/>
      <c r="I3099" s="106" t="n">
        <f aca="false">IF(H3099="W",F3099*G3099-F3099,(IF(H3099="L",-F3099)))</f>
        <v>0</v>
      </c>
      <c r="K3099" s="23"/>
      <c r="L3099" s="48"/>
      <c r="M3099" s="48"/>
      <c r="N3099" s="49"/>
      <c r="P3099" s="92"/>
      <c r="Q3099" s="92"/>
    </row>
    <row r="3100" customFormat="false" ht="16.85" hidden="false" customHeight="false" outlineLevel="0" collapsed="false">
      <c r="A3100" s="69"/>
      <c r="B3100" s="90"/>
      <c r="C3100" s="91"/>
      <c r="D3100" s="90"/>
      <c r="E3100" s="43"/>
      <c r="G3100" s="45"/>
      <c r="H3100" s="96"/>
      <c r="I3100" s="106" t="n">
        <f aca="false">IF(H3100="W",F3100*G3100-F3100,(IF(H3100="L",-F3100)))</f>
        <v>0</v>
      </c>
      <c r="K3100" s="23"/>
      <c r="L3100" s="48"/>
      <c r="M3100" s="48"/>
      <c r="N3100" s="49"/>
      <c r="P3100" s="92"/>
      <c r="Q3100" s="92"/>
    </row>
    <row r="3101" customFormat="false" ht="16.85" hidden="false" customHeight="false" outlineLevel="0" collapsed="false">
      <c r="A3101" s="69"/>
      <c r="B3101" s="90"/>
      <c r="C3101" s="91"/>
      <c r="D3101" s="90"/>
      <c r="E3101" s="43"/>
      <c r="G3101" s="45"/>
      <c r="H3101" s="96"/>
      <c r="I3101" s="106" t="n">
        <f aca="false">IF(H3101="W",F3101*G3101-F3101,(IF(H3101="L",-F3101)))</f>
        <v>0</v>
      </c>
      <c r="K3101" s="23"/>
      <c r="L3101" s="48"/>
      <c r="M3101" s="48"/>
      <c r="N3101" s="49"/>
      <c r="P3101" s="92"/>
      <c r="Q3101" s="92"/>
    </row>
    <row r="3102" customFormat="false" ht="16.85" hidden="false" customHeight="false" outlineLevel="0" collapsed="false">
      <c r="A3102" s="69"/>
      <c r="B3102" s="90"/>
      <c r="C3102" s="91"/>
      <c r="D3102" s="90"/>
      <c r="E3102" s="43"/>
      <c r="G3102" s="45"/>
      <c r="H3102" s="96"/>
      <c r="I3102" s="106" t="n">
        <f aca="false">IF(H3102="W",F3102*G3102-F3102,(IF(H3102="L",-F3102)))</f>
        <v>0</v>
      </c>
      <c r="K3102" s="23"/>
      <c r="L3102" s="48"/>
      <c r="M3102" s="48"/>
      <c r="N3102" s="49"/>
      <c r="P3102" s="92"/>
      <c r="Q3102" s="92"/>
    </row>
    <row r="3103" customFormat="false" ht="16.85" hidden="false" customHeight="false" outlineLevel="0" collapsed="false">
      <c r="A3103" s="69"/>
      <c r="B3103" s="90"/>
      <c r="C3103" s="91"/>
      <c r="D3103" s="90"/>
      <c r="E3103" s="43"/>
      <c r="G3103" s="45"/>
      <c r="H3103" s="96"/>
      <c r="I3103" s="106" t="n">
        <f aca="false">IF(H3103="W",F3103*G3103-F3103,(IF(H3103="L",-F3103)))</f>
        <v>0</v>
      </c>
      <c r="K3103" s="23"/>
      <c r="L3103" s="48"/>
      <c r="M3103" s="48"/>
      <c r="N3103" s="49"/>
      <c r="P3103" s="92"/>
      <c r="Q3103" s="92"/>
    </row>
    <row r="3104" customFormat="false" ht="16.85" hidden="false" customHeight="false" outlineLevel="0" collapsed="false">
      <c r="A3104" s="69"/>
      <c r="B3104" s="90"/>
      <c r="C3104" s="91"/>
      <c r="D3104" s="90"/>
      <c r="E3104" s="43"/>
      <c r="G3104" s="45"/>
      <c r="H3104" s="96"/>
      <c r="I3104" s="106" t="n">
        <f aca="false">IF(H3104="W",F3104*G3104-F3104,(IF(H3104="L",-F3104)))</f>
        <v>0</v>
      </c>
      <c r="K3104" s="23"/>
      <c r="L3104" s="48"/>
      <c r="M3104" s="48"/>
      <c r="N3104" s="49"/>
      <c r="P3104" s="92"/>
      <c r="Q3104" s="92"/>
    </row>
    <row r="3105" customFormat="false" ht="16.85" hidden="false" customHeight="false" outlineLevel="0" collapsed="false">
      <c r="A3105" s="69"/>
      <c r="B3105" s="90"/>
      <c r="C3105" s="91"/>
      <c r="D3105" s="90"/>
      <c r="E3105" s="43"/>
      <c r="G3105" s="45"/>
      <c r="H3105" s="96"/>
      <c r="I3105" s="106" t="n">
        <f aca="false">IF(H3105="W",F3105*G3105-F3105,(IF(H3105="L",-F3105)))</f>
        <v>0</v>
      </c>
      <c r="K3105" s="23"/>
      <c r="L3105" s="48"/>
      <c r="M3105" s="48"/>
      <c r="N3105" s="49"/>
      <c r="P3105" s="92"/>
      <c r="Q3105" s="92"/>
    </row>
    <row r="3106" customFormat="false" ht="16.85" hidden="false" customHeight="false" outlineLevel="0" collapsed="false">
      <c r="A3106" s="69"/>
      <c r="B3106" s="90"/>
      <c r="C3106" s="91"/>
      <c r="D3106" s="90"/>
      <c r="E3106" s="43"/>
      <c r="G3106" s="45"/>
      <c r="H3106" s="96"/>
      <c r="I3106" s="106" t="n">
        <f aca="false">IF(H3106="W",F3106*G3106-F3106,(IF(H3106="L",-F3106)))</f>
        <v>0</v>
      </c>
      <c r="K3106" s="23"/>
      <c r="L3106" s="48"/>
      <c r="M3106" s="48"/>
      <c r="N3106" s="49"/>
      <c r="P3106" s="92"/>
      <c r="Q3106" s="92"/>
    </row>
    <row r="3107" customFormat="false" ht="16.85" hidden="false" customHeight="false" outlineLevel="0" collapsed="false">
      <c r="A3107" s="69"/>
      <c r="B3107" s="90"/>
      <c r="C3107" s="91"/>
      <c r="D3107" s="90"/>
      <c r="E3107" s="43"/>
      <c r="G3107" s="45"/>
      <c r="H3107" s="96"/>
      <c r="I3107" s="106" t="n">
        <f aca="false">IF(H3107="W",F3107*G3107-F3107,(IF(H3107="L",-F3107)))</f>
        <v>0</v>
      </c>
      <c r="K3107" s="23"/>
      <c r="L3107" s="48"/>
      <c r="M3107" s="48"/>
      <c r="N3107" s="49"/>
      <c r="P3107" s="92"/>
      <c r="Q3107" s="92"/>
    </row>
    <row r="3108" customFormat="false" ht="16.85" hidden="false" customHeight="false" outlineLevel="0" collapsed="false">
      <c r="A3108" s="69"/>
      <c r="B3108" s="90"/>
      <c r="C3108" s="91"/>
      <c r="D3108" s="90"/>
      <c r="E3108" s="43"/>
      <c r="G3108" s="45"/>
      <c r="H3108" s="96"/>
      <c r="I3108" s="106" t="n">
        <f aca="false">IF(H3108="W",F3108*G3108-F3108,(IF(H3108="L",-F3108)))</f>
        <v>0</v>
      </c>
      <c r="K3108" s="23"/>
      <c r="L3108" s="48"/>
      <c r="M3108" s="48"/>
      <c r="N3108" s="49"/>
      <c r="P3108" s="92"/>
      <c r="Q3108" s="92"/>
    </row>
    <row r="3109" customFormat="false" ht="16.85" hidden="false" customHeight="false" outlineLevel="0" collapsed="false">
      <c r="A3109" s="69"/>
      <c r="B3109" s="90"/>
      <c r="C3109" s="91"/>
      <c r="D3109" s="90"/>
      <c r="E3109" s="43"/>
      <c r="G3109" s="45"/>
      <c r="H3109" s="96"/>
      <c r="I3109" s="106" t="n">
        <f aca="false">IF(H3109="W",F3109*G3109-F3109,(IF(H3109="L",-F3109)))</f>
        <v>0</v>
      </c>
      <c r="K3109" s="23"/>
      <c r="L3109" s="48"/>
      <c r="M3109" s="48"/>
      <c r="N3109" s="49"/>
      <c r="P3109" s="92"/>
      <c r="Q3109" s="92"/>
    </row>
    <row r="3110" customFormat="false" ht="16.85" hidden="false" customHeight="false" outlineLevel="0" collapsed="false">
      <c r="A3110" s="69"/>
      <c r="B3110" s="90"/>
      <c r="C3110" s="91"/>
      <c r="D3110" s="90"/>
      <c r="E3110" s="43"/>
      <c r="G3110" s="45"/>
      <c r="H3110" s="96"/>
      <c r="I3110" s="106" t="n">
        <f aca="false">IF(H3110="W",F3110*G3110-F3110,(IF(H3110="L",-F3110)))</f>
        <v>0</v>
      </c>
      <c r="K3110" s="23"/>
      <c r="L3110" s="48"/>
      <c r="M3110" s="48"/>
      <c r="N3110" s="49"/>
      <c r="P3110" s="92"/>
      <c r="Q3110" s="92"/>
    </row>
    <row r="3111" customFormat="false" ht="16.85" hidden="false" customHeight="false" outlineLevel="0" collapsed="false">
      <c r="A3111" s="69"/>
      <c r="B3111" s="90"/>
      <c r="C3111" s="91"/>
      <c r="D3111" s="90"/>
      <c r="E3111" s="43"/>
      <c r="G3111" s="45"/>
      <c r="H3111" s="96"/>
      <c r="I3111" s="106" t="n">
        <f aca="false">IF(H3111="W",F3111*G3111-F3111,(IF(H3111="L",-F3111)))</f>
        <v>0</v>
      </c>
      <c r="K3111" s="23"/>
      <c r="L3111" s="48"/>
      <c r="M3111" s="48"/>
      <c r="N3111" s="49"/>
      <c r="P3111" s="92"/>
      <c r="Q3111" s="92"/>
    </row>
    <row r="3112" customFormat="false" ht="16.85" hidden="false" customHeight="false" outlineLevel="0" collapsed="false">
      <c r="A3112" s="69"/>
      <c r="B3112" s="90"/>
      <c r="C3112" s="91"/>
      <c r="D3112" s="90"/>
      <c r="E3112" s="43"/>
      <c r="G3112" s="45"/>
      <c r="H3112" s="96"/>
      <c r="I3112" s="106" t="n">
        <f aca="false">IF(H3112="W",F3112*G3112-F3112,(IF(H3112="L",-F3112)))</f>
        <v>0</v>
      </c>
      <c r="K3112" s="23"/>
      <c r="L3112" s="48"/>
      <c r="M3112" s="48"/>
      <c r="N3112" s="49"/>
      <c r="P3112" s="92"/>
      <c r="Q3112" s="92"/>
    </row>
    <row r="3113" customFormat="false" ht="16.85" hidden="false" customHeight="false" outlineLevel="0" collapsed="false">
      <c r="A3113" s="69"/>
      <c r="B3113" s="90"/>
      <c r="C3113" s="91"/>
      <c r="D3113" s="90"/>
      <c r="E3113" s="43"/>
      <c r="G3113" s="45"/>
      <c r="H3113" s="96"/>
      <c r="I3113" s="106" t="n">
        <f aca="false">IF(H3113="W",F3113*G3113-F3113,(IF(H3113="L",-F3113)))</f>
        <v>0</v>
      </c>
      <c r="K3113" s="23"/>
      <c r="L3113" s="48"/>
      <c r="M3113" s="48"/>
      <c r="N3113" s="49"/>
      <c r="P3113" s="92"/>
      <c r="Q3113" s="92"/>
    </row>
    <row r="3114" customFormat="false" ht="16.85" hidden="false" customHeight="false" outlineLevel="0" collapsed="false">
      <c r="A3114" s="69"/>
      <c r="B3114" s="90"/>
      <c r="C3114" s="91"/>
      <c r="D3114" s="90"/>
      <c r="E3114" s="43"/>
      <c r="G3114" s="45"/>
      <c r="H3114" s="96"/>
      <c r="I3114" s="106" t="n">
        <f aca="false">IF(H3114="W",F3114*G3114-F3114,(IF(H3114="L",-F3114)))</f>
        <v>0</v>
      </c>
      <c r="K3114" s="23"/>
      <c r="L3114" s="48"/>
      <c r="M3114" s="48"/>
      <c r="N3114" s="49"/>
      <c r="P3114" s="92"/>
      <c r="Q3114" s="92"/>
    </row>
    <row r="3115" customFormat="false" ht="16.85" hidden="false" customHeight="false" outlineLevel="0" collapsed="false">
      <c r="A3115" s="69"/>
      <c r="B3115" s="90"/>
      <c r="C3115" s="91"/>
      <c r="D3115" s="90"/>
      <c r="E3115" s="43"/>
      <c r="G3115" s="45"/>
      <c r="H3115" s="96"/>
      <c r="I3115" s="106" t="n">
        <f aca="false">IF(H3115="W",F3115*G3115-F3115,(IF(H3115="L",-F3115)))</f>
        <v>0</v>
      </c>
      <c r="K3115" s="23"/>
      <c r="L3115" s="48"/>
      <c r="M3115" s="48"/>
      <c r="N3115" s="49"/>
      <c r="P3115" s="92"/>
      <c r="Q3115" s="92"/>
    </row>
    <row r="3116" customFormat="false" ht="16.85" hidden="false" customHeight="false" outlineLevel="0" collapsed="false">
      <c r="A3116" s="69"/>
      <c r="B3116" s="90"/>
      <c r="C3116" s="91"/>
      <c r="D3116" s="90"/>
      <c r="E3116" s="43"/>
      <c r="G3116" s="45"/>
      <c r="H3116" s="96"/>
      <c r="I3116" s="106" t="n">
        <f aca="false">IF(H3116="W",F3116*G3116-F3116,(IF(H3116="L",-F3116)))</f>
        <v>0</v>
      </c>
      <c r="K3116" s="23"/>
      <c r="L3116" s="48"/>
      <c r="M3116" s="48"/>
      <c r="N3116" s="49"/>
      <c r="P3116" s="92"/>
      <c r="Q3116" s="92"/>
    </row>
    <row r="3117" customFormat="false" ht="16.85" hidden="false" customHeight="false" outlineLevel="0" collapsed="false">
      <c r="A3117" s="69"/>
      <c r="B3117" s="90"/>
      <c r="C3117" s="91"/>
      <c r="D3117" s="90"/>
      <c r="E3117" s="43"/>
      <c r="G3117" s="45"/>
      <c r="H3117" s="96"/>
      <c r="I3117" s="106" t="n">
        <f aca="false">IF(H3117="W",F3117*G3117-F3117,(IF(H3117="L",-F3117)))</f>
        <v>0</v>
      </c>
      <c r="K3117" s="23"/>
      <c r="L3117" s="48"/>
      <c r="M3117" s="48"/>
      <c r="N3117" s="49"/>
      <c r="P3117" s="92"/>
      <c r="Q3117" s="92"/>
    </row>
    <row r="3118" customFormat="false" ht="16.85" hidden="false" customHeight="false" outlineLevel="0" collapsed="false">
      <c r="A3118" s="69"/>
      <c r="B3118" s="90"/>
      <c r="C3118" s="91"/>
      <c r="D3118" s="90"/>
      <c r="E3118" s="43"/>
      <c r="G3118" s="45"/>
      <c r="H3118" s="96"/>
      <c r="I3118" s="106" t="n">
        <f aca="false">IF(H3118="W",F3118*G3118-F3118,(IF(H3118="L",-F3118)))</f>
        <v>0</v>
      </c>
      <c r="K3118" s="23"/>
      <c r="L3118" s="48"/>
      <c r="M3118" s="48"/>
      <c r="N3118" s="49"/>
      <c r="P3118" s="92"/>
      <c r="Q3118" s="92"/>
    </row>
    <row r="3119" customFormat="false" ht="16.85" hidden="false" customHeight="false" outlineLevel="0" collapsed="false">
      <c r="A3119" s="69"/>
      <c r="B3119" s="90"/>
      <c r="C3119" s="91"/>
      <c r="D3119" s="90"/>
      <c r="E3119" s="43"/>
      <c r="G3119" s="45"/>
      <c r="H3119" s="96"/>
      <c r="I3119" s="106" t="n">
        <f aca="false">IF(H3119="W",F3119*G3119-F3119,(IF(H3119="L",-F3119)))</f>
        <v>0</v>
      </c>
      <c r="K3119" s="23"/>
      <c r="L3119" s="48"/>
      <c r="M3119" s="48"/>
      <c r="N3119" s="49"/>
      <c r="P3119" s="92"/>
      <c r="Q3119" s="92"/>
    </row>
    <row r="3120" customFormat="false" ht="16.85" hidden="false" customHeight="false" outlineLevel="0" collapsed="false">
      <c r="A3120" s="69"/>
      <c r="B3120" s="90"/>
      <c r="C3120" s="91"/>
      <c r="D3120" s="90"/>
      <c r="E3120" s="43"/>
      <c r="G3120" s="45"/>
      <c r="H3120" s="96"/>
      <c r="I3120" s="106" t="n">
        <f aca="false">IF(H3120="W",F3120*G3120-F3120,(IF(H3120="L",-F3120)))</f>
        <v>0</v>
      </c>
      <c r="K3120" s="23"/>
      <c r="L3120" s="48"/>
      <c r="M3120" s="48"/>
      <c r="N3120" s="49"/>
      <c r="P3120" s="92"/>
      <c r="Q3120" s="92"/>
    </row>
    <row r="3121" customFormat="false" ht="16.85" hidden="false" customHeight="false" outlineLevel="0" collapsed="false">
      <c r="A3121" s="69"/>
      <c r="B3121" s="90"/>
      <c r="C3121" s="91"/>
      <c r="D3121" s="90"/>
      <c r="E3121" s="43"/>
      <c r="G3121" s="45"/>
      <c r="H3121" s="96"/>
      <c r="I3121" s="106" t="n">
        <f aca="false">IF(H3121="W",F3121*G3121-F3121,(IF(H3121="L",-F3121)))</f>
        <v>0</v>
      </c>
      <c r="K3121" s="23"/>
      <c r="L3121" s="48"/>
      <c r="M3121" s="48"/>
      <c r="N3121" s="49"/>
      <c r="P3121" s="92"/>
      <c r="Q3121" s="92"/>
    </row>
    <row r="3122" customFormat="false" ht="16.85" hidden="false" customHeight="false" outlineLevel="0" collapsed="false">
      <c r="A3122" s="69"/>
      <c r="B3122" s="90"/>
      <c r="C3122" s="91"/>
      <c r="D3122" s="90"/>
      <c r="E3122" s="43"/>
      <c r="G3122" s="45"/>
      <c r="H3122" s="96"/>
      <c r="I3122" s="106" t="n">
        <f aca="false">IF(H3122="W",F3122*G3122-F3122,(IF(H3122="L",-F3122)))</f>
        <v>0</v>
      </c>
      <c r="K3122" s="23"/>
      <c r="L3122" s="48"/>
      <c r="M3122" s="48"/>
      <c r="N3122" s="49"/>
      <c r="P3122" s="92"/>
      <c r="Q3122" s="92"/>
    </row>
    <row r="3123" customFormat="false" ht="16.85" hidden="false" customHeight="false" outlineLevel="0" collapsed="false">
      <c r="A3123" s="69"/>
      <c r="B3123" s="90"/>
      <c r="C3123" s="91"/>
      <c r="D3123" s="90"/>
      <c r="E3123" s="43"/>
      <c r="G3123" s="45"/>
      <c r="H3123" s="96"/>
      <c r="I3123" s="106" t="n">
        <f aca="false">IF(H3123="W",F3123*G3123-F3123,(IF(H3123="L",-F3123)))</f>
        <v>0</v>
      </c>
      <c r="K3123" s="23"/>
      <c r="L3123" s="48"/>
      <c r="M3123" s="48"/>
      <c r="N3123" s="49"/>
      <c r="P3123" s="92"/>
      <c r="Q3123" s="92"/>
    </row>
    <row r="3124" customFormat="false" ht="16.85" hidden="false" customHeight="false" outlineLevel="0" collapsed="false">
      <c r="A3124" s="69"/>
      <c r="B3124" s="90"/>
      <c r="C3124" s="91"/>
      <c r="D3124" s="90"/>
      <c r="E3124" s="43"/>
      <c r="G3124" s="45"/>
      <c r="H3124" s="96"/>
      <c r="I3124" s="106" t="n">
        <f aca="false">IF(H3124="W",F3124*G3124-F3124,(IF(H3124="L",-F3124)))</f>
        <v>0</v>
      </c>
      <c r="K3124" s="23"/>
      <c r="L3124" s="48"/>
      <c r="M3124" s="48"/>
      <c r="N3124" s="49"/>
      <c r="P3124" s="92"/>
      <c r="Q3124" s="92"/>
    </row>
    <row r="3125" customFormat="false" ht="16.85" hidden="false" customHeight="false" outlineLevel="0" collapsed="false">
      <c r="A3125" s="69"/>
      <c r="B3125" s="90"/>
      <c r="C3125" s="91"/>
      <c r="D3125" s="90"/>
      <c r="E3125" s="43"/>
      <c r="G3125" s="45"/>
      <c r="H3125" s="96"/>
      <c r="I3125" s="106" t="n">
        <f aca="false">IF(H3125="W",F3125*G3125-F3125,(IF(H3125="L",-F3125)))</f>
        <v>0</v>
      </c>
      <c r="K3125" s="23"/>
      <c r="L3125" s="48"/>
      <c r="M3125" s="48"/>
      <c r="N3125" s="49"/>
      <c r="P3125" s="92"/>
      <c r="Q3125" s="92"/>
    </row>
    <row r="3126" customFormat="false" ht="16.85" hidden="false" customHeight="false" outlineLevel="0" collapsed="false">
      <c r="A3126" s="69"/>
      <c r="B3126" s="90"/>
      <c r="C3126" s="91"/>
      <c r="D3126" s="90"/>
      <c r="E3126" s="43"/>
      <c r="G3126" s="45"/>
      <c r="H3126" s="96"/>
      <c r="I3126" s="106" t="n">
        <f aca="false">IF(H3126="W",F3126*G3126-F3126,(IF(H3126="L",-F3126)))</f>
        <v>0</v>
      </c>
      <c r="K3126" s="23"/>
      <c r="L3126" s="48"/>
      <c r="M3126" s="48"/>
      <c r="N3126" s="49"/>
      <c r="P3126" s="92"/>
      <c r="Q3126" s="92"/>
    </row>
    <row r="3127" customFormat="false" ht="16.85" hidden="false" customHeight="false" outlineLevel="0" collapsed="false">
      <c r="A3127" s="69"/>
      <c r="B3127" s="90"/>
      <c r="C3127" s="91"/>
      <c r="D3127" s="90"/>
      <c r="E3127" s="43"/>
      <c r="G3127" s="45"/>
      <c r="H3127" s="96"/>
      <c r="I3127" s="106" t="n">
        <f aca="false">IF(H3127="W",F3127*G3127-F3127,(IF(H3127="L",-F3127)))</f>
        <v>0</v>
      </c>
      <c r="K3127" s="23"/>
      <c r="L3127" s="48"/>
      <c r="M3127" s="48"/>
      <c r="N3127" s="49"/>
      <c r="P3127" s="92"/>
      <c r="Q3127" s="92"/>
    </row>
    <row r="3128" customFormat="false" ht="16.85" hidden="false" customHeight="false" outlineLevel="0" collapsed="false">
      <c r="A3128" s="69"/>
      <c r="B3128" s="90"/>
      <c r="C3128" s="91"/>
      <c r="D3128" s="90"/>
      <c r="E3128" s="43"/>
      <c r="G3128" s="45"/>
      <c r="H3128" s="96"/>
      <c r="I3128" s="106" t="n">
        <f aca="false">IF(H3128="W",F3128*G3128-F3128,(IF(H3128="L",-F3128)))</f>
        <v>0</v>
      </c>
      <c r="K3128" s="23"/>
      <c r="L3128" s="48"/>
      <c r="M3128" s="48"/>
      <c r="N3128" s="49"/>
      <c r="P3128" s="92"/>
      <c r="Q3128" s="92"/>
    </row>
    <row r="3129" customFormat="false" ht="16.85" hidden="false" customHeight="false" outlineLevel="0" collapsed="false">
      <c r="A3129" s="69"/>
      <c r="B3129" s="90"/>
      <c r="C3129" s="91"/>
      <c r="D3129" s="90"/>
      <c r="E3129" s="43"/>
      <c r="G3129" s="45"/>
      <c r="H3129" s="96"/>
      <c r="I3129" s="106" t="n">
        <f aca="false">IF(H3129="W",F3129*G3129-F3129,(IF(H3129="L",-F3129)))</f>
        <v>0</v>
      </c>
      <c r="K3129" s="23"/>
      <c r="L3129" s="48"/>
      <c r="M3129" s="48"/>
      <c r="N3129" s="49"/>
      <c r="P3129" s="92"/>
      <c r="Q3129" s="92"/>
    </row>
    <row r="3130" customFormat="false" ht="16.85" hidden="false" customHeight="false" outlineLevel="0" collapsed="false">
      <c r="A3130" s="69"/>
      <c r="B3130" s="90"/>
      <c r="C3130" s="91"/>
      <c r="D3130" s="90"/>
      <c r="E3130" s="43"/>
      <c r="G3130" s="45"/>
      <c r="H3130" s="96"/>
      <c r="I3130" s="106" t="n">
        <f aca="false">IF(H3130="W",F3130*G3130-F3130,(IF(H3130="L",-F3130)))</f>
        <v>0</v>
      </c>
      <c r="K3130" s="23"/>
      <c r="L3130" s="48"/>
      <c r="M3130" s="48"/>
      <c r="N3130" s="49"/>
      <c r="P3130" s="92"/>
      <c r="Q3130" s="92"/>
    </row>
    <row r="3131" customFormat="false" ht="16.85" hidden="false" customHeight="false" outlineLevel="0" collapsed="false">
      <c r="A3131" s="69"/>
      <c r="B3131" s="90"/>
      <c r="C3131" s="91"/>
      <c r="D3131" s="90"/>
      <c r="E3131" s="43"/>
      <c r="G3131" s="45"/>
      <c r="H3131" s="96"/>
      <c r="I3131" s="106" t="n">
        <f aca="false">IF(H3131="W",F3131*G3131-F3131,(IF(H3131="L",-F3131)))</f>
        <v>0</v>
      </c>
      <c r="K3131" s="23"/>
      <c r="L3131" s="48"/>
      <c r="M3131" s="48"/>
      <c r="N3131" s="49"/>
      <c r="P3131" s="92"/>
      <c r="Q3131" s="92"/>
    </row>
    <row r="3132" customFormat="false" ht="16.85" hidden="false" customHeight="false" outlineLevel="0" collapsed="false">
      <c r="A3132" s="69"/>
      <c r="B3132" s="90"/>
      <c r="C3132" s="91"/>
      <c r="D3132" s="90"/>
      <c r="E3132" s="43"/>
      <c r="G3132" s="45"/>
      <c r="H3132" s="96"/>
      <c r="I3132" s="106" t="n">
        <f aca="false">IF(H3132="W",F3132*G3132-F3132,(IF(H3132="L",-F3132)))</f>
        <v>0</v>
      </c>
      <c r="K3132" s="23"/>
      <c r="L3132" s="48"/>
      <c r="M3132" s="48"/>
      <c r="N3132" s="49"/>
      <c r="P3132" s="92"/>
      <c r="Q3132" s="92"/>
    </row>
    <row r="3133" customFormat="false" ht="16.85" hidden="false" customHeight="false" outlineLevel="0" collapsed="false">
      <c r="A3133" s="69"/>
      <c r="B3133" s="90"/>
      <c r="C3133" s="91"/>
      <c r="D3133" s="90"/>
      <c r="E3133" s="43"/>
      <c r="G3133" s="45"/>
      <c r="H3133" s="96"/>
      <c r="I3133" s="106" t="n">
        <f aca="false">IF(H3133="W",F3133*G3133-F3133,(IF(H3133="L",-F3133)))</f>
        <v>0</v>
      </c>
      <c r="K3133" s="23"/>
      <c r="L3133" s="48"/>
      <c r="M3133" s="48"/>
      <c r="N3133" s="49"/>
      <c r="P3133" s="92"/>
      <c r="Q3133" s="92"/>
    </row>
    <row r="3134" customFormat="false" ht="16.85" hidden="false" customHeight="false" outlineLevel="0" collapsed="false">
      <c r="A3134" s="69"/>
      <c r="B3134" s="90"/>
      <c r="C3134" s="91"/>
      <c r="D3134" s="90"/>
      <c r="E3134" s="43"/>
      <c r="G3134" s="45"/>
      <c r="H3134" s="96"/>
      <c r="I3134" s="106" t="n">
        <f aca="false">IF(H3134="W",F3134*G3134-F3134,(IF(H3134="L",-F3134)))</f>
        <v>0</v>
      </c>
      <c r="K3134" s="23"/>
      <c r="L3134" s="48"/>
      <c r="M3134" s="48"/>
      <c r="N3134" s="49"/>
      <c r="P3134" s="92"/>
      <c r="Q3134" s="92"/>
    </row>
    <row r="3135" customFormat="false" ht="16.85" hidden="false" customHeight="false" outlineLevel="0" collapsed="false">
      <c r="A3135" s="69"/>
      <c r="B3135" s="90"/>
      <c r="C3135" s="91"/>
      <c r="D3135" s="90"/>
      <c r="E3135" s="43"/>
      <c r="G3135" s="45"/>
      <c r="H3135" s="96"/>
      <c r="I3135" s="106" t="n">
        <f aca="false">IF(H3135="W",F3135*G3135-F3135,(IF(H3135="L",-F3135)))</f>
        <v>0</v>
      </c>
      <c r="K3135" s="23"/>
      <c r="L3135" s="48"/>
      <c r="M3135" s="48"/>
      <c r="N3135" s="49"/>
      <c r="P3135" s="92"/>
      <c r="Q3135" s="92"/>
    </row>
    <row r="3136" customFormat="false" ht="16.85" hidden="false" customHeight="false" outlineLevel="0" collapsed="false">
      <c r="A3136" s="69"/>
      <c r="B3136" s="90"/>
      <c r="C3136" s="91"/>
      <c r="D3136" s="90"/>
      <c r="E3136" s="43"/>
      <c r="G3136" s="45"/>
      <c r="H3136" s="96"/>
      <c r="I3136" s="106" t="n">
        <f aca="false">IF(H3136="W",F3136*G3136-F3136,(IF(H3136="L",-F3136)))</f>
        <v>0</v>
      </c>
      <c r="K3136" s="23"/>
      <c r="L3136" s="48"/>
      <c r="M3136" s="48"/>
      <c r="N3136" s="49"/>
      <c r="P3136" s="92"/>
      <c r="Q3136" s="92"/>
    </row>
    <row r="3137" customFormat="false" ht="16.85" hidden="false" customHeight="false" outlineLevel="0" collapsed="false">
      <c r="A3137" s="69"/>
      <c r="B3137" s="90"/>
      <c r="C3137" s="91"/>
      <c r="D3137" s="90"/>
      <c r="E3137" s="43"/>
      <c r="G3137" s="45"/>
      <c r="H3137" s="96"/>
      <c r="I3137" s="106" t="n">
        <f aca="false">IF(H3137="W",F3137*G3137-F3137,(IF(H3137="L",-F3137)))</f>
        <v>0</v>
      </c>
      <c r="K3137" s="23"/>
      <c r="L3137" s="48"/>
      <c r="M3137" s="48"/>
      <c r="N3137" s="49"/>
      <c r="P3137" s="92"/>
      <c r="Q3137" s="92"/>
    </row>
    <row r="3138" customFormat="false" ht="16.85" hidden="false" customHeight="false" outlineLevel="0" collapsed="false">
      <c r="A3138" s="69"/>
      <c r="B3138" s="90"/>
      <c r="C3138" s="91"/>
      <c r="D3138" s="90"/>
      <c r="E3138" s="43"/>
      <c r="G3138" s="45"/>
      <c r="H3138" s="96"/>
      <c r="I3138" s="106" t="n">
        <f aca="false">IF(H3138="W",F3138*G3138-F3138,(IF(H3138="L",-F3138)))</f>
        <v>0</v>
      </c>
      <c r="K3138" s="23"/>
      <c r="L3138" s="48"/>
      <c r="M3138" s="48"/>
      <c r="N3138" s="49"/>
      <c r="P3138" s="92"/>
      <c r="Q3138" s="92"/>
    </row>
    <row r="3139" customFormat="false" ht="16.85" hidden="false" customHeight="false" outlineLevel="0" collapsed="false">
      <c r="A3139" s="69"/>
      <c r="B3139" s="90"/>
      <c r="C3139" s="91"/>
      <c r="D3139" s="90"/>
      <c r="E3139" s="43"/>
      <c r="G3139" s="45"/>
      <c r="H3139" s="96"/>
      <c r="I3139" s="106" t="n">
        <f aca="false">IF(H3139="W",F3139*G3139-F3139,(IF(H3139="L",-F3139)))</f>
        <v>0</v>
      </c>
      <c r="K3139" s="23"/>
      <c r="L3139" s="48"/>
      <c r="M3139" s="48"/>
      <c r="N3139" s="49"/>
      <c r="P3139" s="92"/>
      <c r="Q3139" s="92"/>
    </row>
    <row r="3140" customFormat="false" ht="16.85" hidden="false" customHeight="false" outlineLevel="0" collapsed="false">
      <c r="A3140" s="69"/>
      <c r="B3140" s="90"/>
      <c r="C3140" s="91"/>
      <c r="D3140" s="90"/>
      <c r="E3140" s="43"/>
      <c r="G3140" s="45"/>
      <c r="H3140" s="96"/>
      <c r="I3140" s="106" t="n">
        <f aca="false">IF(H3140="W",F3140*G3140-F3140,(IF(H3140="L",-F3140)))</f>
        <v>0</v>
      </c>
      <c r="K3140" s="23"/>
      <c r="L3140" s="48"/>
      <c r="M3140" s="48"/>
      <c r="N3140" s="49"/>
      <c r="P3140" s="92"/>
      <c r="Q3140" s="92"/>
    </row>
    <row r="3141" customFormat="false" ht="16.85" hidden="false" customHeight="false" outlineLevel="0" collapsed="false">
      <c r="A3141" s="69"/>
      <c r="B3141" s="90"/>
      <c r="C3141" s="91"/>
      <c r="D3141" s="90"/>
      <c r="E3141" s="43"/>
      <c r="G3141" s="45"/>
      <c r="H3141" s="96"/>
      <c r="I3141" s="106" t="n">
        <f aca="false">IF(H3141="W",F3141*G3141-F3141,(IF(H3141="L",-F3141)))</f>
        <v>0</v>
      </c>
      <c r="K3141" s="23"/>
      <c r="L3141" s="48"/>
      <c r="M3141" s="48"/>
      <c r="N3141" s="49"/>
      <c r="P3141" s="92"/>
      <c r="Q3141" s="92"/>
    </row>
    <row r="3142" customFormat="false" ht="16.85" hidden="false" customHeight="false" outlineLevel="0" collapsed="false">
      <c r="A3142" s="69"/>
      <c r="B3142" s="90"/>
      <c r="C3142" s="91"/>
      <c r="D3142" s="90"/>
      <c r="E3142" s="43"/>
      <c r="G3142" s="45"/>
      <c r="H3142" s="96"/>
      <c r="I3142" s="106" t="n">
        <f aca="false">IF(H3142="W",F3142*G3142-F3142,(IF(H3142="L",-F3142)))</f>
        <v>0</v>
      </c>
      <c r="K3142" s="23"/>
      <c r="L3142" s="48"/>
      <c r="M3142" s="48"/>
      <c r="N3142" s="49"/>
      <c r="P3142" s="92"/>
      <c r="Q3142" s="92"/>
    </row>
    <row r="3143" customFormat="false" ht="16.85" hidden="false" customHeight="false" outlineLevel="0" collapsed="false">
      <c r="A3143" s="69"/>
      <c r="B3143" s="90"/>
      <c r="C3143" s="91"/>
      <c r="D3143" s="90"/>
      <c r="E3143" s="43"/>
      <c r="G3143" s="45"/>
      <c r="H3143" s="96"/>
      <c r="I3143" s="106" t="n">
        <f aca="false">IF(H3143="W",F3143*G3143-F3143,(IF(H3143="L",-F3143)))</f>
        <v>0</v>
      </c>
      <c r="K3143" s="23"/>
      <c r="L3143" s="48"/>
      <c r="M3143" s="48"/>
      <c r="N3143" s="49"/>
      <c r="P3143" s="92"/>
      <c r="Q3143" s="92"/>
    </row>
    <row r="3144" customFormat="false" ht="16.85" hidden="false" customHeight="false" outlineLevel="0" collapsed="false">
      <c r="A3144" s="69"/>
      <c r="B3144" s="90"/>
      <c r="C3144" s="91"/>
      <c r="D3144" s="90"/>
      <c r="E3144" s="43"/>
      <c r="G3144" s="45"/>
      <c r="H3144" s="96"/>
      <c r="I3144" s="106" t="n">
        <f aca="false">IF(H3144="W",F3144*G3144-F3144,(IF(H3144="L",-F3144)))</f>
        <v>0</v>
      </c>
      <c r="K3144" s="23"/>
      <c r="L3144" s="48"/>
      <c r="M3144" s="48"/>
      <c r="N3144" s="49"/>
      <c r="P3144" s="92"/>
      <c r="Q3144" s="92"/>
    </row>
    <row r="3145" customFormat="false" ht="16.85" hidden="false" customHeight="false" outlineLevel="0" collapsed="false">
      <c r="A3145" s="69"/>
      <c r="B3145" s="90"/>
      <c r="C3145" s="91"/>
      <c r="D3145" s="90"/>
      <c r="E3145" s="43"/>
      <c r="G3145" s="45"/>
      <c r="H3145" s="96"/>
      <c r="I3145" s="106" t="n">
        <f aca="false">IF(H3145="W",F3145*G3145-F3145,(IF(H3145="L",-F3145)))</f>
        <v>0</v>
      </c>
      <c r="K3145" s="23"/>
      <c r="L3145" s="48"/>
      <c r="M3145" s="48"/>
      <c r="N3145" s="49"/>
      <c r="P3145" s="92"/>
      <c r="Q3145" s="92"/>
    </row>
    <row r="3146" customFormat="false" ht="16.85" hidden="false" customHeight="false" outlineLevel="0" collapsed="false">
      <c r="A3146" s="69"/>
      <c r="B3146" s="90"/>
      <c r="C3146" s="91"/>
      <c r="D3146" s="90"/>
      <c r="E3146" s="43"/>
      <c r="G3146" s="45"/>
      <c r="H3146" s="96"/>
      <c r="I3146" s="106" t="n">
        <f aca="false">IF(H3146="W",F3146*G3146-F3146,(IF(H3146="L",-F3146)))</f>
        <v>0</v>
      </c>
      <c r="K3146" s="23"/>
      <c r="L3146" s="48"/>
      <c r="M3146" s="48"/>
      <c r="N3146" s="49"/>
      <c r="P3146" s="92"/>
      <c r="Q3146" s="92"/>
    </row>
    <row r="3147" customFormat="false" ht="16.85" hidden="false" customHeight="false" outlineLevel="0" collapsed="false">
      <c r="A3147" s="69"/>
      <c r="B3147" s="90"/>
      <c r="C3147" s="91"/>
      <c r="D3147" s="90"/>
      <c r="E3147" s="43"/>
      <c r="G3147" s="45"/>
      <c r="H3147" s="96"/>
      <c r="I3147" s="106" t="n">
        <f aca="false">IF(H3147="W",F3147*G3147-F3147,(IF(H3147="L",-F3147)))</f>
        <v>0</v>
      </c>
      <c r="K3147" s="23"/>
      <c r="L3147" s="48"/>
      <c r="M3147" s="48"/>
      <c r="N3147" s="49"/>
      <c r="P3147" s="92"/>
      <c r="Q3147" s="92"/>
    </row>
    <row r="3148" customFormat="false" ht="16.85" hidden="false" customHeight="false" outlineLevel="0" collapsed="false">
      <c r="A3148" s="69"/>
      <c r="B3148" s="90"/>
      <c r="C3148" s="91"/>
      <c r="D3148" s="90"/>
      <c r="E3148" s="43"/>
      <c r="G3148" s="45"/>
      <c r="H3148" s="96"/>
      <c r="I3148" s="106" t="n">
        <f aca="false">IF(H3148="W",F3148*G3148-F3148,(IF(H3148="L",-F3148)))</f>
        <v>0</v>
      </c>
      <c r="K3148" s="23"/>
      <c r="L3148" s="48"/>
      <c r="M3148" s="48"/>
      <c r="N3148" s="49"/>
      <c r="P3148" s="92"/>
      <c r="Q3148" s="92"/>
    </row>
    <row r="3149" customFormat="false" ht="16.85" hidden="false" customHeight="false" outlineLevel="0" collapsed="false">
      <c r="A3149" s="69"/>
      <c r="B3149" s="90"/>
      <c r="C3149" s="91"/>
      <c r="D3149" s="90"/>
      <c r="E3149" s="43"/>
      <c r="G3149" s="45"/>
      <c r="H3149" s="96"/>
      <c r="I3149" s="106" t="n">
        <f aca="false">IF(H3149="W",F3149*G3149-F3149,(IF(H3149="L",-F3149)))</f>
        <v>0</v>
      </c>
      <c r="K3149" s="23"/>
      <c r="L3149" s="48"/>
      <c r="M3149" s="48"/>
      <c r="N3149" s="49"/>
      <c r="P3149" s="92"/>
      <c r="Q3149" s="92"/>
    </row>
    <row r="3150" customFormat="false" ht="16.85" hidden="false" customHeight="false" outlineLevel="0" collapsed="false">
      <c r="A3150" s="69"/>
      <c r="B3150" s="90"/>
      <c r="C3150" s="91"/>
      <c r="D3150" s="90"/>
      <c r="E3150" s="43"/>
      <c r="G3150" s="45"/>
      <c r="H3150" s="96"/>
      <c r="I3150" s="106" t="n">
        <f aca="false">IF(H3150="W",F3150*G3150-F3150,(IF(H3150="L",-F3150)))</f>
        <v>0</v>
      </c>
      <c r="K3150" s="23"/>
      <c r="L3150" s="48"/>
      <c r="M3150" s="48"/>
      <c r="N3150" s="49"/>
      <c r="P3150" s="92"/>
      <c r="Q3150" s="92"/>
    </row>
    <row r="3151" customFormat="false" ht="16.85" hidden="false" customHeight="false" outlineLevel="0" collapsed="false">
      <c r="A3151" s="69"/>
      <c r="B3151" s="90"/>
      <c r="C3151" s="91"/>
      <c r="D3151" s="90"/>
      <c r="E3151" s="43"/>
      <c r="G3151" s="45"/>
      <c r="H3151" s="96"/>
      <c r="I3151" s="106" t="n">
        <f aca="false">IF(H3151="W",F3151*G3151-F3151,(IF(H3151="L",-F3151)))</f>
        <v>0</v>
      </c>
      <c r="K3151" s="23"/>
      <c r="L3151" s="48"/>
      <c r="M3151" s="48"/>
      <c r="N3151" s="49"/>
      <c r="P3151" s="92"/>
      <c r="Q3151" s="92"/>
    </row>
    <row r="3152" customFormat="false" ht="16.85" hidden="false" customHeight="false" outlineLevel="0" collapsed="false">
      <c r="A3152" s="69"/>
      <c r="B3152" s="90"/>
      <c r="C3152" s="91"/>
      <c r="D3152" s="90"/>
      <c r="E3152" s="43"/>
      <c r="G3152" s="45"/>
      <c r="H3152" s="96"/>
      <c r="I3152" s="106" t="n">
        <f aca="false">IF(H3152="W",F3152*G3152-F3152,(IF(H3152="L",-F3152)))</f>
        <v>0</v>
      </c>
      <c r="K3152" s="23"/>
      <c r="L3152" s="48"/>
      <c r="M3152" s="48"/>
      <c r="N3152" s="49"/>
      <c r="P3152" s="92"/>
      <c r="Q3152" s="92"/>
    </row>
    <row r="3153" customFormat="false" ht="16.85" hidden="false" customHeight="false" outlineLevel="0" collapsed="false">
      <c r="A3153" s="69"/>
      <c r="B3153" s="90"/>
      <c r="C3153" s="91"/>
      <c r="D3153" s="90"/>
      <c r="E3153" s="43"/>
      <c r="G3153" s="45"/>
      <c r="H3153" s="96"/>
      <c r="I3153" s="106" t="n">
        <f aca="false">IF(H3153="W",F3153*G3153-F3153,(IF(H3153="L",-F3153)))</f>
        <v>0</v>
      </c>
      <c r="K3153" s="23"/>
      <c r="L3153" s="48"/>
      <c r="M3153" s="48"/>
      <c r="N3153" s="49"/>
      <c r="P3153" s="92"/>
      <c r="Q3153" s="92"/>
    </row>
    <row r="3154" customFormat="false" ht="16.85" hidden="false" customHeight="false" outlineLevel="0" collapsed="false">
      <c r="A3154" s="69"/>
      <c r="B3154" s="90"/>
      <c r="C3154" s="91"/>
      <c r="D3154" s="90"/>
      <c r="E3154" s="43"/>
      <c r="G3154" s="45"/>
      <c r="H3154" s="96"/>
      <c r="I3154" s="106" t="n">
        <f aca="false">IF(H3154="W",F3154*G3154-F3154,(IF(H3154="L",-F3154)))</f>
        <v>0</v>
      </c>
      <c r="K3154" s="23"/>
      <c r="L3154" s="48"/>
      <c r="M3154" s="48"/>
      <c r="N3154" s="49"/>
      <c r="P3154" s="92"/>
      <c r="Q3154" s="92"/>
    </row>
    <row r="3155" customFormat="false" ht="16.85" hidden="false" customHeight="false" outlineLevel="0" collapsed="false">
      <c r="A3155" s="69"/>
      <c r="B3155" s="90"/>
      <c r="C3155" s="91"/>
      <c r="D3155" s="90"/>
      <c r="E3155" s="43"/>
      <c r="G3155" s="45"/>
      <c r="H3155" s="96"/>
      <c r="I3155" s="106" t="n">
        <f aca="false">IF(H3155="W",F3155*G3155-F3155,(IF(H3155="L",-F3155)))</f>
        <v>0</v>
      </c>
      <c r="K3155" s="23"/>
      <c r="L3155" s="48"/>
      <c r="M3155" s="48"/>
      <c r="N3155" s="49"/>
      <c r="P3155" s="92"/>
      <c r="Q3155" s="92"/>
    </row>
    <row r="3156" customFormat="false" ht="16.85" hidden="false" customHeight="false" outlineLevel="0" collapsed="false">
      <c r="A3156" s="69"/>
      <c r="B3156" s="90"/>
      <c r="C3156" s="91"/>
      <c r="D3156" s="90"/>
      <c r="E3156" s="43"/>
      <c r="G3156" s="45"/>
      <c r="H3156" s="96"/>
      <c r="I3156" s="106" t="n">
        <f aca="false">IF(H3156="W",F3156*G3156-F3156,(IF(H3156="L",-F3156)))</f>
        <v>0</v>
      </c>
      <c r="K3156" s="23"/>
      <c r="L3156" s="48"/>
      <c r="M3156" s="48"/>
      <c r="N3156" s="49"/>
      <c r="P3156" s="92"/>
      <c r="Q3156" s="92"/>
    </row>
    <row r="3157" customFormat="false" ht="16.85" hidden="false" customHeight="false" outlineLevel="0" collapsed="false">
      <c r="A3157" s="69"/>
      <c r="B3157" s="90"/>
      <c r="C3157" s="91"/>
      <c r="D3157" s="90"/>
      <c r="E3157" s="43"/>
      <c r="G3157" s="45"/>
      <c r="H3157" s="96"/>
      <c r="I3157" s="106" t="n">
        <f aca="false">IF(H3157="W",F3157*G3157-F3157,(IF(H3157="L",-F3157)))</f>
        <v>0</v>
      </c>
      <c r="K3157" s="23"/>
      <c r="L3157" s="48"/>
      <c r="M3157" s="48"/>
      <c r="N3157" s="49"/>
      <c r="P3157" s="92"/>
      <c r="Q3157" s="92"/>
    </row>
    <row r="3158" customFormat="false" ht="16.85" hidden="false" customHeight="false" outlineLevel="0" collapsed="false">
      <c r="A3158" s="69"/>
      <c r="B3158" s="90"/>
      <c r="C3158" s="91"/>
      <c r="D3158" s="90"/>
      <c r="E3158" s="43"/>
      <c r="G3158" s="45"/>
      <c r="H3158" s="96"/>
      <c r="I3158" s="106" t="n">
        <f aca="false">IF(H3158="W",F3158*G3158-F3158,(IF(H3158="L",-F3158)))</f>
        <v>0</v>
      </c>
      <c r="K3158" s="23"/>
      <c r="L3158" s="48"/>
      <c r="M3158" s="48"/>
      <c r="N3158" s="49"/>
      <c r="P3158" s="92"/>
      <c r="Q3158" s="92"/>
    </row>
    <row r="3159" customFormat="false" ht="16.85" hidden="false" customHeight="false" outlineLevel="0" collapsed="false">
      <c r="A3159" s="69"/>
      <c r="B3159" s="90"/>
      <c r="C3159" s="91"/>
      <c r="D3159" s="90"/>
      <c r="E3159" s="43"/>
      <c r="G3159" s="45"/>
      <c r="H3159" s="96"/>
      <c r="I3159" s="106" t="n">
        <f aca="false">IF(H3159="W",F3159*G3159-F3159,(IF(H3159="L",-F3159)))</f>
        <v>0</v>
      </c>
      <c r="K3159" s="23"/>
      <c r="L3159" s="48"/>
      <c r="M3159" s="48"/>
      <c r="N3159" s="49"/>
      <c r="P3159" s="92"/>
      <c r="Q3159" s="92"/>
    </row>
    <row r="3160" customFormat="false" ht="16.85" hidden="false" customHeight="false" outlineLevel="0" collapsed="false">
      <c r="A3160" s="69"/>
      <c r="B3160" s="90"/>
      <c r="C3160" s="91"/>
      <c r="D3160" s="90"/>
      <c r="E3160" s="43"/>
      <c r="G3160" s="45"/>
      <c r="H3160" s="96"/>
      <c r="I3160" s="106" t="n">
        <f aca="false">IF(H3160="W",F3160*G3160-F3160,(IF(H3160="L",-F3160)))</f>
        <v>0</v>
      </c>
      <c r="K3160" s="23"/>
      <c r="L3160" s="48"/>
      <c r="M3160" s="48"/>
      <c r="N3160" s="49"/>
      <c r="P3160" s="92"/>
      <c r="Q3160" s="92"/>
    </row>
    <row r="3161" customFormat="false" ht="16.85" hidden="false" customHeight="false" outlineLevel="0" collapsed="false">
      <c r="A3161" s="69"/>
      <c r="B3161" s="90"/>
      <c r="C3161" s="91"/>
      <c r="D3161" s="90"/>
      <c r="E3161" s="43"/>
      <c r="G3161" s="45"/>
      <c r="H3161" s="96"/>
      <c r="I3161" s="106" t="n">
        <f aca="false">IF(H3161="W",F3161*G3161-F3161,(IF(H3161="L",-F3161)))</f>
        <v>0</v>
      </c>
      <c r="K3161" s="23"/>
      <c r="L3161" s="48"/>
      <c r="M3161" s="48"/>
      <c r="N3161" s="49"/>
      <c r="P3161" s="92"/>
      <c r="Q3161" s="92"/>
    </row>
    <row r="3162" customFormat="false" ht="16.85" hidden="false" customHeight="false" outlineLevel="0" collapsed="false">
      <c r="A3162" s="69"/>
      <c r="B3162" s="90"/>
      <c r="C3162" s="91"/>
      <c r="D3162" s="90"/>
      <c r="E3162" s="43"/>
      <c r="G3162" s="45"/>
      <c r="H3162" s="96"/>
      <c r="I3162" s="106" t="n">
        <f aca="false">IF(H3162="W",F3162*G3162-F3162,(IF(H3162="L",-F3162)))</f>
        <v>0</v>
      </c>
      <c r="K3162" s="23"/>
      <c r="L3162" s="48"/>
      <c r="M3162" s="48"/>
      <c r="N3162" s="49"/>
      <c r="P3162" s="92"/>
      <c r="Q3162" s="92"/>
    </row>
    <row r="3163" customFormat="false" ht="16.85" hidden="false" customHeight="false" outlineLevel="0" collapsed="false">
      <c r="A3163" s="69"/>
      <c r="B3163" s="90"/>
      <c r="C3163" s="91"/>
      <c r="D3163" s="90"/>
      <c r="E3163" s="43"/>
      <c r="G3163" s="45"/>
      <c r="H3163" s="96"/>
      <c r="I3163" s="106" t="n">
        <f aca="false">IF(H3163="W",F3163*G3163-F3163,(IF(H3163="L",-F3163)))</f>
        <v>0</v>
      </c>
      <c r="K3163" s="23"/>
      <c r="L3163" s="48"/>
      <c r="M3163" s="48"/>
      <c r="N3163" s="49"/>
      <c r="P3163" s="92"/>
      <c r="Q3163" s="92"/>
    </row>
    <row r="3164" customFormat="false" ht="16.85" hidden="false" customHeight="false" outlineLevel="0" collapsed="false">
      <c r="A3164" s="69"/>
      <c r="B3164" s="90"/>
      <c r="C3164" s="91"/>
      <c r="D3164" s="90"/>
      <c r="E3164" s="43"/>
      <c r="G3164" s="45"/>
      <c r="H3164" s="96"/>
      <c r="I3164" s="106" t="n">
        <f aca="false">IF(H3164="W",F3164*G3164-F3164,(IF(H3164="L",-F3164)))</f>
        <v>0</v>
      </c>
      <c r="K3164" s="23"/>
      <c r="L3164" s="48"/>
      <c r="M3164" s="48"/>
      <c r="N3164" s="49"/>
      <c r="P3164" s="92"/>
      <c r="Q3164" s="92"/>
    </row>
    <row r="3165" customFormat="false" ht="16.85" hidden="false" customHeight="false" outlineLevel="0" collapsed="false">
      <c r="A3165" s="69"/>
      <c r="B3165" s="90"/>
      <c r="C3165" s="91"/>
      <c r="D3165" s="90"/>
      <c r="E3165" s="43"/>
      <c r="G3165" s="45"/>
      <c r="H3165" s="96"/>
      <c r="I3165" s="106" t="n">
        <f aca="false">IF(H3165="W",F3165*G3165-F3165,(IF(H3165="L",-F3165)))</f>
        <v>0</v>
      </c>
      <c r="K3165" s="23"/>
      <c r="L3165" s="48"/>
      <c r="M3165" s="48"/>
      <c r="N3165" s="49"/>
      <c r="P3165" s="92"/>
      <c r="Q3165" s="92"/>
    </row>
    <row r="3166" customFormat="false" ht="16.85" hidden="false" customHeight="false" outlineLevel="0" collapsed="false">
      <c r="A3166" s="69"/>
      <c r="B3166" s="90"/>
      <c r="C3166" s="91"/>
      <c r="D3166" s="90"/>
      <c r="E3166" s="43"/>
      <c r="G3166" s="45"/>
      <c r="H3166" s="96"/>
      <c r="I3166" s="106" t="n">
        <f aca="false">IF(H3166="W",F3166*G3166-F3166,(IF(H3166="L",-F3166)))</f>
        <v>0</v>
      </c>
      <c r="K3166" s="23"/>
      <c r="L3166" s="48"/>
      <c r="M3166" s="48"/>
      <c r="N3166" s="49"/>
      <c r="P3166" s="92"/>
      <c r="Q3166" s="92"/>
    </row>
    <row r="3167" customFormat="false" ht="16.85" hidden="false" customHeight="false" outlineLevel="0" collapsed="false">
      <c r="A3167" s="69"/>
      <c r="B3167" s="90"/>
      <c r="C3167" s="91"/>
      <c r="D3167" s="90"/>
      <c r="E3167" s="43"/>
      <c r="G3167" s="45"/>
      <c r="H3167" s="96"/>
      <c r="I3167" s="106" t="n">
        <f aca="false">IF(H3167="W",F3167*G3167-F3167,(IF(H3167="L",-F3167)))</f>
        <v>0</v>
      </c>
      <c r="K3167" s="23"/>
      <c r="L3167" s="48"/>
      <c r="M3167" s="48"/>
      <c r="N3167" s="49"/>
      <c r="P3167" s="92"/>
    </row>
    <row r="3168" customFormat="false" ht="16.85" hidden="false" customHeight="false" outlineLevel="0" collapsed="false">
      <c r="A3168" s="69"/>
      <c r="B3168" s="90"/>
      <c r="C3168" s="91"/>
      <c r="D3168" s="90"/>
      <c r="E3168" s="43"/>
      <c r="G3168" s="45"/>
      <c r="H3168" s="96"/>
      <c r="I3168" s="106" t="n">
        <f aca="false">IF(H3168="W",F3168*G3168-F3168,(IF(H3168="L",-F3168)))</f>
        <v>0</v>
      </c>
      <c r="K3168" s="23"/>
      <c r="L3168" s="48"/>
      <c r="M3168" s="48"/>
      <c r="N3168" s="49"/>
      <c r="P3168" s="92"/>
    </row>
    <row r="3169" customFormat="false" ht="16.85" hidden="false" customHeight="false" outlineLevel="0" collapsed="false">
      <c r="A3169" s="69"/>
      <c r="B3169" s="90"/>
      <c r="C3169" s="91"/>
      <c r="D3169" s="90"/>
      <c r="E3169" s="43"/>
      <c r="G3169" s="45"/>
      <c r="H3169" s="96"/>
      <c r="I3169" s="106" t="n">
        <f aca="false">IF(H3169="W",F3169*G3169-F3169,(IF(H3169="L",-F3169)))</f>
        <v>0</v>
      </c>
      <c r="K3169" s="23"/>
      <c r="L3169" s="48"/>
      <c r="M3169" s="48"/>
      <c r="N3169" s="49"/>
      <c r="P3169" s="92"/>
    </row>
    <row r="3170" customFormat="false" ht="16.85" hidden="false" customHeight="false" outlineLevel="0" collapsed="false">
      <c r="A3170" s="69"/>
      <c r="B3170" s="90"/>
      <c r="C3170" s="91"/>
      <c r="D3170" s="90"/>
      <c r="E3170" s="43"/>
      <c r="G3170" s="45"/>
      <c r="H3170" s="96"/>
      <c r="I3170" s="106" t="n">
        <f aca="false">IF(H3170="W",F3170*G3170-F3170,(IF(H3170="L",-F3170)))</f>
        <v>0</v>
      </c>
      <c r="K3170" s="23"/>
      <c r="L3170" s="48"/>
      <c r="M3170" s="48"/>
      <c r="N3170" s="49"/>
      <c r="P3170" s="92"/>
    </row>
    <row r="3171" customFormat="false" ht="16.85" hidden="false" customHeight="false" outlineLevel="0" collapsed="false">
      <c r="A3171" s="69"/>
      <c r="B3171" s="90"/>
      <c r="C3171" s="91"/>
      <c r="D3171" s="90"/>
      <c r="E3171" s="43"/>
      <c r="G3171" s="45"/>
      <c r="H3171" s="96"/>
      <c r="I3171" s="106" t="n">
        <f aca="false">IF(H3171="W",F3171*G3171-F3171,(IF(H3171="L",-F3171)))</f>
        <v>0</v>
      </c>
      <c r="K3171" s="23"/>
      <c r="L3171" s="48"/>
      <c r="M3171" s="48"/>
      <c r="N3171" s="49"/>
      <c r="P3171" s="92"/>
    </row>
    <row r="3172" customFormat="false" ht="16.85" hidden="false" customHeight="false" outlineLevel="0" collapsed="false">
      <c r="A3172" s="69"/>
      <c r="B3172" s="90"/>
      <c r="C3172" s="91"/>
      <c r="D3172" s="90"/>
      <c r="E3172" s="43"/>
      <c r="G3172" s="45"/>
      <c r="H3172" s="96"/>
      <c r="I3172" s="106" t="n">
        <f aca="false">IF(H3172="W",F3172*G3172-F3172,(IF(H3172="L",-F3172)))</f>
        <v>0</v>
      </c>
      <c r="K3172" s="23"/>
      <c r="L3172" s="48"/>
      <c r="M3172" s="48"/>
      <c r="N3172" s="49"/>
      <c r="P3172" s="92"/>
    </row>
    <row r="3173" customFormat="false" ht="16.85" hidden="false" customHeight="false" outlineLevel="0" collapsed="false">
      <c r="A3173" s="69"/>
      <c r="B3173" s="90"/>
      <c r="C3173" s="91"/>
      <c r="D3173" s="90"/>
      <c r="E3173" s="43"/>
      <c r="G3173" s="45"/>
      <c r="H3173" s="96"/>
      <c r="I3173" s="106" t="n">
        <f aca="false">IF(H3173="W",F3173*G3173-F3173,(IF(H3173="L",-F3173)))</f>
        <v>0</v>
      </c>
      <c r="K3173" s="23"/>
      <c r="L3173" s="48"/>
      <c r="M3173" s="48"/>
      <c r="N3173" s="49"/>
      <c r="P3173" s="92"/>
    </row>
    <row r="3174" customFormat="false" ht="16.85" hidden="false" customHeight="false" outlineLevel="0" collapsed="false">
      <c r="A3174" s="69"/>
      <c r="B3174" s="90"/>
      <c r="C3174" s="91"/>
      <c r="D3174" s="90"/>
      <c r="E3174" s="43"/>
      <c r="G3174" s="45"/>
      <c r="H3174" s="96"/>
      <c r="I3174" s="106" t="n">
        <f aca="false">IF(H3174="W",F3174*G3174-F3174,(IF(H3174="L",-F3174)))</f>
        <v>0</v>
      </c>
      <c r="K3174" s="23"/>
      <c r="L3174" s="48"/>
      <c r="M3174" s="48"/>
      <c r="N3174" s="49"/>
      <c r="P3174" s="92"/>
    </row>
    <row r="3175" customFormat="false" ht="16.85" hidden="false" customHeight="false" outlineLevel="0" collapsed="false">
      <c r="A3175" s="69"/>
      <c r="B3175" s="90"/>
      <c r="C3175" s="91"/>
      <c r="D3175" s="90"/>
      <c r="E3175" s="43"/>
      <c r="G3175" s="45"/>
      <c r="H3175" s="96"/>
      <c r="I3175" s="106" t="n">
        <f aca="false">IF(H3175="W",F3175*G3175-F3175,(IF(H3175="L",-F3175)))</f>
        <v>0</v>
      </c>
      <c r="K3175" s="23"/>
      <c r="L3175" s="48"/>
      <c r="M3175" s="48"/>
      <c r="N3175" s="49"/>
      <c r="P3175" s="92"/>
    </row>
    <row r="3176" customFormat="false" ht="16.85" hidden="false" customHeight="false" outlineLevel="0" collapsed="false">
      <c r="A3176" s="69"/>
      <c r="B3176" s="90"/>
      <c r="C3176" s="91"/>
      <c r="D3176" s="90"/>
      <c r="E3176" s="43"/>
      <c r="G3176" s="45"/>
      <c r="H3176" s="96"/>
      <c r="I3176" s="106" t="n">
        <f aca="false">IF(H3176="W",F3176*G3176-F3176,(IF(H3176="L",-F3176)))</f>
        <v>0</v>
      </c>
      <c r="K3176" s="23"/>
      <c r="L3176" s="48"/>
      <c r="M3176" s="48"/>
      <c r="N3176" s="49"/>
      <c r="P3176" s="92"/>
    </row>
    <row r="3177" customFormat="false" ht="16.85" hidden="false" customHeight="false" outlineLevel="0" collapsed="false">
      <c r="A3177" s="69"/>
      <c r="B3177" s="90"/>
      <c r="C3177" s="91"/>
      <c r="D3177" s="90"/>
      <c r="E3177" s="43"/>
      <c r="G3177" s="45"/>
      <c r="H3177" s="96"/>
      <c r="I3177" s="106" t="n">
        <f aca="false">IF(H3177="W",F3177*G3177-F3177,(IF(H3177="L",-F3177)))</f>
        <v>0</v>
      </c>
      <c r="K3177" s="23"/>
      <c r="L3177" s="48"/>
      <c r="M3177" s="48"/>
      <c r="N3177" s="49"/>
      <c r="P3177" s="92"/>
    </row>
    <row r="3178" customFormat="false" ht="16.85" hidden="false" customHeight="false" outlineLevel="0" collapsed="false">
      <c r="A3178" s="69"/>
      <c r="B3178" s="90"/>
      <c r="C3178" s="91"/>
      <c r="D3178" s="90"/>
      <c r="E3178" s="43"/>
      <c r="G3178" s="45"/>
      <c r="H3178" s="96"/>
      <c r="I3178" s="106" t="n">
        <f aca="false">IF(H3178="W",F3178*G3178-F3178,(IF(H3178="L",-F3178)))</f>
        <v>0</v>
      </c>
      <c r="K3178" s="23"/>
      <c r="L3178" s="48"/>
      <c r="M3178" s="48"/>
      <c r="N3178" s="49"/>
      <c r="P3178" s="92"/>
    </row>
    <row r="3179" customFormat="false" ht="16.85" hidden="false" customHeight="false" outlineLevel="0" collapsed="false">
      <c r="A3179" s="69"/>
      <c r="B3179" s="90"/>
      <c r="C3179" s="91"/>
      <c r="D3179" s="90"/>
      <c r="E3179" s="43"/>
      <c r="G3179" s="45"/>
      <c r="H3179" s="96"/>
      <c r="I3179" s="106" t="n">
        <f aca="false">IF(H3179="W",F3179*G3179-F3179,(IF(H3179="L",-F3179)))</f>
        <v>0</v>
      </c>
      <c r="K3179" s="23"/>
      <c r="L3179" s="48"/>
      <c r="M3179" s="48"/>
      <c r="N3179" s="49"/>
      <c r="P3179" s="92"/>
    </row>
    <row r="3180" customFormat="false" ht="16.85" hidden="false" customHeight="false" outlineLevel="0" collapsed="false">
      <c r="A3180" s="69"/>
      <c r="B3180" s="90"/>
      <c r="C3180" s="91"/>
      <c r="D3180" s="90"/>
      <c r="E3180" s="43"/>
      <c r="G3180" s="45"/>
      <c r="H3180" s="96"/>
      <c r="I3180" s="106" t="n">
        <f aca="false">IF(H3180="W",F3180*G3180-F3180,(IF(H3180="L",-F3180)))</f>
        <v>0</v>
      </c>
      <c r="K3180" s="23"/>
      <c r="L3180" s="48"/>
      <c r="M3180" s="48"/>
      <c r="N3180" s="49"/>
      <c r="P3180" s="92"/>
    </row>
    <row r="3181" customFormat="false" ht="16.85" hidden="false" customHeight="false" outlineLevel="0" collapsed="false">
      <c r="A3181" s="69"/>
      <c r="B3181" s="90"/>
      <c r="C3181" s="91"/>
      <c r="D3181" s="90"/>
      <c r="E3181" s="43"/>
      <c r="G3181" s="45"/>
      <c r="H3181" s="96"/>
      <c r="I3181" s="106" t="n">
        <f aca="false">IF(H3181="W",F3181*G3181-F3181,(IF(H3181="L",-F3181)))</f>
        <v>0</v>
      </c>
      <c r="K3181" s="23"/>
      <c r="L3181" s="48"/>
      <c r="M3181" s="48"/>
      <c r="N3181" s="49"/>
      <c r="P3181" s="92"/>
    </row>
    <row r="3182" customFormat="false" ht="16.85" hidden="false" customHeight="false" outlineLevel="0" collapsed="false">
      <c r="A3182" s="69"/>
      <c r="B3182" s="90"/>
      <c r="C3182" s="91"/>
      <c r="D3182" s="90"/>
      <c r="E3182" s="43"/>
      <c r="G3182" s="45"/>
      <c r="H3182" s="96"/>
      <c r="I3182" s="106" t="n">
        <f aca="false">IF(H3182="W",F3182*G3182-F3182,(IF(H3182="L",-F3182)))</f>
        <v>0</v>
      </c>
      <c r="K3182" s="23"/>
      <c r="L3182" s="48"/>
      <c r="M3182" s="48"/>
      <c r="N3182" s="49"/>
      <c r="P3182" s="92"/>
    </row>
    <row r="3183" customFormat="false" ht="16.85" hidden="false" customHeight="false" outlineLevel="0" collapsed="false">
      <c r="A3183" s="69"/>
      <c r="B3183" s="90"/>
      <c r="C3183" s="91"/>
      <c r="D3183" s="90"/>
      <c r="E3183" s="43"/>
      <c r="G3183" s="45"/>
      <c r="H3183" s="96"/>
      <c r="I3183" s="106" t="n">
        <f aca="false">IF(H3183="W",F3183*G3183-F3183,(IF(H3183="L",-F3183)))</f>
        <v>0</v>
      </c>
      <c r="K3183" s="23"/>
      <c r="L3183" s="48"/>
      <c r="M3183" s="48"/>
      <c r="N3183" s="49"/>
      <c r="P3183" s="92"/>
    </row>
    <row r="3184" customFormat="false" ht="16.85" hidden="false" customHeight="false" outlineLevel="0" collapsed="false">
      <c r="A3184" s="69"/>
      <c r="B3184" s="90"/>
      <c r="C3184" s="91"/>
      <c r="D3184" s="90"/>
      <c r="E3184" s="43"/>
      <c r="G3184" s="45"/>
      <c r="H3184" s="96"/>
      <c r="I3184" s="106" t="n">
        <f aca="false">IF(H3184="W",F3184*G3184-F3184,(IF(H3184="L",-F3184)))</f>
        <v>0</v>
      </c>
      <c r="K3184" s="23"/>
      <c r="L3184" s="48"/>
      <c r="M3184" s="48"/>
      <c r="N3184" s="49"/>
      <c r="P3184" s="92"/>
    </row>
    <row r="3185" customFormat="false" ht="16.85" hidden="false" customHeight="false" outlineLevel="0" collapsed="false">
      <c r="A3185" s="69"/>
      <c r="B3185" s="90"/>
      <c r="C3185" s="91"/>
      <c r="D3185" s="90"/>
      <c r="E3185" s="43"/>
      <c r="G3185" s="45"/>
      <c r="H3185" s="96"/>
      <c r="I3185" s="106" t="n">
        <f aca="false">IF(H3185="W",F3185*G3185-F3185,(IF(H3185="L",-F3185)))</f>
        <v>0</v>
      </c>
      <c r="K3185" s="23"/>
      <c r="L3185" s="48"/>
      <c r="M3185" s="48"/>
      <c r="N3185" s="49"/>
      <c r="P3185" s="92"/>
    </row>
    <row r="3186" customFormat="false" ht="16.85" hidden="false" customHeight="false" outlineLevel="0" collapsed="false">
      <c r="A3186" s="69"/>
      <c r="B3186" s="90"/>
      <c r="C3186" s="91"/>
      <c r="D3186" s="90"/>
      <c r="E3186" s="43"/>
      <c r="G3186" s="45"/>
      <c r="H3186" s="96"/>
      <c r="I3186" s="106" t="n">
        <f aca="false">IF(H3186="W",F3186*G3186-F3186,(IF(H3186="L",-F3186)))</f>
        <v>0</v>
      </c>
      <c r="K3186" s="23"/>
      <c r="L3186" s="48"/>
      <c r="M3186" s="48"/>
      <c r="N3186" s="49"/>
      <c r="P3186" s="92"/>
    </row>
    <row r="3187" customFormat="false" ht="16.85" hidden="false" customHeight="false" outlineLevel="0" collapsed="false">
      <c r="A3187" s="69"/>
      <c r="B3187" s="90"/>
      <c r="C3187" s="91"/>
      <c r="D3187" s="90"/>
      <c r="E3187" s="43"/>
      <c r="G3187" s="45"/>
      <c r="H3187" s="96"/>
      <c r="I3187" s="106" t="n">
        <f aca="false">IF(H3187="W",F3187*G3187-F3187,(IF(H3187="L",-F3187)))</f>
        <v>0</v>
      </c>
      <c r="K3187" s="23"/>
      <c r="L3187" s="48"/>
      <c r="M3187" s="48"/>
      <c r="N3187" s="49"/>
      <c r="P3187" s="92"/>
    </row>
    <row r="3188" customFormat="false" ht="16.85" hidden="false" customHeight="false" outlineLevel="0" collapsed="false">
      <c r="A3188" s="69"/>
      <c r="B3188" s="90"/>
      <c r="C3188" s="91"/>
      <c r="D3188" s="90"/>
      <c r="E3188" s="43"/>
      <c r="G3188" s="45"/>
      <c r="H3188" s="96"/>
      <c r="I3188" s="106" t="n">
        <f aca="false">IF(H3188="W",F3188*G3188-F3188,(IF(H3188="L",-F3188)))</f>
        <v>0</v>
      </c>
      <c r="K3188" s="23"/>
      <c r="L3188" s="48"/>
      <c r="M3188" s="48"/>
      <c r="N3188" s="49"/>
      <c r="P3188" s="92"/>
    </row>
    <row r="3189" customFormat="false" ht="16.85" hidden="false" customHeight="false" outlineLevel="0" collapsed="false">
      <c r="A3189" s="69"/>
      <c r="B3189" s="90"/>
      <c r="C3189" s="91"/>
      <c r="D3189" s="90"/>
      <c r="E3189" s="43"/>
      <c r="G3189" s="45"/>
      <c r="H3189" s="96"/>
      <c r="I3189" s="106" t="n">
        <f aca="false">IF(H3189="W",F3189*G3189-F3189,(IF(H3189="L",-F3189)))</f>
        <v>0</v>
      </c>
      <c r="K3189" s="23"/>
      <c r="L3189" s="48"/>
      <c r="M3189" s="48"/>
      <c r="N3189" s="49"/>
      <c r="P3189" s="92"/>
    </row>
    <row r="3190" customFormat="false" ht="16.85" hidden="false" customHeight="false" outlineLevel="0" collapsed="false">
      <c r="A3190" s="69"/>
      <c r="B3190" s="90"/>
      <c r="C3190" s="91"/>
      <c r="D3190" s="90"/>
      <c r="E3190" s="43"/>
      <c r="G3190" s="45"/>
      <c r="H3190" s="96"/>
      <c r="I3190" s="106" t="n">
        <f aca="false">IF(H3190="W",F3190*G3190-F3190,(IF(H3190="L",-F3190)))</f>
        <v>0</v>
      </c>
      <c r="K3190" s="23"/>
      <c r="L3190" s="48"/>
      <c r="M3190" s="48"/>
      <c r="N3190" s="49"/>
      <c r="P3190" s="92"/>
    </row>
    <row r="3191" customFormat="false" ht="16.85" hidden="false" customHeight="false" outlineLevel="0" collapsed="false">
      <c r="A3191" s="69"/>
      <c r="B3191" s="90"/>
      <c r="C3191" s="91"/>
      <c r="D3191" s="90"/>
      <c r="E3191" s="43"/>
      <c r="G3191" s="45"/>
      <c r="H3191" s="96"/>
      <c r="I3191" s="106" t="n">
        <f aca="false">IF(H3191="W",F3191*G3191-F3191,(IF(H3191="L",-F3191)))</f>
        <v>0</v>
      </c>
      <c r="K3191" s="23"/>
      <c r="L3191" s="48"/>
      <c r="M3191" s="48"/>
      <c r="N3191" s="49"/>
      <c r="P3191" s="92"/>
    </row>
    <row r="3192" customFormat="false" ht="16.85" hidden="false" customHeight="false" outlineLevel="0" collapsed="false">
      <c r="A3192" s="69"/>
      <c r="B3192" s="90"/>
      <c r="C3192" s="91"/>
      <c r="D3192" s="90"/>
      <c r="E3192" s="43"/>
      <c r="G3192" s="45"/>
      <c r="H3192" s="96"/>
      <c r="I3192" s="106" t="n">
        <f aca="false">IF(H3192="W",F3192*G3192-F3192,(IF(H3192="L",-F3192)))</f>
        <v>0</v>
      </c>
      <c r="K3192" s="23"/>
      <c r="L3192" s="48"/>
      <c r="M3192" s="48"/>
      <c r="N3192" s="49"/>
      <c r="P3192" s="92"/>
    </row>
    <row r="3193" customFormat="false" ht="16.85" hidden="false" customHeight="false" outlineLevel="0" collapsed="false">
      <c r="A3193" s="69"/>
      <c r="B3193" s="90"/>
      <c r="C3193" s="91"/>
      <c r="D3193" s="90"/>
      <c r="E3193" s="43"/>
      <c r="G3193" s="45"/>
      <c r="H3193" s="96"/>
      <c r="I3193" s="106" t="n">
        <f aca="false">IF(H3193="W",F3193*G3193-F3193,(IF(H3193="L",-F3193)))</f>
        <v>0</v>
      </c>
      <c r="K3193" s="23"/>
      <c r="L3193" s="48"/>
      <c r="M3193" s="48"/>
      <c r="N3193" s="49"/>
      <c r="P3193" s="92"/>
    </row>
    <row r="3194" customFormat="false" ht="16.85" hidden="false" customHeight="false" outlineLevel="0" collapsed="false">
      <c r="A3194" s="69"/>
      <c r="B3194" s="90"/>
      <c r="C3194" s="91"/>
      <c r="D3194" s="90"/>
      <c r="E3194" s="43"/>
      <c r="G3194" s="45"/>
      <c r="H3194" s="96"/>
      <c r="I3194" s="106" t="n">
        <f aca="false">IF(H3194="W",F3194*G3194-F3194,(IF(H3194="L",-F3194)))</f>
        <v>0</v>
      </c>
      <c r="K3194" s="23"/>
      <c r="L3194" s="48"/>
      <c r="M3194" s="48"/>
      <c r="N3194" s="49"/>
      <c r="P3194" s="92"/>
    </row>
    <row r="3195" customFormat="false" ht="16.85" hidden="false" customHeight="false" outlineLevel="0" collapsed="false">
      <c r="A3195" s="69"/>
      <c r="B3195" s="90"/>
      <c r="C3195" s="91"/>
      <c r="D3195" s="90"/>
      <c r="E3195" s="43"/>
      <c r="G3195" s="45"/>
      <c r="H3195" s="96"/>
      <c r="I3195" s="106" t="n">
        <f aca="false">IF(H3195="W",F3195*G3195-F3195,(IF(H3195="L",-F3195)))</f>
        <v>0</v>
      </c>
      <c r="K3195" s="23"/>
      <c r="L3195" s="48"/>
      <c r="M3195" s="48"/>
      <c r="N3195" s="49"/>
      <c r="P3195" s="92"/>
    </row>
    <row r="3196" customFormat="false" ht="16.85" hidden="false" customHeight="false" outlineLevel="0" collapsed="false">
      <c r="A3196" s="69"/>
      <c r="B3196" s="90"/>
      <c r="C3196" s="91"/>
      <c r="D3196" s="90"/>
      <c r="E3196" s="43"/>
      <c r="G3196" s="45"/>
      <c r="H3196" s="96"/>
      <c r="I3196" s="106" t="n">
        <f aca="false">IF(H3196="W",F3196*G3196-F3196,(IF(H3196="L",-F3196)))</f>
        <v>0</v>
      </c>
      <c r="K3196" s="23"/>
      <c r="L3196" s="48"/>
      <c r="M3196" s="48"/>
      <c r="N3196" s="49"/>
      <c r="P3196" s="92"/>
    </row>
    <row r="3197" customFormat="false" ht="16.85" hidden="false" customHeight="false" outlineLevel="0" collapsed="false">
      <c r="A3197" s="69"/>
      <c r="B3197" s="90"/>
      <c r="C3197" s="91"/>
      <c r="D3197" s="90"/>
      <c r="E3197" s="43"/>
      <c r="G3197" s="45"/>
      <c r="H3197" s="96"/>
      <c r="I3197" s="106" t="n">
        <f aca="false">IF(H3197="W",F3197*G3197-F3197,(IF(H3197="L",-F3197)))</f>
        <v>0</v>
      </c>
      <c r="K3197" s="23"/>
      <c r="L3197" s="48"/>
      <c r="M3197" s="48"/>
      <c r="N3197" s="49"/>
      <c r="P3197" s="92"/>
    </row>
    <row r="3198" customFormat="false" ht="16.85" hidden="false" customHeight="false" outlineLevel="0" collapsed="false">
      <c r="A3198" s="69"/>
      <c r="B3198" s="90"/>
      <c r="C3198" s="91"/>
      <c r="D3198" s="90"/>
      <c r="E3198" s="43"/>
      <c r="G3198" s="45"/>
      <c r="H3198" s="96"/>
      <c r="I3198" s="106" t="n">
        <f aca="false">IF(H3198="W",F3198*G3198-F3198,(IF(H3198="L",-F3198)))</f>
        <v>0</v>
      </c>
      <c r="K3198" s="23"/>
      <c r="L3198" s="48"/>
      <c r="M3198" s="48"/>
      <c r="N3198" s="49"/>
      <c r="P3198" s="92"/>
    </row>
    <row r="3199" customFormat="false" ht="16.85" hidden="false" customHeight="false" outlineLevel="0" collapsed="false">
      <c r="A3199" s="69"/>
      <c r="B3199" s="90"/>
      <c r="C3199" s="91"/>
      <c r="D3199" s="90"/>
      <c r="E3199" s="43"/>
      <c r="G3199" s="45"/>
      <c r="H3199" s="96"/>
      <c r="I3199" s="106" t="n">
        <f aca="false">IF(H3199="W",F3199*G3199-F3199,(IF(H3199="L",-F3199)))</f>
        <v>0</v>
      </c>
      <c r="K3199" s="23"/>
      <c r="L3199" s="48"/>
      <c r="M3199" s="48"/>
      <c r="N3199" s="49"/>
      <c r="P3199" s="92"/>
    </row>
    <row r="3200" customFormat="false" ht="16.85" hidden="false" customHeight="false" outlineLevel="0" collapsed="false">
      <c r="A3200" s="69"/>
      <c r="B3200" s="90"/>
      <c r="C3200" s="91"/>
      <c r="D3200" s="90"/>
      <c r="E3200" s="43"/>
      <c r="G3200" s="45"/>
      <c r="H3200" s="96"/>
      <c r="I3200" s="106" t="n">
        <f aca="false">IF(H3200="W",F3200*G3200-F3200,(IF(H3200="L",-F3200)))</f>
        <v>0</v>
      </c>
      <c r="K3200" s="23"/>
      <c r="L3200" s="48"/>
      <c r="M3200" s="48"/>
      <c r="N3200" s="49"/>
      <c r="P3200" s="92"/>
    </row>
    <row r="3201" customFormat="false" ht="16.85" hidden="false" customHeight="false" outlineLevel="0" collapsed="false">
      <c r="A3201" s="69"/>
      <c r="B3201" s="90"/>
      <c r="C3201" s="91"/>
      <c r="D3201" s="90"/>
      <c r="E3201" s="43"/>
      <c r="G3201" s="45"/>
      <c r="H3201" s="96"/>
      <c r="I3201" s="106" t="n">
        <f aca="false">IF(H3201="W",F3201*G3201-F3201,(IF(H3201="L",-F3201)))</f>
        <v>0</v>
      </c>
      <c r="K3201" s="23"/>
      <c r="L3201" s="48"/>
      <c r="M3201" s="48"/>
      <c r="N3201" s="49"/>
      <c r="P3201" s="92"/>
    </row>
    <row r="3202" customFormat="false" ht="16.85" hidden="false" customHeight="false" outlineLevel="0" collapsed="false">
      <c r="A3202" s="69"/>
      <c r="B3202" s="90"/>
      <c r="C3202" s="91"/>
      <c r="D3202" s="90"/>
      <c r="E3202" s="43"/>
      <c r="G3202" s="45"/>
      <c r="H3202" s="96"/>
      <c r="I3202" s="106" t="n">
        <f aca="false">IF(H3202="W",F3202*G3202-F3202,(IF(H3202="L",-F3202)))</f>
        <v>0</v>
      </c>
      <c r="K3202" s="23"/>
      <c r="L3202" s="48"/>
      <c r="M3202" s="48"/>
      <c r="N3202" s="49"/>
      <c r="P3202" s="92"/>
    </row>
    <row r="3203" customFormat="false" ht="16.85" hidden="false" customHeight="false" outlineLevel="0" collapsed="false">
      <c r="A3203" s="69"/>
      <c r="B3203" s="90"/>
      <c r="C3203" s="91"/>
      <c r="D3203" s="90"/>
      <c r="E3203" s="43"/>
      <c r="G3203" s="45"/>
      <c r="H3203" s="96"/>
      <c r="I3203" s="106" t="n">
        <f aca="false">IF(H3203="W",F3203*G3203-F3203,(IF(H3203="L",-F3203)))</f>
        <v>0</v>
      </c>
      <c r="K3203" s="23"/>
      <c r="L3203" s="48"/>
      <c r="M3203" s="48"/>
      <c r="N3203" s="49"/>
      <c r="P3203" s="92"/>
    </row>
    <row r="3204" customFormat="false" ht="16.85" hidden="false" customHeight="false" outlineLevel="0" collapsed="false">
      <c r="A3204" s="69"/>
      <c r="B3204" s="90"/>
      <c r="C3204" s="91"/>
      <c r="D3204" s="90"/>
      <c r="E3204" s="43"/>
      <c r="G3204" s="45"/>
      <c r="H3204" s="96"/>
      <c r="I3204" s="106" t="n">
        <f aca="false">IF(H3204="W",F3204*G3204-F3204,(IF(H3204="L",-F3204)))</f>
        <v>0</v>
      </c>
      <c r="K3204" s="23"/>
      <c r="L3204" s="48"/>
      <c r="M3204" s="48"/>
      <c r="N3204" s="49"/>
      <c r="P3204" s="92"/>
    </row>
    <row r="3205" customFormat="false" ht="16.85" hidden="false" customHeight="false" outlineLevel="0" collapsed="false">
      <c r="A3205" s="69"/>
      <c r="B3205" s="90"/>
      <c r="C3205" s="91"/>
      <c r="D3205" s="90"/>
      <c r="E3205" s="43"/>
      <c r="G3205" s="45"/>
      <c r="H3205" s="96"/>
      <c r="I3205" s="106" t="n">
        <f aca="false">IF(H3205="W",F3205*G3205-F3205,(IF(H3205="L",-F3205)))</f>
        <v>0</v>
      </c>
      <c r="K3205" s="23"/>
      <c r="L3205" s="48"/>
      <c r="M3205" s="48"/>
      <c r="N3205" s="49"/>
      <c r="P3205" s="92"/>
    </row>
    <row r="3206" customFormat="false" ht="16.85" hidden="false" customHeight="false" outlineLevel="0" collapsed="false">
      <c r="A3206" s="69"/>
      <c r="B3206" s="90"/>
      <c r="C3206" s="91"/>
      <c r="D3206" s="90"/>
      <c r="E3206" s="43"/>
      <c r="G3206" s="45"/>
      <c r="H3206" s="96"/>
      <c r="I3206" s="106" t="n">
        <f aca="false">IF(H3206="W",F3206*G3206-F3206,(IF(H3206="L",-F3206)))</f>
        <v>0</v>
      </c>
      <c r="K3206" s="23"/>
      <c r="L3206" s="48"/>
      <c r="M3206" s="48"/>
      <c r="N3206" s="49"/>
      <c r="P3206" s="92"/>
    </row>
    <row r="3207" customFormat="false" ht="16.85" hidden="false" customHeight="false" outlineLevel="0" collapsed="false">
      <c r="A3207" s="69"/>
      <c r="B3207" s="90"/>
      <c r="C3207" s="91"/>
      <c r="D3207" s="90"/>
      <c r="E3207" s="43"/>
      <c r="G3207" s="45"/>
      <c r="H3207" s="96"/>
      <c r="I3207" s="106" t="n">
        <f aca="false">IF(H3207="W",F3207*G3207-F3207,(IF(H3207="L",-F3207)))</f>
        <v>0</v>
      </c>
      <c r="K3207" s="23"/>
      <c r="L3207" s="48"/>
      <c r="M3207" s="48"/>
      <c r="N3207" s="49"/>
      <c r="P3207" s="92"/>
    </row>
    <row r="3208" customFormat="false" ht="16.85" hidden="false" customHeight="false" outlineLevel="0" collapsed="false">
      <c r="A3208" s="69"/>
      <c r="B3208" s="90"/>
      <c r="C3208" s="91"/>
      <c r="D3208" s="90"/>
      <c r="E3208" s="43"/>
      <c r="G3208" s="45"/>
      <c r="H3208" s="96"/>
      <c r="I3208" s="106" t="n">
        <f aca="false">IF(H3208="W",F3208*G3208-F3208,(IF(H3208="L",-F3208)))</f>
        <v>0</v>
      </c>
      <c r="K3208" s="23"/>
      <c r="L3208" s="48"/>
      <c r="M3208" s="48"/>
      <c r="N3208" s="49"/>
      <c r="P3208" s="92"/>
    </row>
    <row r="3209" customFormat="false" ht="16.85" hidden="false" customHeight="false" outlineLevel="0" collapsed="false">
      <c r="A3209" s="69"/>
      <c r="B3209" s="90"/>
      <c r="C3209" s="91"/>
      <c r="D3209" s="90"/>
      <c r="E3209" s="43"/>
      <c r="G3209" s="45"/>
      <c r="H3209" s="96"/>
      <c r="I3209" s="106" t="n">
        <f aca="false">IF(H3209="W",F3209*G3209-F3209,(IF(H3209="L",-F3209)))</f>
        <v>0</v>
      </c>
      <c r="K3209" s="23"/>
      <c r="L3209" s="48"/>
      <c r="M3209" s="48"/>
      <c r="N3209" s="49"/>
      <c r="P3209" s="92"/>
    </row>
    <row r="3210" customFormat="false" ht="16.85" hidden="false" customHeight="false" outlineLevel="0" collapsed="false">
      <c r="A3210" s="69"/>
      <c r="B3210" s="90"/>
      <c r="C3210" s="91"/>
      <c r="D3210" s="90"/>
      <c r="E3210" s="43"/>
      <c r="G3210" s="45"/>
      <c r="H3210" s="96"/>
      <c r="I3210" s="106" t="n">
        <f aca="false">IF(H3210="W",F3210*G3210-F3210,(IF(H3210="L",-F3210)))</f>
        <v>0</v>
      </c>
      <c r="K3210" s="23"/>
      <c r="L3210" s="48"/>
      <c r="M3210" s="48"/>
      <c r="N3210" s="49"/>
      <c r="P3210" s="92"/>
    </row>
    <row r="3211" customFormat="false" ht="16.85" hidden="false" customHeight="false" outlineLevel="0" collapsed="false">
      <c r="A3211" s="69"/>
      <c r="B3211" s="90"/>
      <c r="C3211" s="91"/>
      <c r="D3211" s="90"/>
      <c r="E3211" s="43"/>
      <c r="G3211" s="45"/>
      <c r="H3211" s="96"/>
      <c r="I3211" s="106" t="n">
        <f aca="false">IF(H3211="W",F3211*G3211-F3211,(IF(H3211="L",-F3211)))</f>
        <v>0</v>
      </c>
      <c r="K3211" s="23"/>
      <c r="L3211" s="48"/>
      <c r="M3211" s="48"/>
      <c r="N3211" s="49"/>
      <c r="P3211" s="92"/>
    </row>
    <row r="3212" customFormat="false" ht="16.85" hidden="false" customHeight="false" outlineLevel="0" collapsed="false">
      <c r="A3212" s="69"/>
      <c r="B3212" s="90"/>
      <c r="C3212" s="91"/>
      <c r="D3212" s="90"/>
      <c r="E3212" s="43"/>
      <c r="G3212" s="45"/>
      <c r="H3212" s="96"/>
      <c r="I3212" s="106" t="n">
        <f aca="false">IF(H3212="W",F3212*G3212-F3212,(IF(H3212="L",-F3212)))</f>
        <v>0</v>
      </c>
      <c r="K3212" s="23"/>
      <c r="L3212" s="48"/>
      <c r="M3212" s="48"/>
      <c r="N3212" s="49"/>
      <c r="P3212" s="92"/>
    </row>
    <row r="3213" customFormat="false" ht="16.85" hidden="false" customHeight="false" outlineLevel="0" collapsed="false">
      <c r="A3213" s="69"/>
      <c r="B3213" s="90"/>
      <c r="C3213" s="91"/>
      <c r="D3213" s="90"/>
      <c r="E3213" s="43"/>
      <c r="G3213" s="45"/>
      <c r="H3213" s="96"/>
      <c r="I3213" s="106" t="n">
        <f aca="false">IF(H3213="W",F3213*G3213-F3213,(IF(H3213="L",-F3213)))</f>
        <v>0</v>
      </c>
      <c r="K3213" s="23"/>
      <c r="L3213" s="48"/>
      <c r="M3213" s="48"/>
      <c r="N3213" s="49"/>
      <c r="P3213" s="92"/>
    </row>
    <row r="3214" customFormat="false" ht="16.85" hidden="false" customHeight="false" outlineLevel="0" collapsed="false">
      <c r="A3214" s="69"/>
      <c r="B3214" s="90"/>
      <c r="C3214" s="91"/>
      <c r="D3214" s="90"/>
      <c r="E3214" s="43"/>
      <c r="G3214" s="45"/>
      <c r="H3214" s="96"/>
      <c r="I3214" s="106" t="n">
        <f aca="false">IF(H3214="W",F3214*G3214-F3214,(IF(H3214="L",-F3214)))</f>
        <v>0</v>
      </c>
      <c r="K3214" s="23"/>
      <c r="L3214" s="48"/>
      <c r="M3214" s="48"/>
      <c r="N3214" s="49"/>
      <c r="P3214" s="92"/>
    </row>
    <row r="3215" customFormat="false" ht="16.85" hidden="false" customHeight="false" outlineLevel="0" collapsed="false">
      <c r="A3215" s="69"/>
      <c r="B3215" s="90"/>
      <c r="C3215" s="91"/>
      <c r="D3215" s="90"/>
      <c r="E3215" s="43"/>
      <c r="G3215" s="45"/>
      <c r="H3215" s="96"/>
      <c r="I3215" s="106" t="n">
        <f aca="false">IF(H3215="W",F3215*G3215-F3215,(IF(H3215="L",-F3215)))</f>
        <v>0</v>
      </c>
      <c r="K3215" s="23"/>
      <c r="L3215" s="48"/>
      <c r="M3215" s="48"/>
      <c r="N3215" s="49"/>
      <c r="P3215" s="92"/>
    </row>
    <row r="3216" customFormat="false" ht="16.85" hidden="false" customHeight="false" outlineLevel="0" collapsed="false">
      <c r="A3216" s="69"/>
      <c r="B3216" s="90"/>
      <c r="C3216" s="91"/>
      <c r="D3216" s="90"/>
      <c r="E3216" s="43"/>
      <c r="G3216" s="45"/>
      <c r="H3216" s="96"/>
      <c r="I3216" s="106" t="n">
        <f aca="false">IF(H3216="W",F3216*G3216-F3216,(IF(H3216="L",-F3216)))</f>
        <v>0</v>
      </c>
      <c r="K3216" s="23"/>
      <c r="L3216" s="48"/>
      <c r="M3216" s="48"/>
      <c r="N3216" s="49"/>
      <c r="P3216" s="92"/>
    </row>
    <row r="3217" customFormat="false" ht="16.85" hidden="false" customHeight="false" outlineLevel="0" collapsed="false">
      <c r="A3217" s="69"/>
      <c r="B3217" s="90"/>
      <c r="C3217" s="91"/>
      <c r="D3217" s="90"/>
      <c r="E3217" s="43"/>
      <c r="G3217" s="45"/>
      <c r="H3217" s="96"/>
      <c r="I3217" s="106" t="n">
        <f aca="false">IF(H3217="W",F3217*G3217-F3217,(IF(H3217="L",-F3217)))</f>
        <v>0</v>
      </c>
      <c r="K3217" s="23"/>
      <c r="L3217" s="48"/>
      <c r="M3217" s="48"/>
      <c r="N3217" s="49"/>
      <c r="P3217" s="92"/>
    </row>
    <row r="3218" customFormat="false" ht="16.85" hidden="false" customHeight="false" outlineLevel="0" collapsed="false">
      <c r="A3218" s="69"/>
      <c r="B3218" s="90"/>
      <c r="C3218" s="91"/>
      <c r="D3218" s="90"/>
      <c r="E3218" s="43"/>
      <c r="G3218" s="45"/>
      <c r="H3218" s="96"/>
      <c r="I3218" s="106" t="n">
        <f aca="false">IF(H3218="W",F3218*G3218-F3218,(IF(H3218="L",-F3218)))</f>
        <v>0</v>
      </c>
      <c r="K3218" s="23"/>
      <c r="L3218" s="48"/>
      <c r="M3218" s="48"/>
      <c r="N3218" s="49"/>
      <c r="P3218" s="92"/>
    </row>
    <row r="3219" customFormat="false" ht="16.85" hidden="false" customHeight="false" outlineLevel="0" collapsed="false">
      <c r="A3219" s="69"/>
      <c r="B3219" s="90"/>
      <c r="C3219" s="91"/>
      <c r="D3219" s="90"/>
      <c r="E3219" s="43"/>
      <c r="G3219" s="45"/>
      <c r="H3219" s="96"/>
      <c r="I3219" s="106" t="n">
        <f aca="false">IF(H3219="W",F3219*G3219-F3219,(IF(H3219="L",-F3219)))</f>
        <v>0</v>
      </c>
      <c r="K3219" s="23"/>
      <c r="L3219" s="48"/>
      <c r="M3219" s="48"/>
      <c r="N3219" s="49"/>
      <c r="P3219" s="92"/>
    </row>
    <row r="3220" customFormat="false" ht="16.85" hidden="false" customHeight="false" outlineLevel="0" collapsed="false">
      <c r="A3220" s="69"/>
      <c r="B3220" s="90"/>
      <c r="C3220" s="91"/>
      <c r="D3220" s="90"/>
      <c r="E3220" s="43"/>
      <c r="G3220" s="45"/>
      <c r="H3220" s="96"/>
      <c r="I3220" s="106" t="n">
        <f aca="false">IF(H3220="W",F3220*G3220-F3220,(IF(H3220="L",-F3220)))</f>
        <v>0</v>
      </c>
      <c r="K3220" s="23"/>
      <c r="L3220" s="48"/>
      <c r="N3220" s="49"/>
      <c r="P3220" s="92"/>
    </row>
    <row r="3221" customFormat="false" ht="16.85" hidden="false" customHeight="false" outlineLevel="0" collapsed="false">
      <c r="A3221" s="69"/>
      <c r="B3221" s="90"/>
      <c r="C3221" s="91"/>
      <c r="D3221" s="90"/>
      <c r="E3221" s="43"/>
      <c r="G3221" s="45"/>
      <c r="H3221" s="96"/>
      <c r="I3221" s="106" t="n">
        <f aca="false">IF(H3221="W",F3221*G3221-F3221,(IF(H3221="L",-F3221)))</f>
        <v>0</v>
      </c>
      <c r="K3221" s="23"/>
      <c r="L3221" s="48"/>
      <c r="N3221" s="49"/>
      <c r="P3221" s="92"/>
    </row>
    <row r="3222" customFormat="false" ht="16.85" hidden="false" customHeight="false" outlineLevel="0" collapsed="false">
      <c r="A3222" s="69"/>
      <c r="B3222" s="90"/>
      <c r="C3222" s="91"/>
      <c r="D3222" s="90"/>
      <c r="E3222" s="43"/>
      <c r="G3222" s="45"/>
      <c r="H3222" s="96"/>
      <c r="I3222" s="106" t="n">
        <f aca="false">IF(H3222="W",F3222*G3222-F3222,(IF(H3222="L",-F3222)))</f>
        <v>0</v>
      </c>
      <c r="K3222" s="23"/>
      <c r="L3222" s="48"/>
      <c r="N3222" s="49"/>
      <c r="P3222" s="92"/>
    </row>
    <row r="3223" customFormat="false" ht="16.85" hidden="false" customHeight="false" outlineLevel="0" collapsed="false">
      <c r="A3223" s="69"/>
      <c r="B3223" s="90"/>
      <c r="C3223" s="91"/>
      <c r="D3223" s="90"/>
      <c r="E3223" s="43"/>
      <c r="G3223" s="45"/>
      <c r="H3223" s="96"/>
      <c r="I3223" s="106" t="n">
        <f aca="false">IF(H3223="W",F3223*G3223-F3223,(IF(H3223="L",-F3223)))</f>
        <v>0</v>
      </c>
      <c r="K3223" s="23"/>
      <c r="L3223" s="48"/>
      <c r="N3223" s="49"/>
      <c r="P3223" s="92"/>
    </row>
    <row r="3224" customFormat="false" ht="16.85" hidden="false" customHeight="false" outlineLevel="0" collapsed="false">
      <c r="A3224" s="69"/>
      <c r="B3224" s="90"/>
      <c r="C3224" s="91"/>
      <c r="D3224" s="90"/>
      <c r="E3224" s="43"/>
      <c r="G3224" s="45"/>
      <c r="H3224" s="96"/>
      <c r="I3224" s="106" t="n">
        <f aca="false">IF(H3224="W",F3224*G3224-F3224,(IF(H3224="L",-F3224)))</f>
        <v>0</v>
      </c>
      <c r="K3224" s="23"/>
      <c r="L3224" s="48"/>
      <c r="N3224" s="49"/>
      <c r="P3224" s="92"/>
    </row>
    <row r="3225" customFormat="false" ht="16.85" hidden="false" customHeight="false" outlineLevel="0" collapsed="false">
      <c r="A3225" s="69"/>
      <c r="B3225" s="90"/>
      <c r="C3225" s="91"/>
      <c r="D3225" s="90"/>
      <c r="E3225" s="43"/>
      <c r="G3225" s="45"/>
      <c r="H3225" s="96"/>
      <c r="I3225" s="106" t="n">
        <f aca="false">IF(H3225="W",F3225*G3225-F3225,(IF(H3225="L",-F3225)))</f>
        <v>0</v>
      </c>
      <c r="K3225" s="23"/>
      <c r="N3225" s="49"/>
      <c r="P3225" s="92"/>
    </row>
    <row r="3226" customFormat="false" ht="16.85" hidden="false" customHeight="false" outlineLevel="0" collapsed="false">
      <c r="A3226" s="69"/>
      <c r="B3226" s="90"/>
      <c r="C3226" s="91"/>
      <c r="D3226" s="90"/>
      <c r="E3226" s="43"/>
      <c r="G3226" s="45"/>
      <c r="H3226" s="96"/>
      <c r="I3226" s="106" t="n">
        <f aca="false">IF(H3226="W",F3226*G3226-F3226,(IF(H3226="L",-F3226)))</f>
        <v>0</v>
      </c>
      <c r="K3226" s="23"/>
      <c r="N3226" s="49"/>
      <c r="P3226" s="92"/>
    </row>
    <row r="3227" customFormat="false" ht="16.85" hidden="false" customHeight="false" outlineLevel="0" collapsed="false">
      <c r="A3227" s="69"/>
      <c r="B3227" s="90"/>
      <c r="C3227" s="91"/>
      <c r="D3227" s="90"/>
      <c r="E3227" s="43"/>
      <c r="G3227" s="45"/>
      <c r="H3227" s="96"/>
      <c r="I3227" s="106" t="n">
        <f aca="false">IF(H3227="W",F3227*G3227-F3227,(IF(H3227="L",-F3227)))</f>
        <v>0</v>
      </c>
      <c r="K3227" s="23"/>
      <c r="N3227" s="49"/>
      <c r="P3227" s="92"/>
    </row>
    <row r="3228" customFormat="false" ht="16.85" hidden="false" customHeight="false" outlineLevel="0" collapsed="false">
      <c r="A3228" s="69"/>
      <c r="B3228" s="90"/>
      <c r="C3228" s="91"/>
      <c r="D3228" s="90"/>
      <c r="E3228" s="43"/>
      <c r="G3228" s="45"/>
      <c r="H3228" s="96"/>
      <c r="I3228" s="106" t="n">
        <f aca="false">IF(H3228="W",F3228*G3228-F3228,(IF(H3228="L",-F3228)))</f>
        <v>0</v>
      </c>
      <c r="K3228" s="23"/>
      <c r="N3228" s="49"/>
      <c r="P3228" s="92"/>
    </row>
    <row r="3229" customFormat="false" ht="16.85" hidden="false" customHeight="false" outlineLevel="0" collapsed="false">
      <c r="A3229" s="69"/>
      <c r="B3229" s="90"/>
      <c r="C3229" s="91"/>
      <c r="D3229" s="90"/>
      <c r="E3229" s="43"/>
      <c r="G3229" s="45"/>
      <c r="H3229" s="96"/>
      <c r="I3229" s="106" t="n">
        <f aca="false">IF(H3229="W",F3229*G3229-F3229,(IF(H3229="L",-F3229)))</f>
        <v>0</v>
      </c>
      <c r="K3229" s="23"/>
      <c r="N3229" s="49"/>
      <c r="P3229" s="92"/>
    </row>
    <row r="3230" customFormat="false" ht="16.85" hidden="false" customHeight="false" outlineLevel="0" collapsed="false">
      <c r="A3230" s="69"/>
      <c r="B3230" s="90"/>
      <c r="C3230" s="91"/>
      <c r="D3230" s="90"/>
      <c r="E3230" s="43"/>
      <c r="G3230" s="45"/>
      <c r="H3230" s="96"/>
      <c r="I3230" s="106" t="n">
        <f aca="false">IF(H3230="W",F3230*G3230-F3230,(IF(H3230="L",-F3230)))</f>
        <v>0</v>
      </c>
      <c r="K3230" s="23"/>
      <c r="N3230" s="49"/>
      <c r="P3230" s="92"/>
    </row>
    <row r="3231" customFormat="false" ht="16.85" hidden="false" customHeight="false" outlineLevel="0" collapsed="false">
      <c r="A3231" s="69"/>
      <c r="B3231" s="90"/>
      <c r="C3231" s="91"/>
      <c r="D3231" s="90"/>
      <c r="E3231" s="43"/>
      <c r="G3231" s="45"/>
      <c r="H3231" s="96"/>
      <c r="I3231" s="106" t="n">
        <f aca="false">IF(H3231="W",F3231*G3231-F3231,(IF(H3231="L",-F3231)))</f>
        <v>0</v>
      </c>
      <c r="K3231" s="23"/>
      <c r="N3231" s="49"/>
      <c r="P3231" s="92"/>
    </row>
    <row r="3232" customFormat="false" ht="16.85" hidden="false" customHeight="false" outlineLevel="0" collapsed="false">
      <c r="A3232" s="69"/>
      <c r="B3232" s="90"/>
      <c r="C3232" s="91"/>
      <c r="D3232" s="90"/>
      <c r="E3232" s="43"/>
      <c r="G3232" s="45"/>
      <c r="H3232" s="96"/>
      <c r="I3232" s="106" t="n">
        <f aca="false">IF(H3232="W",F3232*G3232-F3232,(IF(H3232="L",-F3232)))</f>
        <v>0</v>
      </c>
      <c r="K3232" s="23"/>
      <c r="N3232" s="49"/>
      <c r="P3232" s="92"/>
    </row>
    <row r="3233" customFormat="false" ht="16.85" hidden="false" customHeight="false" outlineLevel="0" collapsed="false">
      <c r="A3233" s="69"/>
      <c r="B3233" s="90"/>
      <c r="C3233" s="91"/>
      <c r="D3233" s="90"/>
      <c r="E3233" s="43"/>
      <c r="G3233" s="45"/>
      <c r="H3233" s="96"/>
      <c r="I3233" s="106" t="n">
        <f aca="false">IF(H3233="W",F3233*G3233-F3233,(IF(H3233="L",-F3233)))</f>
        <v>0</v>
      </c>
      <c r="K3233" s="23"/>
      <c r="N3233" s="49"/>
      <c r="P3233" s="92"/>
    </row>
    <row r="3234" customFormat="false" ht="16.85" hidden="false" customHeight="false" outlineLevel="0" collapsed="false">
      <c r="A3234" s="69"/>
      <c r="B3234" s="90"/>
      <c r="C3234" s="91"/>
      <c r="D3234" s="90"/>
      <c r="E3234" s="43"/>
      <c r="G3234" s="45"/>
      <c r="H3234" s="96"/>
      <c r="I3234" s="106" t="n">
        <f aca="false">IF(H3234="W",F3234*G3234-F3234,(IF(H3234="L",-F3234)))</f>
        <v>0</v>
      </c>
      <c r="K3234" s="23"/>
      <c r="N3234" s="49"/>
      <c r="P3234" s="92"/>
    </row>
    <row r="3235" customFormat="false" ht="16.85" hidden="false" customHeight="false" outlineLevel="0" collapsed="false">
      <c r="A3235" s="69"/>
      <c r="B3235" s="90"/>
      <c r="C3235" s="91"/>
      <c r="D3235" s="90"/>
      <c r="E3235" s="43"/>
      <c r="G3235" s="45"/>
      <c r="H3235" s="96"/>
      <c r="I3235" s="106" t="n">
        <f aca="false">IF(H3235="W",F3235*G3235-F3235,(IF(H3235="L",-F3235)))</f>
        <v>0</v>
      </c>
      <c r="K3235" s="23"/>
      <c r="N3235" s="49"/>
      <c r="P3235" s="92"/>
    </row>
    <row r="3236" customFormat="false" ht="16.85" hidden="false" customHeight="false" outlineLevel="0" collapsed="false">
      <c r="A3236" s="69"/>
      <c r="B3236" s="90"/>
      <c r="C3236" s="91"/>
      <c r="D3236" s="90"/>
      <c r="E3236" s="43"/>
      <c r="G3236" s="45"/>
      <c r="H3236" s="96"/>
      <c r="I3236" s="106" t="n">
        <f aca="false">IF(H3236="W",F3236*G3236-F3236,(IF(H3236="L",-F3236)))</f>
        <v>0</v>
      </c>
      <c r="K3236" s="23"/>
      <c r="N3236" s="49"/>
      <c r="P3236" s="92"/>
    </row>
    <row r="3237" customFormat="false" ht="16.85" hidden="false" customHeight="false" outlineLevel="0" collapsed="false">
      <c r="A3237" s="69"/>
      <c r="B3237" s="90"/>
      <c r="C3237" s="91"/>
      <c r="D3237" s="90"/>
      <c r="E3237" s="43"/>
      <c r="G3237" s="45"/>
      <c r="H3237" s="96"/>
      <c r="I3237" s="106" t="n">
        <f aca="false">IF(H3237="W",F3237*G3237-F3237,(IF(H3237="L",-F3237)))</f>
        <v>0</v>
      </c>
      <c r="K3237" s="23"/>
      <c r="N3237" s="49"/>
      <c r="P3237" s="92"/>
    </row>
    <row r="3238" customFormat="false" ht="16.85" hidden="false" customHeight="false" outlineLevel="0" collapsed="false">
      <c r="A3238" s="69"/>
      <c r="B3238" s="90"/>
      <c r="C3238" s="91"/>
      <c r="D3238" s="90"/>
      <c r="E3238" s="43"/>
      <c r="G3238" s="45"/>
      <c r="H3238" s="96"/>
      <c r="I3238" s="106" t="n">
        <f aca="false">IF(H3238="W",F3238*G3238-F3238,(IF(H3238="L",-F3238)))</f>
        <v>0</v>
      </c>
      <c r="K3238" s="23"/>
      <c r="N3238" s="49"/>
      <c r="P3238" s="92"/>
    </row>
    <row r="3239" customFormat="false" ht="16.85" hidden="false" customHeight="false" outlineLevel="0" collapsed="false">
      <c r="A3239" s="69"/>
      <c r="B3239" s="90"/>
      <c r="C3239" s="91"/>
      <c r="D3239" s="90"/>
      <c r="E3239" s="43"/>
      <c r="G3239" s="45"/>
      <c r="H3239" s="96"/>
      <c r="I3239" s="106" t="n">
        <f aca="false">IF(H3239="W",F3239*G3239-F3239,(IF(H3239="L",-F3239)))</f>
        <v>0</v>
      </c>
      <c r="K3239" s="23"/>
      <c r="N3239" s="49"/>
      <c r="P3239" s="92"/>
    </row>
    <row r="3240" customFormat="false" ht="16.85" hidden="false" customHeight="false" outlineLevel="0" collapsed="false">
      <c r="A3240" s="69"/>
      <c r="B3240" s="90"/>
      <c r="C3240" s="91"/>
      <c r="D3240" s="90"/>
      <c r="E3240" s="43"/>
      <c r="G3240" s="45"/>
      <c r="H3240" s="96"/>
      <c r="I3240" s="106" t="n">
        <f aca="false">IF(H3240="W",F3240*G3240-F3240,(IF(H3240="L",-F3240)))</f>
        <v>0</v>
      </c>
      <c r="K3240" s="23"/>
      <c r="N3240" s="49"/>
      <c r="P3240" s="92"/>
    </row>
    <row r="3241" customFormat="false" ht="16.85" hidden="false" customHeight="false" outlineLevel="0" collapsed="false">
      <c r="A3241" s="69"/>
      <c r="B3241" s="90"/>
      <c r="C3241" s="91"/>
      <c r="D3241" s="90"/>
      <c r="E3241" s="43"/>
      <c r="G3241" s="45"/>
      <c r="H3241" s="96"/>
      <c r="I3241" s="106" t="n">
        <f aca="false">IF(H3241="W",F3241*G3241-F3241,(IF(H3241="L",-F3241)))</f>
        <v>0</v>
      </c>
      <c r="K3241" s="23"/>
      <c r="N3241" s="49"/>
      <c r="P3241" s="92"/>
    </row>
    <row r="3242" customFormat="false" ht="16.85" hidden="false" customHeight="false" outlineLevel="0" collapsed="false">
      <c r="A3242" s="69"/>
      <c r="B3242" s="90"/>
      <c r="C3242" s="91"/>
      <c r="D3242" s="90"/>
      <c r="E3242" s="43"/>
      <c r="G3242" s="45"/>
      <c r="H3242" s="96"/>
      <c r="I3242" s="106" t="n">
        <f aca="false">IF(H3242="W",F3242*G3242-F3242,(IF(H3242="L",-F3242)))</f>
        <v>0</v>
      </c>
      <c r="K3242" s="23"/>
      <c r="N3242" s="49"/>
      <c r="P3242" s="92"/>
    </row>
    <row r="3243" customFormat="false" ht="16.85" hidden="false" customHeight="false" outlineLevel="0" collapsed="false">
      <c r="A3243" s="69"/>
      <c r="B3243" s="90"/>
      <c r="C3243" s="91"/>
      <c r="D3243" s="90"/>
      <c r="E3243" s="43"/>
      <c r="G3243" s="45"/>
      <c r="H3243" s="96"/>
      <c r="I3243" s="106" t="n">
        <f aca="false">IF(H3243="W",F3243*G3243-F3243,(IF(H3243="L",-F3243)))</f>
        <v>0</v>
      </c>
      <c r="K3243" s="23"/>
      <c r="N3243" s="49"/>
      <c r="P3243" s="92"/>
    </row>
    <row r="3244" customFormat="false" ht="16.85" hidden="false" customHeight="false" outlineLevel="0" collapsed="false">
      <c r="A3244" s="69"/>
      <c r="B3244" s="90"/>
      <c r="C3244" s="91"/>
      <c r="D3244" s="90"/>
      <c r="E3244" s="43"/>
      <c r="G3244" s="45"/>
      <c r="H3244" s="96"/>
      <c r="I3244" s="106" t="n">
        <f aca="false">IF(H3244="W",F3244*G3244-F3244,(IF(H3244="L",-F3244)))</f>
        <v>0</v>
      </c>
      <c r="K3244" s="23"/>
      <c r="N3244" s="49"/>
      <c r="P3244" s="92"/>
    </row>
    <row r="3245" customFormat="false" ht="16.85" hidden="false" customHeight="false" outlineLevel="0" collapsed="false">
      <c r="A3245" s="69"/>
      <c r="B3245" s="90"/>
      <c r="C3245" s="91"/>
      <c r="D3245" s="90"/>
      <c r="E3245" s="43"/>
      <c r="G3245" s="45"/>
      <c r="H3245" s="96"/>
      <c r="I3245" s="106" t="n">
        <f aca="false">IF(H3245="W",F3245*G3245-F3245,(IF(H3245="L",-F3245)))</f>
        <v>0</v>
      </c>
      <c r="K3245" s="23"/>
      <c r="N3245" s="49"/>
      <c r="P3245" s="92"/>
    </row>
    <row r="3246" customFormat="false" ht="16.85" hidden="false" customHeight="false" outlineLevel="0" collapsed="false">
      <c r="A3246" s="69"/>
      <c r="B3246" s="90"/>
      <c r="C3246" s="91"/>
      <c r="D3246" s="90"/>
      <c r="E3246" s="43"/>
      <c r="G3246" s="45"/>
      <c r="H3246" s="96"/>
      <c r="I3246" s="106" t="n">
        <f aca="false">IF(H3246="W",F3246*G3246-F3246,(IF(H3246="L",-F3246)))</f>
        <v>0</v>
      </c>
      <c r="K3246" s="23"/>
      <c r="N3246" s="49"/>
      <c r="P3246" s="92"/>
    </row>
    <row r="3247" customFormat="false" ht="16.85" hidden="false" customHeight="false" outlineLevel="0" collapsed="false">
      <c r="A3247" s="69"/>
      <c r="B3247" s="90"/>
      <c r="C3247" s="91"/>
      <c r="D3247" s="90"/>
      <c r="E3247" s="43"/>
      <c r="G3247" s="45"/>
      <c r="H3247" s="96"/>
      <c r="I3247" s="106" t="n">
        <f aca="false">IF(H3247="W",F3247*G3247-F3247,(IF(H3247="L",-F3247)))</f>
        <v>0</v>
      </c>
      <c r="K3247" s="23"/>
      <c r="N3247" s="49"/>
      <c r="P3247" s="92"/>
    </row>
    <row r="3248" customFormat="false" ht="16.85" hidden="false" customHeight="false" outlineLevel="0" collapsed="false">
      <c r="A3248" s="69"/>
      <c r="B3248" s="90"/>
      <c r="C3248" s="91"/>
      <c r="D3248" s="90"/>
      <c r="E3248" s="43"/>
      <c r="G3248" s="45"/>
      <c r="H3248" s="96"/>
      <c r="I3248" s="106" t="n">
        <f aca="false">IF(H3248="W",F3248*G3248-F3248,(IF(H3248="L",-F3248)))</f>
        <v>0</v>
      </c>
      <c r="K3248" s="23"/>
      <c r="N3248" s="49"/>
      <c r="P3248" s="92"/>
    </row>
    <row r="3249" customFormat="false" ht="16.85" hidden="false" customHeight="false" outlineLevel="0" collapsed="false">
      <c r="A3249" s="69"/>
      <c r="B3249" s="90"/>
      <c r="C3249" s="91"/>
      <c r="D3249" s="90"/>
      <c r="E3249" s="43"/>
      <c r="G3249" s="45"/>
      <c r="H3249" s="96"/>
      <c r="I3249" s="106" t="n">
        <f aca="false">IF(H3249="W",F3249*G3249-F3249,(IF(H3249="L",-F3249)))</f>
        <v>0</v>
      </c>
      <c r="K3249" s="23"/>
      <c r="N3249" s="49"/>
      <c r="P3249" s="92"/>
    </row>
    <row r="3250" customFormat="false" ht="16.85" hidden="false" customHeight="false" outlineLevel="0" collapsed="false">
      <c r="A3250" s="69"/>
      <c r="B3250" s="90"/>
      <c r="C3250" s="91"/>
      <c r="D3250" s="90"/>
      <c r="E3250" s="43"/>
      <c r="G3250" s="45"/>
      <c r="H3250" s="96"/>
      <c r="I3250" s="106" t="n">
        <f aca="false">IF(H3250="W",F3250*G3250-F3250,(IF(H3250="L",-F3250)))</f>
        <v>0</v>
      </c>
      <c r="K3250" s="23"/>
      <c r="N3250" s="49"/>
      <c r="P3250" s="92"/>
    </row>
    <row r="3251" customFormat="false" ht="16.85" hidden="false" customHeight="false" outlineLevel="0" collapsed="false">
      <c r="A3251" s="69"/>
      <c r="B3251" s="90"/>
      <c r="C3251" s="91"/>
      <c r="D3251" s="90"/>
      <c r="E3251" s="43"/>
      <c r="G3251" s="45"/>
      <c r="H3251" s="96"/>
      <c r="I3251" s="106" t="n">
        <f aca="false">IF(H3251="W",F3251*G3251-F3251,(IF(H3251="L",-F3251)))</f>
        <v>0</v>
      </c>
      <c r="K3251" s="23"/>
      <c r="N3251" s="49"/>
      <c r="P3251" s="92"/>
    </row>
    <row r="3252" customFormat="false" ht="16.85" hidden="false" customHeight="false" outlineLevel="0" collapsed="false">
      <c r="A3252" s="69"/>
      <c r="B3252" s="90"/>
      <c r="C3252" s="91"/>
      <c r="D3252" s="90"/>
      <c r="E3252" s="43"/>
      <c r="G3252" s="45"/>
      <c r="H3252" s="96"/>
      <c r="I3252" s="106" t="n">
        <f aca="false">IF(H3252="W",F3252*G3252-F3252,(IF(H3252="L",-F3252)))</f>
        <v>0</v>
      </c>
      <c r="K3252" s="23"/>
      <c r="N3252" s="49"/>
      <c r="P3252" s="92"/>
    </row>
    <row r="3253" customFormat="false" ht="16.85" hidden="false" customHeight="false" outlineLevel="0" collapsed="false">
      <c r="A3253" s="69"/>
      <c r="B3253" s="90"/>
      <c r="C3253" s="91"/>
      <c r="D3253" s="90"/>
      <c r="E3253" s="43"/>
      <c r="G3253" s="45"/>
      <c r="H3253" s="96"/>
      <c r="I3253" s="106" t="n">
        <f aca="false">IF(H3253="W",F3253*G3253-F3253,(IF(H3253="L",-F3253)))</f>
        <v>0</v>
      </c>
      <c r="K3253" s="23"/>
      <c r="N3253" s="49"/>
      <c r="P3253" s="92"/>
    </row>
    <row r="3254" customFormat="false" ht="16.85" hidden="false" customHeight="false" outlineLevel="0" collapsed="false">
      <c r="A3254" s="69"/>
      <c r="B3254" s="90"/>
      <c r="C3254" s="91"/>
      <c r="D3254" s="90"/>
      <c r="E3254" s="43"/>
      <c r="G3254" s="45"/>
      <c r="H3254" s="96"/>
      <c r="I3254" s="106" t="n">
        <f aca="false">IF(H3254="W",F3254*G3254-F3254,(IF(H3254="L",-F3254)))</f>
        <v>0</v>
      </c>
      <c r="K3254" s="23"/>
      <c r="N3254" s="49"/>
      <c r="P3254" s="92"/>
    </row>
    <row r="3255" customFormat="false" ht="16.85" hidden="false" customHeight="false" outlineLevel="0" collapsed="false">
      <c r="A3255" s="69"/>
      <c r="B3255" s="90"/>
      <c r="C3255" s="91"/>
      <c r="D3255" s="90"/>
      <c r="E3255" s="43"/>
      <c r="G3255" s="45"/>
      <c r="H3255" s="96"/>
      <c r="I3255" s="106" t="n">
        <f aca="false">IF(H3255="W",F3255*G3255-F3255,(IF(H3255="L",-F3255)))</f>
        <v>0</v>
      </c>
      <c r="K3255" s="23"/>
      <c r="N3255" s="49"/>
      <c r="P3255" s="92"/>
    </row>
    <row r="3256" customFormat="false" ht="16.85" hidden="false" customHeight="false" outlineLevel="0" collapsed="false">
      <c r="A3256" s="69"/>
      <c r="B3256" s="90"/>
      <c r="C3256" s="91"/>
      <c r="D3256" s="90"/>
      <c r="E3256" s="43"/>
      <c r="G3256" s="45"/>
      <c r="H3256" s="96"/>
      <c r="I3256" s="106" t="n">
        <f aca="false">IF(H3256="W",F3256*G3256-F3256,(IF(H3256="L",-F3256)))</f>
        <v>0</v>
      </c>
      <c r="K3256" s="23"/>
      <c r="N3256" s="49"/>
      <c r="P3256" s="92"/>
    </row>
    <row r="3257" customFormat="false" ht="16.85" hidden="false" customHeight="false" outlineLevel="0" collapsed="false">
      <c r="A3257" s="69"/>
      <c r="B3257" s="90"/>
      <c r="C3257" s="91"/>
      <c r="D3257" s="90"/>
      <c r="E3257" s="43"/>
      <c r="G3257" s="45"/>
      <c r="H3257" s="96"/>
      <c r="I3257" s="106" t="n">
        <f aca="false">IF(H3257="W",F3257*G3257-F3257,(IF(H3257="L",-F3257)))</f>
        <v>0</v>
      </c>
      <c r="K3257" s="23"/>
      <c r="N3257" s="49"/>
      <c r="P3257" s="92"/>
    </row>
    <row r="3258" customFormat="false" ht="16.85" hidden="false" customHeight="false" outlineLevel="0" collapsed="false">
      <c r="A3258" s="69"/>
      <c r="B3258" s="90"/>
      <c r="C3258" s="91"/>
      <c r="D3258" s="90"/>
      <c r="E3258" s="43"/>
      <c r="G3258" s="45"/>
      <c r="H3258" s="96"/>
      <c r="I3258" s="106" t="n">
        <f aca="false">IF(H3258="W",F3258*G3258-F3258,(IF(H3258="L",-F3258)))</f>
        <v>0</v>
      </c>
      <c r="K3258" s="23"/>
      <c r="N3258" s="49"/>
      <c r="P3258" s="92"/>
    </row>
    <row r="3259" customFormat="false" ht="16.85" hidden="false" customHeight="false" outlineLevel="0" collapsed="false">
      <c r="A3259" s="69"/>
      <c r="B3259" s="90"/>
      <c r="C3259" s="91"/>
      <c r="D3259" s="90"/>
      <c r="E3259" s="43"/>
      <c r="G3259" s="45"/>
      <c r="H3259" s="96"/>
      <c r="I3259" s="106" t="n">
        <f aca="false">IF(H3259="W",F3259*G3259-F3259,(IF(H3259="L",-F3259)))</f>
        <v>0</v>
      </c>
      <c r="K3259" s="23"/>
      <c r="N3259" s="49"/>
      <c r="P3259" s="92"/>
    </row>
    <row r="3260" customFormat="false" ht="16.85" hidden="false" customHeight="false" outlineLevel="0" collapsed="false">
      <c r="A3260" s="69"/>
      <c r="B3260" s="90"/>
      <c r="C3260" s="91"/>
      <c r="D3260" s="90"/>
      <c r="E3260" s="43"/>
      <c r="G3260" s="45"/>
      <c r="H3260" s="96"/>
      <c r="I3260" s="106" t="n">
        <f aca="false">IF(H3260="W",F3260*G3260-F3260,(IF(H3260="L",-F3260)))</f>
        <v>0</v>
      </c>
      <c r="K3260" s="23"/>
      <c r="N3260" s="49"/>
      <c r="P3260" s="92"/>
    </row>
    <row r="3261" customFormat="false" ht="16.85" hidden="false" customHeight="false" outlineLevel="0" collapsed="false">
      <c r="A3261" s="69"/>
      <c r="B3261" s="90"/>
      <c r="C3261" s="91"/>
      <c r="D3261" s="90"/>
      <c r="E3261" s="43"/>
      <c r="G3261" s="45"/>
      <c r="H3261" s="96"/>
      <c r="I3261" s="106" t="n">
        <f aca="false">IF(H3261="W",F3261*G3261-F3261,(IF(H3261="L",-F3261)))</f>
        <v>0</v>
      </c>
      <c r="K3261" s="23"/>
      <c r="N3261" s="49"/>
      <c r="P3261" s="92"/>
    </row>
    <row r="3262" customFormat="false" ht="16.85" hidden="false" customHeight="false" outlineLevel="0" collapsed="false">
      <c r="A3262" s="69"/>
      <c r="B3262" s="90"/>
      <c r="C3262" s="91"/>
      <c r="D3262" s="90"/>
      <c r="E3262" s="43"/>
      <c r="G3262" s="45"/>
      <c r="H3262" s="96"/>
      <c r="I3262" s="106" t="n">
        <f aca="false">IF(H3262="W",F3262*G3262-F3262,(IF(H3262="L",-F3262)))</f>
        <v>0</v>
      </c>
      <c r="K3262" s="23"/>
      <c r="N3262" s="49"/>
      <c r="P3262" s="92"/>
    </row>
    <row r="3263" customFormat="false" ht="16.85" hidden="false" customHeight="false" outlineLevel="0" collapsed="false">
      <c r="A3263" s="69"/>
      <c r="B3263" s="90"/>
      <c r="C3263" s="91"/>
      <c r="D3263" s="90"/>
      <c r="E3263" s="43"/>
      <c r="G3263" s="45"/>
      <c r="H3263" s="96"/>
      <c r="I3263" s="106" t="n">
        <f aca="false">IF(H3263="W",F3263*G3263-F3263,(IF(H3263="L",-F3263)))</f>
        <v>0</v>
      </c>
      <c r="K3263" s="23"/>
      <c r="N3263" s="49"/>
      <c r="P3263" s="92"/>
    </row>
    <row r="3264" customFormat="false" ht="16.85" hidden="false" customHeight="false" outlineLevel="0" collapsed="false">
      <c r="A3264" s="69"/>
      <c r="B3264" s="90"/>
      <c r="C3264" s="91"/>
      <c r="D3264" s="90"/>
      <c r="E3264" s="43"/>
      <c r="G3264" s="45"/>
      <c r="H3264" s="96"/>
      <c r="I3264" s="106" t="n">
        <f aca="false">IF(H3264="W",F3264*G3264-F3264,(IF(H3264="L",-F3264)))</f>
        <v>0</v>
      </c>
      <c r="K3264" s="23"/>
      <c r="N3264" s="49"/>
      <c r="P3264" s="92"/>
    </row>
    <row r="3265" customFormat="false" ht="16.85" hidden="false" customHeight="false" outlineLevel="0" collapsed="false">
      <c r="A3265" s="69"/>
      <c r="B3265" s="90"/>
      <c r="C3265" s="91"/>
      <c r="D3265" s="90"/>
      <c r="E3265" s="43"/>
      <c r="G3265" s="45"/>
      <c r="H3265" s="96"/>
      <c r="I3265" s="106" t="n">
        <f aca="false">IF(H3265="W",F3265*G3265-F3265,(IF(H3265="L",-F3265)))</f>
        <v>0</v>
      </c>
      <c r="K3265" s="23"/>
      <c r="N3265" s="49"/>
      <c r="P3265" s="92"/>
    </row>
    <row r="3266" customFormat="false" ht="16.85" hidden="false" customHeight="false" outlineLevel="0" collapsed="false">
      <c r="A3266" s="69"/>
      <c r="B3266" s="90"/>
      <c r="C3266" s="91"/>
      <c r="D3266" s="90"/>
      <c r="E3266" s="43"/>
      <c r="G3266" s="45"/>
      <c r="H3266" s="96"/>
      <c r="I3266" s="106" t="n">
        <f aca="false">IF(H3266="W",F3266*G3266-F3266,(IF(H3266="L",-F3266)))</f>
        <v>0</v>
      </c>
      <c r="K3266" s="23"/>
      <c r="N3266" s="49"/>
      <c r="P3266" s="92"/>
    </row>
    <row r="3267" customFormat="false" ht="16.85" hidden="false" customHeight="false" outlineLevel="0" collapsed="false">
      <c r="A3267" s="69"/>
      <c r="B3267" s="90"/>
      <c r="C3267" s="91"/>
      <c r="D3267" s="90"/>
      <c r="E3267" s="43"/>
      <c r="G3267" s="45"/>
      <c r="H3267" s="96"/>
      <c r="I3267" s="106" t="n">
        <f aca="false">IF(H3267="W",F3267*G3267-F3267,(IF(H3267="L",-F3267)))</f>
        <v>0</v>
      </c>
      <c r="K3267" s="23"/>
      <c r="N3267" s="49"/>
      <c r="P3267" s="92"/>
    </row>
    <row r="3268" customFormat="false" ht="16.85" hidden="false" customHeight="false" outlineLevel="0" collapsed="false">
      <c r="A3268" s="69"/>
      <c r="B3268" s="90"/>
      <c r="C3268" s="91"/>
      <c r="D3268" s="90"/>
      <c r="E3268" s="43"/>
      <c r="G3268" s="45"/>
      <c r="H3268" s="96"/>
      <c r="I3268" s="106" t="n">
        <f aca="false">IF(H3268="W",F3268*G3268-F3268,(IF(H3268="L",-F3268)))</f>
        <v>0</v>
      </c>
      <c r="K3268" s="23"/>
      <c r="N3268" s="49"/>
      <c r="P3268" s="92"/>
    </row>
    <row r="3269" customFormat="false" ht="16.85" hidden="false" customHeight="false" outlineLevel="0" collapsed="false">
      <c r="A3269" s="69"/>
      <c r="B3269" s="90"/>
      <c r="C3269" s="91"/>
      <c r="D3269" s="90"/>
      <c r="E3269" s="43"/>
      <c r="G3269" s="45"/>
      <c r="H3269" s="96"/>
      <c r="I3269" s="106" t="n">
        <f aca="false">IF(H3269="W",F3269*G3269-F3269,(IF(H3269="L",-F3269)))</f>
        <v>0</v>
      </c>
      <c r="K3269" s="23"/>
      <c r="N3269" s="49"/>
      <c r="P3269" s="92"/>
    </row>
    <row r="3270" customFormat="false" ht="16.85" hidden="false" customHeight="false" outlineLevel="0" collapsed="false">
      <c r="A3270" s="69"/>
      <c r="B3270" s="90"/>
      <c r="C3270" s="91"/>
      <c r="D3270" s="90"/>
      <c r="E3270" s="43"/>
      <c r="G3270" s="45"/>
      <c r="H3270" s="96"/>
      <c r="I3270" s="106" t="n">
        <f aca="false">IF(H3270="W",F3270*G3270-F3270,(IF(H3270="L",-F3270)))</f>
        <v>0</v>
      </c>
      <c r="K3270" s="23"/>
      <c r="N3270" s="49"/>
      <c r="P3270" s="92"/>
    </row>
    <row r="3271" customFormat="false" ht="16.85" hidden="false" customHeight="false" outlineLevel="0" collapsed="false">
      <c r="A3271" s="69"/>
      <c r="B3271" s="90"/>
      <c r="C3271" s="91"/>
      <c r="D3271" s="90"/>
      <c r="E3271" s="43"/>
      <c r="G3271" s="45"/>
      <c r="H3271" s="96"/>
      <c r="I3271" s="106" t="n">
        <f aca="false">IF(H3271="W",F3271*G3271-F3271,(IF(H3271="L",-F3271)))</f>
        <v>0</v>
      </c>
      <c r="K3271" s="23"/>
      <c r="N3271" s="49"/>
      <c r="P3271" s="92"/>
    </row>
    <row r="3272" customFormat="false" ht="16.85" hidden="false" customHeight="false" outlineLevel="0" collapsed="false">
      <c r="A3272" s="69"/>
      <c r="B3272" s="90"/>
      <c r="C3272" s="91"/>
      <c r="D3272" s="90"/>
      <c r="E3272" s="43"/>
      <c r="G3272" s="45"/>
      <c r="H3272" s="96"/>
      <c r="I3272" s="106" t="n">
        <f aca="false">IF(H3272="W",F3272*G3272-F3272,(IF(H3272="L",-F3272)))</f>
        <v>0</v>
      </c>
      <c r="K3272" s="23"/>
      <c r="N3272" s="49"/>
      <c r="P3272" s="92"/>
    </row>
    <row r="3273" customFormat="false" ht="16.85" hidden="false" customHeight="false" outlineLevel="0" collapsed="false">
      <c r="A3273" s="69"/>
      <c r="B3273" s="90"/>
      <c r="C3273" s="91"/>
      <c r="D3273" s="90"/>
      <c r="E3273" s="43"/>
      <c r="G3273" s="45"/>
      <c r="H3273" s="96"/>
      <c r="I3273" s="106" t="n">
        <f aca="false">IF(H3273="W",F3273*G3273-F3273,(IF(H3273="L",-F3273)))</f>
        <v>0</v>
      </c>
      <c r="K3273" s="23"/>
      <c r="N3273" s="49"/>
      <c r="P3273" s="92"/>
    </row>
    <row r="3274" customFormat="false" ht="16.85" hidden="false" customHeight="false" outlineLevel="0" collapsed="false">
      <c r="A3274" s="69"/>
      <c r="B3274" s="90"/>
      <c r="C3274" s="91"/>
      <c r="D3274" s="90"/>
      <c r="E3274" s="43"/>
      <c r="G3274" s="45"/>
      <c r="H3274" s="96"/>
      <c r="I3274" s="106" t="n">
        <f aca="false">IF(H3274="W",F3274*G3274-F3274,(IF(H3274="L",-F3274)))</f>
        <v>0</v>
      </c>
      <c r="K3274" s="23"/>
      <c r="N3274" s="49"/>
      <c r="P3274" s="92"/>
    </row>
    <row r="3275" customFormat="false" ht="16.85" hidden="false" customHeight="false" outlineLevel="0" collapsed="false">
      <c r="A3275" s="69"/>
      <c r="B3275" s="90"/>
      <c r="C3275" s="91"/>
      <c r="D3275" s="90"/>
      <c r="E3275" s="43"/>
      <c r="G3275" s="45"/>
      <c r="H3275" s="96"/>
      <c r="I3275" s="106" t="n">
        <f aca="false">IF(H3275="W",F3275*G3275-F3275,(IF(H3275="L",-F3275)))</f>
        <v>0</v>
      </c>
      <c r="K3275" s="23"/>
      <c r="N3275" s="49"/>
      <c r="P3275" s="92"/>
    </row>
    <row r="3276" customFormat="false" ht="16.85" hidden="false" customHeight="false" outlineLevel="0" collapsed="false">
      <c r="A3276" s="69"/>
      <c r="B3276" s="90"/>
      <c r="C3276" s="91"/>
      <c r="D3276" s="90"/>
      <c r="E3276" s="43"/>
      <c r="G3276" s="45"/>
      <c r="H3276" s="96"/>
      <c r="I3276" s="106" t="n">
        <f aca="false">IF(H3276="W",F3276*G3276-F3276,(IF(H3276="L",-F3276)))</f>
        <v>0</v>
      </c>
      <c r="K3276" s="23"/>
      <c r="N3276" s="49"/>
      <c r="P3276" s="92"/>
    </row>
    <row r="3277" customFormat="false" ht="16.85" hidden="false" customHeight="false" outlineLevel="0" collapsed="false">
      <c r="A3277" s="69"/>
      <c r="B3277" s="90"/>
      <c r="C3277" s="91"/>
      <c r="D3277" s="90"/>
      <c r="E3277" s="43"/>
      <c r="G3277" s="45"/>
      <c r="H3277" s="96"/>
      <c r="I3277" s="106" t="n">
        <f aca="false">IF(H3277="W",F3277*G3277-F3277,(IF(H3277="L",-F3277)))</f>
        <v>0</v>
      </c>
      <c r="K3277" s="23"/>
      <c r="N3277" s="49"/>
      <c r="P3277" s="92"/>
    </row>
    <row r="3278" customFormat="false" ht="16.85" hidden="false" customHeight="false" outlineLevel="0" collapsed="false">
      <c r="A3278" s="69"/>
      <c r="B3278" s="90"/>
      <c r="C3278" s="91"/>
      <c r="D3278" s="90"/>
      <c r="G3278" s="45"/>
      <c r="H3278" s="96"/>
      <c r="I3278" s="106" t="n">
        <f aca="false">IF(H3278="W",F3278*G3278-F3278,(IF(H3278="L",-F3278)))</f>
        <v>0</v>
      </c>
      <c r="K3278" s="23"/>
      <c r="N3278" s="49"/>
      <c r="P3278" s="92"/>
    </row>
    <row r="3279" customFormat="false" ht="16.85" hidden="false" customHeight="false" outlineLevel="0" collapsed="false">
      <c r="A3279" s="69"/>
      <c r="B3279" s="90"/>
      <c r="C3279" s="91"/>
      <c r="D3279" s="90"/>
      <c r="G3279" s="45"/>
      <c r="H3279" s="96"/>
      <c r="I3279" s="106" t="n">
        <f aca="false">IF(H3279="W",F3279*G3279-F3279,(IF(H3279="L",-F3279)))</f>
        <v>0</v>
      </c>
      <c r="K3279" s="23"/>
      <c r="N3279" s="49"/>
      <c r="P3279" s="92"/>
    </row>
    <row r="3280" customFormat="false" ht="16.85" hidden="false" customHeight="false" outlineLevel="0" collapsed="false">
      <c r="A3280" s="69"/>
      <c r="B3280" s="90"/>
      <c r="C3280" s="91"/>
      <c r="D3280" s="90"/>
      <c r="G3280" s="45"/>
      <c r="H3280" s="96"/>
      <c r="I3280" s="106" t="n">
        <f aca="false">IF(H3280="W",F3280*G3280-F3280,(IF(H3280="L",-F3280)))</f>
        <v>0</v>
      </c>
      <c r="K3280" s="23"/>
      <c r="N3280" s="49"/>
      <c r="P3280" s="92"/>
    </row>
    <row r="3281" customFormat="false" ht="16.85" hidden="false" customHeight="false" outlineLevel="0" collapsed="false">
      <c r="A3281" s="69"/>
      <c r="B3281" s="90"/>
      <c r="C3281" s="91"/>
      <c r="D3281" s="90"/>
      <c r="G3281" s="45"/>
      <c r="H3281" s="96"/>
      <c r="I3281" s="106" t="n">
        <f aca="false">IF(H3281="W",F3281*G3281-F3281,(IF(H3281="L",-F3281)))</f>
        <v>0</v>
      </c>
      <c r="K3281" s="23"/>
      <c r="N3281" s="49"/>
      <c r="P3281" s="92"/>
    </row>
    <row r="3282" customFormat="false" ht="16.85" hidden="false" customHeight="false" outlineLevel="0" collapsed="false">
      <c r="A3282" s="69"/>
      <c r="B3282" s="90"/>
      <c r="C3282" s="91"/>
      <c r="D3282" s="90"/>
      <c r="G3282" s="45"/>
      <c r="H3282" s="96"/>
      <c r="I3282" s="106" t="n">
        <f aca="false">IF(H3282="W",F3282*G3282-F3282,(IF(H3282="L",-F3282)))</f>
        <v>0</v>
      </c>
      <c r="K3282" s="23"/>
      <c r="N3282" s="49"/>
      <c r="P3282" s="92"/>
    </row>
    <row r="3283" customFormat="false" ht="16.85" hidden="false" customHeight="false" outlineLevel="0" collapsed="false">
      <c r="A3283" s="69"/>
      <c r="B3283" s="90"/>
      <c r="C3283" s="91"/>
      <c r="D3283" s="90"/>
      <c r="G3283" s="45"/>
      <c r="H3283" s="96"/>
      <c r="I3283" s="106" t="n">
        <f aca="false">IF(H3283="W",F3283*G3283-F3283,(IF(H3283="L",-F3283)))</f>
        <v>0</v>
      </c>
      <c r="K3283" s="23"/>
      <c r="N3283" s="49"/>
      <c r="P3283" s="92"/>
    </row>
    <row r="3284" customFormat="false" ht="16.85" hidden="false" customHeight="false" outlineLevel="0" collapsed="false">
      <c r="A3284" s="69"/>
      <c r="B3284" s="90"/>
      <c r="C3284" s="91"/>
      <c r="D3284" s="90"/>
      <c r="G3284" s="45"/>
      <c r="H3284" s="96"/>
      <c r="I3284" s="106" t="n">
        <f aca="false">IF(H3284="W",F3284*G3284-F3284,(IF(H3284="L",-F3284)))</f>
        <v>0</v>
      </c>
      <c r="K3284" s="23"/>
      <c r="N3284" s="49"/>
      <c r="P3284" s="92"/>
    </row>
    <row r="3285" customFormat="false" ht="16.85" hidden="false" customHeight="false" outlineLevel="0" collapsed="false">
      <c r="A3285" s="69"/>
      <c r="B3285" s="90"/>
      <c r="C3285" s="91"/>
      <c r="D3285" s="90"/>
      <c r="G3285" s="45"/>
      <c r="H3285" s="96"/>
      <c r="I3285" s="106" t="n">
        <f aca="false">IF(H3285="W",F3285*G3285-F3285,(IF(H3285="L",-F3285)))</f>
        <v>0</v>
      </c>
      <c r="K3285" s="23"/>
      <c r="N3285" s="49"/>
      <c r="P3285" s="92"/>
    </row>
    <row r="3286" customFormat="false" ht="16.85" hidden="false" customHeight="false" outlineLevel="0" collapsed="false">
      <c r="A3286" s="69"/>
      <c r="B3286" s="90"/>
      <c r="C3286" s="91"/>
      <c r="D3286" s="90"/>
      <c r="G3286" s="45"/>
      <c r="H3286" s="96"/>
      <c r="I3286" s="106" t="n">
        <f aca="false">IF(H3286="W",F3286*G3286-F3286,(IF(H3286="L",-F3286)))</f>
        <v>0</v>
      </c>
      <c r="K3286" s="23"/>
      <c r="N3286" s="49"/>
      <c r="P3286" s="92"/>
    </row>
    <row r="3287" customFormat="false" ht="16.85" hidden="false" customHeight="false" outlineLevel="0" collapsed="false">
      <c r="A3287" s="69"/>
      <c r="B3287" s="90"/>
      <c r="C3287" s="91"/>
      <c r="D3287" s="90"/>
      <c r="G3287" s="45"/>
      <c r="H3287" s="96"/>
      <c r="I3287" s="106" t="n">
        <f aca="false">IF(H3287="W",F3287*G3287-F3287,(IF(H3287="L",-F3287)))</f>
        <v>0</v>
      </c>
      <c r="K3287" s="23"/>
      <c r="N3287" s="49"/>
      <c r="P3287" s="92"/>
    </row>
    <row r="3288" customFormat="false" ht="16.85" hidden="false" customHeight="false" outlineLevel="0" collapsed="false">
      <c r="A3288" s="69"/>
      <c r="B3288" s="90"/>
      <c r="C3288" s="91"/>
      <c r="D3288" s="90"/>
      <c r="G3288" s="45"/>
      <c r="H3288" s="96"/>
      <c r="I3288" s="106" t="n">
        <f aca="false">IF(H3288="W",F3288*G3288-F3288,(IF(H3288="L",-F3288)))</f>
        <v>0</v>
      </c>
      <c r="K3288" s="23"/>
      <c r="N3288" s="49"/>
      <c r="P3288" s="92"/>
    </row>
    <row r="3289" customFormat="false" ht="16.85" hidden="false" customHeight="false" outlineLevel="0" collapsed="false">
      <c r="A3289" s="69"/>
      <c r="B3289" s="90"/>
      <c r="C3289" s="91"/>
      <c r="D3289" s="90"/>
      <c r="G3289" s="45"/>
      <c r="H3289" s="96"/>
      <c r="I3289" s="106" t="n">
        <f aca="false">IF(H3289="W",F3289*G3289-F3289,(IF(H3289="L",-F3289)))</f>
        <v>0</v>
      </c>
      <c r="K3289" s="23"/>
      <c r="N3289" s="49"/>
      <c r="P3289" s="92"/>
    </row>
    <row r="3290" customFormat="false" ht="16.85" hidden="false" customHeight="false" outlineLevel="0" collapsed="false">
      <c r="A3290" s="69"/>
      <c r="B3290" s="90"/>
      <c r="C3290" s="91"/>
      <c r="D3290" s="90"/>
      <c r="G3290" s="45"/>
      <c r="H3290" s="96"/>
      <c r="I3290" s="106" t="n">
        <f aca="false">IF(H3290="W",F3290*G3290-F3290,(IF(H3290="L",-F3290)))</f>
        <v>0</v>
      </c>
      <c r="K3290" s="23"/>
      <c r="N3290" s="49"/>
      <c r="P3290" s="92"/>
    </row>
    <row r="3291" customFormat="false" ht="16.85" hidden="false" customHeight="false" outlineLevel="0" collapsed="false">
      <c r="A3291" s="69"/>
      <c r="B3291" s="90"/>
      <c r="C3291" s="91"/>
      <c r="D3291" s="90"/>
      <c r="G3291" s="45"/>
      <c r="H3291" s="96"/>
      <c r="I3291" s="106" t="n">
        <f aca="false">IF(H3291="W",F3291*G3291-F3291,(IF(H3291="L",-F3291)))</f>
        <v>0</v>
      </c>
      <c r="K3291" s="23"/>
      <c r="N3291" s="49"/>
      <c r="P3291" s="92"/>
    </row>
    <row r="3292" customFormat="false" ht="16.85" hidden="false" customHeight="false" outlineLevel="0" collapsed="false">
      <c r="A3292" s="69"/>
      <c r="B3292" s="90"/>
      <c r="C3292" s="91"/>
      <c r="D3292" s="90"/>
      <c r="G3292" s="45"/>
      <c r="H3292" s="96"/>
      <c r="I3292" s="106" t="n">
        <f aca="false">IF(H3292="W",F3292*G3292-F3292,(IF(H3292="L",-F3292)))</f>
        <v>0</v>
      </c>
      <c r="K3292" s="23"/>
      <c r="N3292" s="49"/>
      <c r="P3292" s="92"/>
    </row>
    <row r="3293" customFormat="false" ht="16.85" hidden="false" customHeight="false" outlineLevel="0" collapsed="false">
      <c r="A3293" s="69"/>
      <c r="B3293" s="90"/>
      <c r="C3293" s="91"/>
      <c r="D3293" s="90"/>
      <c r="G3293" s="45"/>
      <c r="H3293" s="96"/>
      <c r="I3293" s="106" t="n">
        <f aca="false">IF(H3293="W",F3293*G3293-F3293,(IF(H3293="L",-F3293)))</f>
        <v>0</v>
      </c>
      <c r="K3293" s="23"/>
      <c r="N3293" s="49"/>
      <c r="P3293" s="92"/>
    </row>
    <row r="3294" customFormat="false" ht="16.85" hidden="false" customHeight="false" outlineLevel="0" collapsed="false">
      <c r="A3294" s="69"/>
      <c r="B3294" s="90"/>
      <c r="C3294" s="91"/>
      <c r="D3294" s="90"/>
      <c r="G3294" s="45"/>
      <c r="H3294" s="96"/>
      <c r="I3294" s="106" t="n">
        <f aca="false">IF(H3294="W",F3294*G3294-F3294,(IF(H3294="L",-F3294)))</f>
        <v>0</v>
      </c>
      <c r="K3294" s="23"/>
      <c r="N3294" s="49"/>
      <c r="P3294" s="92"/>
    </row>
    <row r="3295" customFormat="false" ht="16.85" hidden="false" customHeight="false" outlineLevel="0" collapsed="false">
      <c r="A3295" s="69"/>
      <c r="B3295" s="90"/>
      <c r="C3295" s="91"/>
      <c r="D3295" s="90"/>
      <c r="G3295" s="45"/>
      <c r="H3295" s="96"/>
      <c r="I3295" s="106" t="n">
        <f aca="false">IF(H3295="W",F3295*G3295-F3295,(IF(H3295="L",-F3295)))</f>
        <v>0</v>
      </c>
      <c r="K3295" s="23"/>
      <c r="N3295" s="49"/>
      <c r="P3295" s="92"/>
    </row>
    <row r="3296" customFormat="false" ht="16.85" hidden="false" customHeight="false" outlineLevel="0" collapsed="false">
      <c r="A3296" s="69"/>
      <c r="B3296" s="90"/>
      <c r="C3296" s="91"/>
      <c r="D3296" s="90"/>
      <c r="G3296" s="45"/>
      <c r="H3296" s="96"/>
      <c r="I3296" s="106" t="n">
        <f aca="false">IF(H3296="W",F3296*G3296-F3296,(IF(H3296="L",-F3296)))</f>
        <v>0</v>
      </c>
      <c r="K3296" s="23"/>
      <c r="N3296" s="49"/>
      <c r="P3296" s="92"/>
    </row>
    <row r="3297" customFormat="false" ht="16.85" hidden="false" customHeight="false" outlineLevel="0" collapsed="false">
      <c r="A3297" s="69"/>
      <c r="B3297" s="90"/>
      <c r="C3297" s="91"/>
      <c r="D3297" s="90"/>
      <c r="G3297" s="45"/>
      <c r="H3297" s="96"/>
      <c r="I3297" s="106" t="n">
        <f aca="false">IF(H3297="W",F3297*G3297-F3297,(IF(H3297="L",-F3297)))</f>
        <v>0</v>
      </c>
      <c r="K3297" s="23"/>
      <c r="N3297" s="49"/>
      <c r="P3297" s="92"/>
    </row>
    <row r="3298" customFormat="false" ht="16.85" hidden="false" customHeight="false" outlineLevel="0" collapsed="false">
      <c r="A3298" s="69"/>
      <c r="B3298" s="90"/>
      <c r="C3298" s="91"/>
      <c r="D3298" s="90"/>
      <c r="G3298" s="45"/>
      <c r="H3298" s="96"/>
      <c r="I3298" s="106" t="n">
        <f aca="false">IF(H3298="W",F3298*G3298-F3298,(IF(H3298="L",-F3298)))</f>
        <v>0</v>
      </c>
      <c r="K3298" s="23"/>
      <c r="N3298" s="49"/>
      <c r="P3298" s="92"/>
    </row>
    <row r="3299" customFormat="false" ht="16.85" hidden="false" customHeight="false" outlineLevel="0" collapsed="false">
      <c r="A3299" s="69"/>
      <c r="B3299" s="90"/>
      <c r="C3299" s="91"/>
      <c r="D3299" s="90"/>
      <c r="G3299" s="45"/>
      <c r="H3299" s="96"/>
      <c r="I3299" s="106" t="n">
        <f aca="false">IF(H3299="W",F3299*G3299-F3299,(IF(H3299="L",-F3299)))</f>
        <v>0</v>
      </c>
      <c r="K3299" s="23"/>
      <c r="N3299" s="49"/>
      <c r="P3299" s="92"/>
    </row>
    <row r="3300" customFormat="false" ht="16.85" hidden="false" customHeight="false" outlineLevel="0" collapsed="false">
      <c r="A3300" s="69"/>
      <c r="B3300" s="90"/>
      <c r="C3300" s="91"/>
      <c r="D3300" s="90"/>
      <c r="G3300" s="45"/>
      <c r="H3300" s="96"/>
      <c r="I3300" s="106" t="n">
        <f aca="false">IF(H3300="W",F3300*G3300-F3300,(IF(H3300="L",-F3300)))</f>
        <v>0</v>
      </c>
      <c r="K3300" s="23"/>
      <c r="N3300" s="49"/>
      <c r="P3300" s="92"/>
    </row>
    <row r="3301" customFormat="false" ht="16.85" hidden="false" customHeight="false" outlineLevel="0" collapsed="false">
      <c r="A3301" s="69"/>
      <c r="B3301" s="90"/>
      <c r="C3301" s="91"/>
      <c r="D3301" s="90"/>
      <c r="G3301" s="45"/>
      <c r="H3301" s="96"/>
      <c r="I3301" s="106" t="n">
        <f aca="false">IF(H3301="W",F3301*G3301-F3301,(IF(H3301="L",-F3301)))</f>
        <v>0</v>
      </c>
      <c r="K3301" s="23"/>
      <c r="N3301" s="49"/>
      <c r="P3301" s="92"/>
    </row>
    <row r="3302" customFormat="false" ht="16.85" hidden="false" customHeight="false" outlineLevel="0" collapsed="false">
      <c r="A3302" s="69"/>
      <c r="B3302" s="90"/>
      <c r="C3302" s="91"/>
      <c r="D3302" s="90"/>
      <c r="G3302" s="45"/>
      <c r="H3302" s="96"/>
      <c r="I3302" s="106" t="n">
        <f aca="false">IF(H3302="W",F3302*G3302-F3302,(IF(H3302="L",-F3302)))</f>
        <v>0</v>
      </c>
      <c r="K3302" s="23"/>
      <c r="N3302" s="49"/>
      <c r="P3302" s="92"/>
    </row>
    <row r="3303" customFormat="false" ht="16.85" hidden="false" customHeight="false" outlineLevel="0" collapsed="false">
      <c r="A3303" s="69"/>
      <c r="B3303" s="90"/>
      <c r="C3303" s="91"/>
      <c r="D3303" s="90"/>
      <c r="G3303" s="45"/>
      <c r="H3303" s="96"/>
      <c r="I3303" s="106" t="n">
        <f aca="false">IF(H3303="W",F3303*G3303-F3303,(IF(H3303="L",-F3303)))</f>
        <v>0</v>
      </c>
      <c r="K3303" s="23"/>
      <c r="N3303" s="49"/>
      <c r="P3303" s="92"/>
    </row>
    <row r="3304" customFormat="false" ht="16.85" hidden="false" customHeight="false" outlineLevel="0" collapsed="false">
      <c r="A3304" s="69"/>
      <c r="B3304" s="90"/>
      <c r="C3304" s="91"/>
      <c r="D3304" s="90"/>
      <c r="G3304" s="45"/>
      <c r="H3304" s="96"/>
      <c r="I3304" s="106" t="n">
        <f aca="false">IF(H3304="W",F3304*G3304-F3304,(IF(H3304="L",-F3304)))</f>
        <v>0</v>
      </c>
      <c r="K3304" s="23"/>
      <c r="N3304" s="49"/>
      <c r="P3304" s="92"/>
    </row>
    <row r="3305" customFormat="false" ht="16.85" hidden="false" customHeight="false" outlineLevel="0" collapsed="false">
      <c r="A3305" s="69"/>
      <c r="B3305" s="90"/>
      <c r="C3305" s="91"/>
      <c r="D3305" s="90"/>
      <c r="G3305" s="45"/>
      <c r="H3305" s="96"/>
      <c r="I3305" s="106" t="n">
        <f aca="false">IF(H3305="W",F3305*G3305-F3305,(IF(H3305="L",-F3305)))</f>
        <v>0</v>
      </c>
      <c r="K3305" s="23"/>
      <c r="N3305" s="49"/>
      <c r="P3305" s="92"/>
    </row>
    <row r="3306" customFormat="false" ht="16.85" hidden="false" customHeight="false" outlineLevel="0" collapsed="false">
      <c r="A3306" s="69"/>
      <c r="B3306" s="90"/>
      <c r="C3306" s="91"/>
      <c r="D3306" s="90"/>
      <c r="G3306" s="45"/>
      <c r="H3306" s="96"/>
      <c r="I3306" s="106" t="n">
        <f aca="false">IF(H3306="W",F3306*G3306-F3306,(IF(H3306="L",-F3306)))</f>
        <v>0</v>
      </c>
      <c r="K3306" s="23"/>
      <c r="N3306" s="49"/>
      <c r="P3306" s="92"/>
    </row>
    <row r="3307" customFormat="false" ht="16.85" hidden="false" customHeight="false" outlineLevel="0" collapsed="false">
      <c r="A3307" s="69"/>
      <c r="B3307" s="90"/>
      <c r="C3307" s="91"/>
      <c r="D3307" s="90"/>
      <c r="G3307" s="45"/>
      <c r="H3307" s="96"/>
      <c r="I3307" s="106" t="n">
        <f aca="false">IF(H3307="W",F3307*G3307-F3307,(IF(H3307="L",-F3307)))</f>
        <v>0</v>
      </c>
      <c r="K3307" s="23"/>
      <c r="N3307" s="49"/>
      <c r="P3307" s="92"/>
    </row>
    <row r="3308" customFormat="false" ht="16.85" hidden="false" customHeight="false" outlineLevel="0" collapsed="false">
      <c r="A3308" s="69"/>
      <c r="B3308" s="90"/>
      <c r="C3308" s="91"/>
      <c r="D3308" s="90"/>
      <c r="G3308" s="45"/>
      <c r="H3308" s="96"/>
      <c r="I3308" s="106" t="n">
        <f aca="false">IF(H3308="W",F3308*G3308-F3308,(IF(H3308="L",-F3308)))</f>
        <v>0</v>
      </c>
      <c r="K3308" s="23"/>
      <c r="N3308" s="49"/>
      <c r="P3308" s="92"/>
    </row>
    <row r="3309" customFormat="false" ht="16.85" hidden="false" customHeight="false" outlineLevel="0" collapsed="false">
      <c r="A3309" s="69"/>
      <c r="B3309" s="90"/>
      <c r="C3309" s="91"/>
      <c r="D3309" s="90"/>
      <c r="G3309" s="45"/>
      <c r="H3309" s="96"/>
      <c r="I3309" s="106" t="n">
        <f aca="false">IF(H3309="W",F3309*G3309-F3309,(IF(H3309="L",-F3309)))</f>
        <v>0</v>
      </c>
      <c r="K3309" s="23"/>
      <c r="N3309" s="49"/>
      <c r="P3309" s="92"/>
    </row>
    <row r="3310" customFormat="false" ht="16.85" hidden="false" customHeight="false" outlineLevel="0" collapsed="false">
      <c r="A3310" s="69"/>
      <c r="B3310" s="90"/>
      <c r="C3310" s="91"/>
      <c r="D3310" s="90"/>
      <c r="G3310" s="45"/>
      <c r="H3310" s="96"/>
      <c r="I3310" s="106" t="n">
        <f aca="false">IF(H3310="W",F3310*G3310-F3310,(IF(H3310="L",-F3310)))</f>
        <v>0</v>
      </c>
      <c r="K3310" s="23"/>
      <c r="N3310" s="49"/>
      <c r="P3310" s="92"/>
    </row>
    <row r="3311" customFormat="false" ht="16.85" hidden="false" customHeight="false" outlineLevel="0" collapsed="false">
      <c r="A3311" s="69"/>
      <c r="B3311" s="90"/>
      <c r="C3311" s="91"/>
      <c r="D3311" s="90"/>
      <c r="G3311" s="45"/>
      <c r="H3311" s="96"/>
      <c r="I3311" s="106" t="n">
        <f aca="false">IF(H3311="W",F3311*G3311-F3311,(IF(H3311="L",-F3311)))</f>
        <v>0</v>
      </c>
      <c r="K3311" s="23"/>
      <c r="N3311" s="49"/>
      <c r="P3311" s="92"/>
    </row>
    <row r="3312" customFormat="false" ht="16.85" hidden="false" customHeight="false" outlineLevel="0" collapsed="false">
      <c r="A3312" s="69"/>
      <c r="B3312" s="90"/>
      <c r="C3312" s="91"/>
      <c r="D3312" s="90"/>
      <c r="G3312" s="45"/>
      <c r="H3312" s="96"/>
      <c r="I3312" s="106" t="n">
        <f aca="false">IF(H3312="W",F3312*G3312-F3312,(IF(H3312="L",-F3312)))</f>
        <v>0</v>
      </c>
      <c r="K3312" s="23"/>
      <c r="N3312" s="49"/>
      <c r="P3312" s="92"/>
    </row>
    <row r="3313" customFormat="false" ht="16.85" hidden="false" customHeight="false" outlineLevel="0" collapsed="false">
      <c r="A3313" s="69"/>
      <c r="B3313" s="90"/>
      <c r="C3313" s="91"/>
      <c r="D3313" s="90"/>
      <c r="G3313" s="45"/>
      <c r="H3313" s="96"/>
      <c r="I3313" s="106" t="n">
        <f aca="false">IF(H3313="W",F3313*G3313-F3313,(IF(H3313="L",-F3313)))</f>
        <v>0</v>
      </c>
      <c r="K3313" s="23"/>
      <c r="N3313" s="49"/>
      <c r="P3313" s="92"/>
    </row>
    <row r="3314" customFormat="false" ht="16.85" hidden="false" customHeight="false" outlineLevel="0" collapsed="false">
      <c r="A3314" s="69"/>
      <c r="B3314" s="90"/>
      <c r="C3314" s="91"/>
      <c r="D3314" s="90"/>
      <c r="G3314" s="45"/>
      <c r="H3314" s="96"/>
      <c r="I3314" s="106" t="n">
        <f aca="false">IF(H3314="W",F3314*G3314-F3314,(IF(H3314="L",-F3314)))</f>
        <v>0</v>
      </c>
      <c r="K3314" s="23"/>
      <c r="N3314" s="49"/>
      <c r="P3314" s="92"/>
    </row>
    <row r="3315" customFormat="false" ht="16.85" hidden="false" customHeight="false" outlineLevel="0" collapsed="false">
      <c r="A3315" s="69"/>
      <c r="B3315" s="90"/>
      <c r="C3315" s="91"/>
      <c r="D3315" s="90"/>
      <c r="G3315" s="45"/>
      <c r="H3315" s="96"/>
      <c r="I3315" s="106" t="n">
        <f aca="false">IF(H3315="W",F3315*G3315-F3315,(IF(H3315="L",-F3315)))</f>
        <v>0</v>
      </c>
      <c r="K3315" s="23"/>
      <c r="N3315" s="49"/>
      <c r="P3315" s="92"/>
    </row>
    <row r="3316" customFormat="false" ht="16.85" hidden="false" customHeight="false" outlineLevel="0" collapsed="false">
      <c r="A3316" s="69"/>
      <c r="B3316" s="90"/>
      <c r="C3316" s="91"/>
      <c r="D3316" s="90"/>
      <c r="G3316" s="45"/>
      <c r="H3316" s="96"/>
      <c r="I3316" s="106" t="n">
        <f aca="false">IF(H3316="W",F3316*G3316-F3316,(IF(H3316="L",-F3316)))</f>
        <v>0</v>
      </c>
      <c r="K3316" s="23"/>
      <c r="N3316" s="49"/>
      <c r="P3316" s="92"/>
    </row>
    <row r="3317" customFormat="false" ht="16.85" hidden="false" customHeight="false" outlineLevel="0" collapsed="false">
      <c r="A3317" s="69"/>
      <c r="B3317" s="90"/>
      <c r="C3317" s="91"/>
      <c r="D3317" s="90"/>
      <c r="G3317" s="45"/>
      <c r="H3317" s="96"/>
      <c r="I3317" s="106" t="n">
        <f aca="false">IF(H3317="W",F3317*G3317-F3317,(IF(H3317="L",-F3317)))</f>
        <v>0</v>
      </c>
      <c r="K3317" s="23"/>
      <c r="N3317" s="49"/>
      <c r="P3317" s="92"/>
    </row>
    <row r="3318" customFormat="false" ht="16.85" hidden="false" customHeight="false" outlineLevel="0" collapsed="false">
      <c r="A3318" s="69"/>
      <c r="B3318" s="90"/>
      <c r="C3318" s="91"/>
      <c r="D3318" s="90"/>
      <c r="G3318" s="45"/>
      <c r="H3318" s="96"/>
      <c r="I3318" s="106" t="n">
        <f aca="false">IF(H3318="W",F3318*G3318-F3318,(IF(H3318="L",-F3318)))</f>
        <v>0</v>
      </c>
      <c r="K3318" s="23"/>
      <c r="N3318" s="49"/>
      <c r="P3318" s="92"/>
    </row>
    <row r="3319" customFormat="false" ht="16.85" hidden="false" customHeight="false" outlineLevel="0" collapsed="false">
      <c r="A3319" s="69"/>
      <c r="B3319" s="90"/>
      <c r="C3319" s="91"/>
      <c r="D3319" s="90"/>
      <c r="G3319" s="45"/>
      <c r="H3319" s="96"/>
      <c r="I3319" s="106" t="n">
        <f aca="false">IF(H3319="W",F3319*G3319-F3319,(IF(H3319="L",-F3319)))</f>
        <v>0</v>
      </c>
      <c r="K3319" s="23"/>
      <c r="N3319" s="49"/>
      <c r="P3319" s="92"/>
    </row>
    <row r="3320" customFormat="false" ht="16.85" hidden="false" customHeight="false" outlineLevel="0" collapsed="false">
      <c r="A3320" s="69"/>
      <c r="B3320" s="90"/>
      <c r="C3320" s="91"/>
      <c r="D3320" s="90"/>
      <c r="G3320" s="45"/>
      <c r="H3320" s="96"/>
      <c r="I3320" s="106" t="n">
        <f aca="false">IF(H3320="W",F3320*G3320-F3320,(IF(H3320="L",-F3320)))</f>
        <v>0</v>
      </c>
      <c r="K3320" s="23"/>
      <c r="N3320" s="49"/>
      <c r="P3320" s="92"/>
    </row>
    <row r="3321" customFormat="false" ht="16.85" hidden="false" customHeight="false" outlineLevel="0" collapsed="false">
      <c r="A3321" s="69"/>
      <c r="B3321" s="90"/>
      <c r="C3321" s="91"/>
      <c r="D3321" s="90"/>
      <c r="G3321" s="45"/>
      <c r="H3321" s="96"/>
      <c r="I3321" s="106" t="n">
        <f aca="false">IF(H3321="W",F3321*G3321-F3321,(IF(H3321="L",-F3321)))</f>
        <v>0</v>
      </c>
      <c r="K3321" s="23"/>
      <c r="N3321" s="49"/>
      <c r="P3321" s="92"/>
    </row>
    <row r="3322" customFormat="false" ht="16.85" hidden="false" customHeight="false" outlineLevel="0" collapsed="false">
      <c r="A3322" s="69"/>
      <c r="B3322" s="90"/>
      <c r="C3322" s="91"/>
      <c r="D3322" s="90"/>
      <c r="G3322" s="45"/>
      <c r="H3322" s="96"/>
      <c r="I3322" s="106" t="n">
        <f aca="false">IF(H3322="W",F3322*G3322-F3322,(IF(H3322="L",-F3322)))</f>
        <v>0</v>
      </c>
      <c r="K3322" s="23"/>
      <c r="N3322" s="49"/>
      <c r="P3322" s="92"/>
    </row>
    <row r="3323" customFormat="false" ht="16.85" hidden="false" customHeight="false" outlineLevel="0" collapsed="false">
      <c r="A3323" s="69"/>
      <c r="B3323" s="90"/>
      <c r="C3323" s="91"/>
      <c r="D3323" s="90"/>
      <c r="G3323" s="45"/>
      <c r="H3323" s="96"/>
      <c r="I3323" s="106" t="n">
        <f aca="false">IF(H3323="W",F3323*G3323-F3323,(IF(H3323="L",-F3323)))</f>
        <v>0</v>
      </c>
      <c r="K3323" s="23"/>
      <c r="N3323" s="49"/>
      <c r="P3323" s="92"/>
    </row>
    <row r="3324" customFormat="false" ht="16.85" hidden="false" customHeight="false" outlineLevel="0" collapsed="false">
      <c r="A3324" s="69"/>
      <c r="B3324" s="90"/>
      <c r="C3324" s="91"/>
      <c r="D3324" s="90"/>
      <c r="G3324" s="45"/>
      <c r="H3324" s="96"/>
      <c r="I3324" s="106" t="n">
        <f aca="false">IF(H3324="W",F3324*G3324-F3324,(IF(H3324="L",-F3324)))</f>
        <v>0</v>
      </c>
      <c r="K3324" s="23"/>
      <c r="N3324" s="49"/>
      <c r="P3324" s="92"/>
    </row>
    <row r="3325" customFormat="false" ht="16.85" hidden="false" customHeight="false" outlineLevel="0" collapsed="false">
      <c r="A3325" s="69"/>
      <c r="B3325" s="90"/>
      <c r="C3325" s="91"/>
      <c r="D3325" s="90"/>
      <c r="G3325" s="45"/>
      <c r="H3325" s="96"/>
      <c r="I3325" s="106" t="n">
        <f aca="false">IF(H3325="W",F3325*G3325-F3325,(IF(H3325="L",-F3325)))</f>
        <v>0</v>
      </c>
      <c r="K3325" s="23"/>
      <c r="N3325" s="49"/>
      <c r="P3325" s="92"/>
    </row>
    <row r="3326" customFormat="false" ht="16.85" hidden="false" customHeight="false" outlineLevel="0" collapsed="false">
      <c r="A3326" s="69"/>
      <c r="B3326" s="90"/>
      <c r="C3326" s="91"/>
      <c r="D3326" s="90"/>
      <c r="G3326" s="45"/>
      <c r="H3326" s="96"/>
      <c r="I3326" s="106" t="n">
        <f aca="false">IF(H3326="W",F3326*G3326-F3326,(IF(H3326="L",-F3326)))</f>
        <v>0</v>
      </c>
      <c r="K3326" s="23"/>
      <c r="N3326" s="49"/>
      <c r="P3326" s="92"/>
    </row>
    <row r="3327" customFormat="false" ht="16.85" hidden="false" customHeight="false" outlineLevel="0" collapsed="false">
      <c r="A3327" s="69"/>
      <c r="B3327" s="90"/>
      <c r="C3327" s="91"/>
      <c r="D3327" s="90"/>
      <c r="G3327" s="45"/>
      <c r="H3327" s="96"/>
      <c r="I3327" s="106" t="n">
        <f aca="false">IF(H3327="W",F3327*G3327-F3327,(IF(H3327="L",-F3327)))</f>
        <v>0</v>
      </c>
      <c r="K3327" s="23"/>
      <c r="N3327" s="49"/>
      <c r="P3327" s="92"/>
    </row>
    <row r="3328" customFormat="false" ht="16.85" hidden="false" customHeight="false" outlineLevel="0" collapsed="false">
      <c r="A3328" s="69"/>
      <c r="B3328" s="90"/>
      <c r="C3328" s="91"/>
      <c r="D3328" s="90"/>
      <c r="G3328" s="45"/>
      <c r="H3328" s="96"/>
      <c r="I3328" s="106" t="n">
        <f aca="false">IF(H3328="W",F3328*G3328-F3328,(IF(H3328="L",-F3328)))</f>
        <v>0</v>
      </c>
      <c r="K3328" s="23"/>
      <c r="N3328" s="49"/>
      <c r="P3328" s="92"/>
    </row>
    <row r="3329" customFormat="false" ht="16.85" hidden="false" customHeight="false" outlineLevel="0" collapsed="false">
      <c r="A3329" s="69"/>
      <c r="B3329" s="90"/>
      <c r="C3329" s="91"/>
      <c r="D3329" s="90"/>
      <c r="G3329" s="45"/>
      <c r="H3329" s="96"/>
      <c r="I3329" s="106" t="n">
        <f aca="false">IF(H3329="W",F3329*G3329-F3329,(IF(H3329="L",-F3329)))</f>
        <v>0</v>
      </c>
      <c r="K3329" s="23"/>
      <c r="N3329" s="49"/>
      <c r="P3329" s="92"/>
    </row>
    <row r="3330" customFormat="false" ht="16.85" hidden="false" customHeight="false" outlineLevel="0" collapsed="false">
      <c r="A3330" s="69"/>
      <c r="B3330" s="90"/>
      <c r="C3330" s="91"/>
      <c r="D3330" s="90"/>
      <c r="G3330" s="45"/>
      <c r="H3330" s="96"/>
      <c r="I3330" s="106" t="n">
        <f aca="false">IF(H3330="W",F3330*G3330-F3330,(IF(H3330="L",-F3330)))</f>
        <v>0</v>
      </c>
      <c r="K3330" s="23"/>
      <c r="N3330" s="49"/>
      <c r="P3330" s="92"/>
    </row>
    <row r="3331" customFormat="false" ht="16.85" hidden="false" customHeight="false" outlineLevel="0" collapsed="false">
      <c r="A3331" s="69"/>
      <c r="B3331" s="90"/>
      <c r="C3331" s="91"/>
      <c r="D3331" s="90"/>
      <c r="G3331" s="45"/>
      <c r="H3331" s="96"/>
      <c r="I3331" s="106" t="n">
        <f aca="false">IF(H3331="W",F3331*G3331-F3331,(IF(H3331="L",-F3331)))</f>
        <v>0</v>
      </c>
      <c r="K3331" s="23"/>
      <c r="N3331" s="49"/>
      <c r="P3331" s="92"/>
    </row>
    <row r="3332" customFormat="false" ht="16.85" hidden="false" customHeight="false" outlineLevel="0" collapsed="false">
      <c r="A3332" s="69"/>
      <c r="B3332" s="90"/>
      <c r="C3332" s="91"/>
      <c r="D3332" s="90"/>
      <c r="G3332" s="45"/>
      <c r="H3332" s="96"/>
      <c r="I3332" s="106" t="n">
        <f aca="false">IF(H3332="W",F3332*G3332-F3332,(IF(H3332="L",-F3332)))</f>
        <v>0</v>
      </c>
      <c r="K3332" s="23"/>
      <c r="N3332" s="49"/>
      <c r="P3332" s="92"/>
    </row>
    <row r="3333" customFormat="false" ht="16.85" hidden="false" customHeight="false" outlineLevel="0" collapsed="false">
      <c r="A3333" s="69"/>
      <c r="B3333" s="90"/>
      <c r="D3333" s="90"/>
      <c r="G3333" s="45"/>
      <c r="H3333" s="96"/>
      <c r="I3333" s="106" t="n">
        <f aca="false">IF(H3333="W",F3333*G3333-F3333,(IF(H3333="L",-F3333)))</f>
        <v>0</v>
      </c>
      <c r="K3333" s="23"/>
      <c r="N3333" s="49"/>
      <c r="P3333" s="92"/>
    </row>
    <row r="3334" customFormat="false" ht="16.85" hidden="false" customHeight="false" outlineLevel="0" collapsed="false">
      <c r="A3334" s="69"/>
      <c r="B3334" s="90"/>
      <c r="D3334" s="90"/>
      <c r="G3334" s="45"/>
      <c r="H3334" s="96"/>
      <c r="I3334" s="106" t="n">
        <f aca="false">IF(H3334="W",F3334*G3334-F3334,(IF(H3334="L",-F3334)))</f>
        <v>0</v>
      </c>
      <c r="K3334" s="23"/>
      <c r="N3334" s="49"/>
      <c r="P3334" s="92"/>
    </row>
    <row r="3335" customFormat="false" ht="16.85" hidden="false" customHeight="false" outlineLevel="0" collapsed="false">
      <c r="A3335" s="69"/>
      <c r="B3335" s="90"/>
      <c r="D3335" s="90"/>
      <c r="G3335" s="45"/>
      <c r="H3335" s="96"/>
      <c r="I3335" s="106" t="n">
        <f aca="false">IF(H3335="W",F3335*G3335-F3335,(IF(H3335="L",-F3335)))</f>
        <v>0</v>
      </c>
      <c r="K3335" s="23"/>
      <c r="N3335" s="49"/>
      <c r="P3335" s="92"/>
    </row>
    <row r="3336" customFormat="false" ht="16.85" hidden="false" customHeight="false" outlineLevel="0" collapsed="false">
      <c r="A3336" s="69"/>
      <c r="B3336" s="90"/>
      <c r="D3336" s="90"/>
      <c r="G3336" s="45"/>
      <c r="H3336" s="96"/>
      <c r="I3336" s="106" t="n">
        <f aca="false">IF(H3336="W",F3336*G3336-F3336,(IF(H3336="L",-F3336)))</f>
        <v>0</v>
      </c>
      <c r="K3336" s="23"/>
      <c r="N3336" s="49"/>
      <c r="P3336" s="92"/>
    </row>
    <row r="3337" customFormat="false" ht="16.85" hidden="false" customHeight="false" outlineLevel="0" collapsed="false">
      <c r="A3337" s="69"/>
      <c r="B3337" s="90"/>
      <c r="D3337" s="90"/>
      <c r="G3337" s="45"/>
      <c r="H3337" s="96"/>
      <c r="I3337" s="106" t="n">
        <f aca="false">IF(H3337="W",F3337*G3337-F3337,(IF(H3337="L",-F3337)))</f>
        <v>0</v>
      </c>
      <c r="K3337" s="23"/>
      <c r="N3337" s="49"/>
      <c r="P3337" s="92"/>
    </row>
    <row r="3338" customFormat="false" ht="16.85" hidden="false" customHeight="false" outlineLevel="0" collapsed="false">
      <c r="A3338" s="69"/>
      <c r="B3338" s="90"/>
      <c r="D3338" s="90"/>
      <c r="G3338" s="45"/>
      <c r="H3338" s="96"/>
      <c r="I3338" s="106" t="n">
        <f aca="false">IF(H3338="W",F3338*G3338-F3338,(IF(H3338="L",-F3338)))</f>
        <v>0</v>
      </c>
      <c r="K3338" s="23"/>
      <c r="N3338" s="49"/>
      <c r="P3338" s="92"/>
    </row>
    <row r="3339" customFormat="false" ht="16.85" hidden="false" customHeight="false" outlineLevel="0" collapsed="false">
      <c r="A3339" s="69"/>
      <c r="B3339" s="90"/>
      <c r="D3339" s="90"/>
      <c r="G3339" s="45"/>
      <c r="H3339" s="96"/>
      <c r="I3339" s="106" t="n">
        <f aca="false">IF(H3339="W",F3339*G3339-F3339,(IF(H3339="L",-F3339)))</f>
        <v>0</v>
      </c>
      <c r="K3339" s="23"/>
      <c r="N3339" s="49"/>
      <c r="P3339" s="92"/>
    </row>
    <row r="3340" customFormat="false" ht="16.85" hidden="false" customHeight="false" outlineLevel="0" collapsed="false">
      <c r="A3340" s="69"/>
      <c r="B3340" s="90"/>
      <c r="D3340" s="90"/>
      <c r="G3340" s="45"/>
      <c r="H3340" s="96"/>
      <c r="I3340" s="106" t="n">
        <f aca="false">IF(H3340="W",F3340*G3340-F3340,(IF(H3340="L",-F3340)))</f>
        <v>0</v>
      </c>
      <c r="K3340" s="23"/>
      <c r="N3340" s="49"/>
      <c r="P3340" s="92"/>
    </row>
    <row r="3341" customFormat="false" ht="16.85" hidden="false" customHeight="false" outlineLevel="0" collapsed="false">
      <c r="A3341" s="69"/>
      <c r="B3341" s="90"/>
      <c r="D3341" s="90"/>
      <c r="G3341" s="45"/>
      <c r="H3341" s="96"/>
      <c r="I3341" s="106" t="n">
        <f aca="false">IF(H3341="W",F3341*G3341-F3341,(IF(H3341="L",-F3341)))</f>
        <v>0</v>
      </c>
      <c r="K3341" s="23"/>
      <c r="N3341" s="49"/>
      <c r="P3341" s="92"/>
    </row>
    <row r="3342" customFormat="false" ht="16.85" hidden="false" customHeight="false" outlineLevel="0" collapsed="false">
      <c r="A3342" s="69"/>
      <c r="B3342" s="90"/>
      <c r="D3342" s="90"/>
      <c r="G3342" s="45"/>
      <c r="H3342" s="96"/>
      <c r="I3342" s="106" t="n">
        <f aca="false">IF(H3342="W",F3342*G3342-F3342,(IF(H3342="L",-F3342)))</f>
        <v>0</v>
      </c>
      <c r="K3342" s="23"/>
      <c r="N3342" s="49"/>
      <c r="P3342" s="92"/>
    </row>
    <row r="3343" customFormat="false" ht="16.85" hidden="false" customHeight="false" outlineLevel="0" collapsed="false">
      <c r="A3343" s="69"/>
      <c r="B3343" s="90"/>
      <c r="D3343" s="90"/>
      <c r="G3343" s="45"/>
      <c r="H3343" s="96"/>
      <c r="I3343" s="106" t="n">
        <f aca="false">IF(H3343="W",F3343*G3343-F3343,(IF(H3343="L",-F3343)))</f>
        <v>0</v>
      </c>
      <c r="K3343" s="23"/>
      <c r="N3343" s="49"/>
      <c r="P3343" s="92"/>
    </row>
    <row r="3344" customFormat="false" ht="16.85" hidden="false" customHeight="false" outlineLevel="0" collapsed="false">
      <c r="A3344" s="69"/>
      <c r="B3344" s="90"/>
      <c r="D3344" s="90"/>
      <c r="G3344" s="45"/>
      <c r="H3344" s="96"/>
      <c r="I3344" s="106" t="n">
        <f aca="false">IF(H3344="W",F3344*G3344-F3344,(IF(H3344="L",-F3344)))</f>
        <v>0</v>
      </c>
      <c r="K3344" s="23"/>
      <c r="N3344" s="49"/>
      <c r="P3344" s="92"/>
    </row>
    <row r="3345" customFormat="false" ht="16.85" hidden="false" customHeight="false" outlineLevel="0" collapsed="false">
      <c r="A3345" s="69"/>
      <c r="B3345" s="90"/>
      <c r="D3345" s="90"/>
      <c r="G3345" s="45"/>
      <c r="H3345" s="96"/>
      <c r="I3345" s="106" t="n">
        <f aca="false">IF(H3345="W",F3345*G3345-F3345,(IF(H3345="L",-F3345)))</f>
        <v>0</v>
      </c>
      <c r="K3345" s="23"/>
      <c r="N3345" s="49"/>
      <c r="P3345" s="92"/>
    </row>
    <row r="3346" customFormat="false" ht="16.85" hidden="false" customHeight="false" outlineLevel="0" collapsed="false">
      <c r="A3346" s="69"/>
      <c r="B3346" s="90"/>
      <c r="D3346" s="90"/>
      <c r="G3346" s="45"/>
      <c r="H3346" s="96"/>
      <c r="I3346" s="106" t="n">
        <f aca="false">IF(H3346="W",F3346*G3346-F3346,(IF(H3346="L",-F3346)))</f>
        <v>0</v>
      </c>
      <c r="K3346" s="23"/>
      <c r="N3346" s="49"/>
      <c r="P3346" s="92"/>
    </row>
    <row r="3347" customFormat="false" ht="16.85" hidden="false" customHeight="false" outlineLevel="0" collapsed="false">
      <c r="A3347" s="69"/>
      <c r="B3347" s="90"/>
      <c r="D3347" s="90"/>
      <c r="G3347" s="45"/>
      <c r="H3347" s="96"/>
      <c r="I3347" s="106" t="n">
        <f aca="false">IF(H3347="W",F3347*G3347-F3347,(IF(H3347="L",-F3347)))</f>
        <v>0</v>
      </c>
      <c r="K3347" s="23"/>
      <c r="P3347" s="92"/>
    </row>
    <row r="3348" customFormat="false" ht="16.85" hidden="false" customHeight="false" outlineLevel="0" collapsed="false">
      <c r="A3348" s="69"/>
      <c r="B3348" s="90"/>
      <c r="D3348" s="90"/>
      <c r="G3348" s="45"/>
      <c r="H3348" s="96"/>
      <c r="I3348" s="106" t="n">
        <f aca="false">IF(H3348="W",F3348*G3348-F3348,(IF(H3348="L",-F3348)))</f>
        <v>0</v>
      </c>
      <c r="K3348" s="23"/>
      <c r="P3348" s="92"/>
    </row>
    <row r="3349" customFormat="false" ht="16.85" hidden="false" customHeight="false" outlineLevel="0" collapsed="false">
      <c r="A3349" s="69"/>
      <c r="B3349" s="90"/>
      <c r="D3349" s="90"/>
      <c r="G3349" s="45"/>
      <c r="H3349" s="96"/>
      <c r="I3349" s="106" t="n">
        <f aca="false">IF(H3349="W",F3349*G3349-F3349,(IF(H3349="L",-F3349)))</f>
        <v>0</v>
      </c>
      <c r="K3349" s="23"/>
      <c r="P3349" s="92"/>
    </row>
    <row r="3350" customFormat="false" ht="16.85" hidden="false" customHeight="false" outlineLevel="0" collapsed="false">
      <c r="A3350" s="69"/>
      <c r="B3350" s="90"/>
      <c r="D3350" s="90"/>
      <c r="G3350" s="45"/>
      <c r="H3350" s="96"/>
      <c r="I3350" s="106" t="n">
        <f aca="false">IF(H3350="W",F3350*G3350-F3350,(IF(H3350="L",-F3350)))</f>
        <v>0</v>
      </c>
      <c r="K3350" s="23"/>
      <c r="P3350" s="92"/>
    </row>
    <row r="3351" customFormat="false" ht="16.85" hidden="false" customHeight="false" outlineLevel="0" collapsed="false">
      <c r="A3351" s="69"/>
      <c r="B3351" s="90"/>
      <c r="D3351" s="90"/>
      <c r="G3351" s="45"/>
      <c r="H3351" s="96"/>
      <c r="I3351" s="106" t="n">
        <f aca="false">IF(H3351="W",F3351*G3351-F3351,(IF(H3351="L",-F3351)))</f>
        <v>0</v>
      </c>
      <c r="K3351" s="23"/>
      <c r="P3351" s="92"/>
    </row>
    <row r="3352" customFormat="false" ht="16.85" hidden="false" customHeight="false" outlineLevel="0" collapsed="false">
      <c r="A3352" s="69"/>
      <c r="B3352" s="90"/>
      <c r="D3352" s="90"/>
      <c r="G3352" s="45"/>
      <c r="H3352" s="96"/>
      <c r="I3352" s="106" t="n">
        <f aca="false">IF(H3352="W",F3352*G3352-F3352,(IF(H3352="L",-F3352)))</f>
        <v>0</v>
      </c>
      <c r="K3352" s="23"/>
      <c r="P3352" s="92"/>
    </row>
    <row r="3353" customFormat="false" ht="16.85" hidden="false" customHeight="false" outlineLevel="0" collapsed="false">
      <c r="A3353" s="69"/>
      <c r="B3353" s="90"/>
      <c r="D3353" s="90"/>
      <c r="G3353" s="45"/>
      <c r="H3353" s="96"/>
      <c r="I3353" s="106" t="n">
        <f aca="false">IF(H3353="W",F3353*G3353-F3353,(IF(H3353="L",-F3353)))</f>
        <v>0</v>
      </c>
      <c r="K3353" s="23"/>
      <c r="P3353" s="92"/>
    </row>
    <row r="3354" customFormat="false" ht="16.85" hidden="false" customHeight="false" outlineLevel="0" collapsed="false">
      <c r="A3354" s="69"/>
      <c r="B3354" s="90"/>
      <c r="D3354" s="90"/>
      <c r="G3354" s="45"/>
      <c r="H3354" s="96"/>
      <c r="I3354" s="106" t="n">
        <f aca="false">IF(H3354="W",F3354*G3354-F3354,(IF(H3354="L",-F3354)))</f>
        <v>0</v>
      </c>
      <c r="K3354" s="23"/>
      <c r="P3354" s="92"/>
    </row>
    <row r="3355" customFormat="false" ht="16.85" hidden="false" customHeight="false" outlineLevel="0" collapsed="false">
      <c r="A3355" s="69"/>
      <c r="B3355" s="90"/>
      <c r="D3355" s="90"/>
      <c r="G3355" s="45"/>
      <c r="H3355" s="96"/>
      <c r="I3355" s="106" t="n">
        <f aca="false">IF(H3355="W",F3355*G3355-F3355,(IF(H3355="L",-F3355)))</f>
        <v>0</v>
      </c>
      <c r="K3355" s="23"/>
      <c r="P3355" s="92"/>
    </row>
    <row r="3356" customFormat="false" ht="16.85" hidden="false" customHeight="false" outlineLevel="0" collapsed="false">
      <c r="A3356" s="69"/>
      <c r="B3356" s="90"/>
      <c r="D3356" s="90"/>
      <c r="G3356" s="45"/>
      <c r="H3356" s="96"/>
      <c r="I3356" s="106" t="n">
        <f aca="false">IF(H3356="W",F3356*G3356-F3356,(IF(H3356="L",-F3356)))</f>
        <v>0</v>
      </c>
      <c r="K3356" s="23"/>
      <c r="P3356" s="92"/>
    </row>
    <row r="3357" customFormat="false" ht="16.85" hidden="false" customHeight="false" outlineLevel="0" collapsed="false">
      <c r="A3357" s="69"/>
      <c r="B3357" s="90"/>
      <c r="D3357" s="90"/>
      <c r="G3357" s="45"/>
      <c r="H3357" s="96"/>
      <c r="I3357" s="106" t="n">
        <f aca="false">IF(H3357="W",F3357*G3357-F3357,(IF(H3357="L",-F3357)))</f>
        <v>0</v>
      </c>
      <c r="K3357" s="23"/>
      <c r="P3357" s="92"/>
    </row>
    <row r="3358" customFormat="false" ht="16.85" hidden="false" customHeight="false" outlineLevel="0" collapsed="false">
      <c r="A3358" s="69"/>
      <c r="B3358" s="90"/>
      <c r="D3358" s="90"/>
      <c r="G3358" s="45"/>
      <c r="H3358" s="96"/>
      <c r="I3358" s="106" t="n">
        <f aca="false">IF(H3358="W",F3358*G3358-F3358,(IF(H3358="L",-F3358)))</f>
        <v>0</v>
      </c>
      <c r="K3358" s="23"/>
      <c r="P3358" s="92"/>
    </row>
    <row r="3359" customFormat="false" ht="16.85" hidden="false" customHeight="false" outlineLevel="0" collapsed="false">
      <c r="A3359" s="69"/>
      <c r="B3359" s="90"/>
      <c r="D3359" s="90"/>
      <c r="G3359" s="45"/>
      <c r="H3359" s="96"/>
      <c r="I3359" s="106" t="n">
        <f aca="false">IF(H3359="W",F3359*G3359-F3359,(IF(H3359="L",-F3359)))</f>
        <v>0</v>
      </c>
      <c r="K3359" s="23"/>
      <c r="P3359" s="92"/>
    </row>
    <row r="3360" customFormat="false" ht="16.85" hidden="false" customHeight="false" outlineLevel="0" collapsed="false">
      <c r="A3360" s="69"/>
      <c r="B3360" s="90"/>
      <c r="D3360" s="90"/>
      <c r="G3360" s="45"/>
      <c r="H3360" s="96"/>
      <c r="I3360" s="106" t="n">
        <f aca="false">IF(H3360="W",F3360*G3360-F3360,(IF(H3360="L",-F3360)))</f>
        <v>0</v>
      </c>
      <c r="K3360" s="23"/>
      <c r="P3360" s="92"/>
    </row>
    <row r="3361" customFormat="false" ht="16.85" hidden="false" customHeight="false" outlineLevel="0" collapsed="false">
      <c r="A3361" s="69"/>
      <c r="B3361" s="90"/>
      <c r="D3361" s="90"/>
      <c r="G3361" s="45"/>
      <c r="H3361" s="96"/>
      <c r="I3361" s="106" t="n">
        <f aca="false">IF(H3361="W",F3361*G3361-F3361,(IF(H3361="L",-F3361)))</f>
        <v>0</v>
      </c>
      <c r="K3361" s="23"/>
      <c r="P3361" s="92"/>
    </row>
    <row r="3362" customFormat="false" ht="16.85" hidden="false" customHeight="false" outlineLevel="0" collapsed="false">
      <c r="A3362" s="69"/>
      <c r="B3362" s="90"/>
      <c r="D3362" s="90"/>
      <c r="G3362" s="45"/>
      <c r="H3362" s="96"/>
      <c r="I3362" s="106" t="n">
        <f aca="false">IF(H3362="W",F3362*G3362-F3362,(IF(H3362="L",-F3362)))</f>
        <v>0</v>
      </c>
      <c r="K3362" s="23"/>
      <c r="P3362" s="92"/>
    </row>
    <row r="3363" customFormat="false" ht="16.85" hidden="false" customHeight="false" outlineLevel="0" collapsed="false">
      <c r="A3363" s="69"/>
      <c r="B3363" s="90"/>
      <c r="D3363" s="90"/>
      <c r="G3363" s="45"/>
      <c r="H3363" s="96"/>
      <c r="I3363" s="106" t="n">
        <f aca="false">IF(H3363="W",F3363*G3363-F3363,(IF(H3363="L",-F3363)))</f>
        <v>0</v>
      </c>
      <c r="K3363" s="23"/>
      <c r="P3363" s="92"/>
    </row>
    <row r="3364" customFormat="false" ht="16.85" hidden="false" customHeight="false" outlineLevel="0" collapsed="false">
      <c r="A3364" s="69"/>
      <c r="B3364" s="90"/>
      <c r="D3364" s="90"/>
      <c r="G3364" s="45"/>
      <c r="H3364" s="96"/>
      <c r="I3364" s="106" t="n">
        <f aca="false">IF(H3364="W",F3364*G3364-F3364,(IF(H3364="L",-F3364)))</f>
        <v>0</v>
      </c>
      <c r="K3364" s="23"/>
      <c r="P3364" s="92"/>
    </row>
    <row r="3365" customFormat="false" ht="16.85" hidden="false" customHeight="false" outlineLevel="0" collapsed="false">
      <c r="A3365" s="69"/>
      <c r="B3365" s="90"/>
      <c r="D3365" s="90"/>
      <c r="G3365" s="45"/>
      <c r="H3365" s="96"/>
      <c r="I3365" s="106" t="n">
        <f aca="false">IF(H3365="W",F3365*G3365-F3365,(IF(H3365="L",-F3365)))</f>
        <v>0</v>
      </c>
      <c r="K3365" s="23"/>
      <c r="P3365" s="92"/>
    </row>
    <row r="3366" customFormat="false" ht="16.85" hidden="false" customHeight="false" outlineLevel="0" collapsed="false">
      <c r="A3366" s="69"/>
      <c r="B3366" s="90"/>
      <c r="D3366" s="90"/>
      <c r="G3366" s="45"/>
      <c r="H3366" s="96"/>
      <c r="I3366" s="106" t="n">
        <f aca="false">IF(H3366="W",F3366*G3366-F3366,(IF(H3366="L",-F3366)))</f>
        <v>0</v>
      </c>
      <c r="K3366" s="23"/>
      <c r="P3366" s="92"/>
    </row>
    <row r="3367" customFormat="false" ht="16.85" hidden="false" customHeight="false" outlineLevel="0" collapsed="false">
      <c r="A3367" s="69"/>
      <c r="B3367" s="90"/>
      <c r="D3367" s="90"/>
      <c r="G3367" s="45"/>
      <c r="H3367" s="96"/>
      <c r="I3367" s="106" t="n">
        <f aca="false">IF(H3367="W",F3367*G3367-F3367,(IF(H3367="L",-F3367)))</f>
        <v>0</v>
      </c>
      <c r="K3367" s="23"/>
      <c r="P3367" s="92"/>
    </row>
    <row r="3368" customFormat="false" ht="16.85" hidden="false" customHeight="false" outlineLevel="0" collapsed="false">
      <c r="A3368" s="69"/>
      <c r="B3368" s="90"/>
      <c r="D3368" s="90"/>
      <c r="G3368" s="45"/>
      <c r="H3368" s="96"/>
      <c r="I3368" s="106" t="n">
        <f aca="false">IF(H3368="W",F3368*G3368-F3368,(IF(H3368="L",-F3368)))</f>
        <v>0</v>
      </c>
      <c r="K3368" s="23"/>
      <c r="P3368" s="92"/>
    </row>
    <row r="3369" customFormat="false" ht="16.85" hidden="false" customHeight="false" outlineLevel="0" collapsed="false">
      <c r="A3369" s="69"/>
      <c r="B3369" s="90"/>
      <c r="D3369" s="90"/>
      <c r="G3369" s="45"/>
      <c r="H3369" s="96"/>
      <c r="I3369" s="106" t="n">
        <f aca="false">IF(H3369="W",F3369*G3369-F3369,(IF(H3369="L",-F3369)))</f>
        <v>0</v>
      </c>
      <c r="K3369" s="23"/>
      <c r="P3369" s="92"/>
    </row>
    <row r="3370" customFormat="false" ht="16.85" hidden="false" customHeight="false" outlineLevel="0" collapsed="false">
      <c r="A3370" s="69"/>
      <c r="B3370" s="90"/>
      <c r="D3370" s="90"/>
      <c r="G3370" s="45"/>
      <c r="H3370" s="96"/>
      <c r="I3370" s="106" t="n">
        <f aca="false">IF(H3370="W",F3370*G3370-F3370,(IF(H3370="L",-F3370)))</f>
        <v>0</v>
      </c>
      <c r="K3370" s="23"/>
    </row>
    <row r="3371" customFormat="false" ht="16.85" hidden="false" customHeight="false" outlineLevel="0" collapsed="false">
      <c r="A3371" s="69"/>
      <c r="B3371" s="90"/>
      <c r="D3371" s="90"/>
      <c r="G3371" s="45"/>
      <c r="H3371" s="96"/>
      <c r="I3371" s="106" t="n">
        <f aca="false">IF(H3371="W",F3371*G3371-F3371,(IF(H3371="L",-F3371)))</f>
        <v>0</v>
      </c>
      <c r="K3371" s="23"/>
    </row>
    <row r="3372" customFormat="false" ht="16.85" hidden="false" customHeight="false" outlineLevel="0" collapsed="false">
      <c r="A3372" s="69"/>
      <c r="B3372" s="90"/>
      <c r="D3372" s="90"/>
      <c r="G3372" s="45"/>
      <c r="H3372" s="96"/>
      <c r="I3372" s="106" t="n">
        <f aca="false">IF(H3372="W",F3372*G3372-F3372,(IF(H3372="L",-F3372)))</f>
        <v>0</v>
      </c>
      <c r="K3372" s="23"/>
    </row>
    <row r="3373" customFormat="false" ht="16.85" hidden="false" customHeight="false" outlineLevel="0" collapsed="false">
      <c r="A3373" s="69"/>
      <c r="B3373" s="90"/>
      <c r="D3373" s="90"/>
      <c r="G3373" s="45"/>
      <c r="H3373" s="96"/>
      <c r="I3373" s="106" t="n">
        <f aca="false">IF(H3373="W",F3373*G3373-F3373,(IF(H3373="L",-F3373)))</f>
        <v>0</v>
      </c>
      <c r="K3373" s="23"/>
    </row>
    <row r="3374" customFormat="false" ht="16.85" hidden="false" customHeight="false" outlineLevel="0" collapsed="false">
      <c r="A3374" s="69"/>
      <c r="B3374" s="90"/>
      <c r="D3374" s="90"/>
      <c r="G3374" s="45"/>
      <c r="H3374" s="96"/>
      <c r="I3374" s="106" t="n">
        <f aca="false">IF(H3374="W",F3374*G3374-F3374,(IF(H3374="L",-F3374)))</f>
        <v>0</v>
      </c>
      <c r="K3374" s="23"/>
    </row>
    <row r="3375" customFormat="false" ht="16.85" hidden="false" customHeight="false" outlineLevel="0" collapsed="false">
      <c r="A3375" s="69"/>
      <c r="B3375" s="90"/>
      <c r="D3375" s="90"/>
      <c r="G3375" s="45"/>
      <c r="H3375" s="96"/>
      <c r="I3375" s="106" t="n">
        <f aca="false">IF(H3375="W",F3375*G3375-F3375,(IF(H3375="L",-F3375)))</f>
        <v>0</v>
      </c>
      <c r="K3375" s="23"/>
    </row>
    <row r="3376" customFormat="false" ht="16.85" hidden="false" customHeight="false" outlineLevel="0" collapsed="false">
      <c r="A3376" s="69"/>
      <c r="B3376" s="90"/>
      <c r="D3376" s="90"/>
      <c r="G3376" s="45"/>
      <c r="H3376" s="96"/>
      <c r="I3376" s="106" t="n">
        <f aca="false">IF(H3376="W",F3376*G3376-F3376,(IF(H3376="L",-F3376)))</f>
        <v>0</v>
      </c>
      <c r="K3376" s="23"/>
    </row>
    <row r="3377" customFormat="false" ht="16.85" hidden="false" customHeight="false" outlineLevel="0" collapsed="false">
      <c r="A3377" s="69"/>
      <c r="B3377" s="90"/>
      <c r="D3377" s="90"/>
      <c r="G3377" s="45"/>
      <c r="H3377" s="96"/>
      <c r="I3377" s="106" t="n">
        <f aca="false">IF(H3377="W",F3377*G3377-F3377,(IF(H3377="L",-F3377)))</f>
        <v>0</v>
      </c>
      <c r="K3377" s="23"/>
    </row>
    <row r="3378" customFormat="false" ht="16.85" hidden="false" customHeight="false" outlineLevel="0" collapsed="false">
      <c r="A3378" s="69"/>
      <c r="B3378" s="90"/>
      <c r="D3378" s="90"/>
      <c r="G3378" s="45"/>
      <c r="H3378" s="96"/>
      <c r="I3378" s="106" t="n">
        <f aca="false">IF(H3378="W",F3378*G3378-F3378,(IF(H3378="L",-F3378)))</f>
        <v>0</v>
      </c>
      <c r="K3378" s="23"/>
    </row>
    <row r="3379" customFormat="false" ht="16.85" hidden="false" customHeight="false" outlineLevel="0" collapsed="false">
      <c r="A3379" s="69"/>
      <c r="B3379" s="90"/>
      <c r="D3379" s="90"/>
      <c r="G3379" s="45"/>
      <c r="H3379" s="96"/>
      <c r="I3379" s="106" t="n">
        <f aca="false">IF(H3379="W",F3379*G3379-F3379,(IF(H3379="L",-F3379)))</f>
        <v>0</v>
      </c>
      <c r="K3379" s="23"/>
    </row>
    <row r="3380" customFormat="false" ht="16.85" hidden="false" customHeight="false" outlineLevel="0" collapsed="false">
      <c r="A3380" s="69"/>
      <c r="B3380" s="90"/>
      <c r="D3380" s="90"/>
      <c r="G3380" s="45"/>
      <c r="H3380" s="96"/>
      <c r="I3380" s="106" t="n">
        <f aca="false">IF(H3380="W",F3380*G3380-F3380,(IF(H3380="L",-F3380)))</f>
        <v>0</v>
      </c>
      <c r="K3380" s="23"/>
    </row>
    <row r="3381" customFormat="false" ht="16.85" hidden="false" customHeight="false" outlineLevel="0" collapsed="false">
      <c r="A3381" s="69"/>
      <c r="B3381" s="90"/>
      <c r="D3381" s="90"/>
      <c r="G3381" s="45"/>
      <c r="H3381" s="96"/>
      <c r="I3381" s="106" t="n">
        <f aca="false">IF(H3381="W",F3381*G3381-F3381,(IF(H3381="L",-F3381)))</f>
        <v>0</v>
      </c>
      <c r="K3381" s="23"/>
    </row>
    <row r="3382" customFormat="false" ht="16.85" hidden="false" customHeight="false" outlineLevel="0" collapsed="false">
      <c r="A3382" s="69"/>
      <c r="B3382" s="90"/>
      <c r="D3382" s="90"/>
      <c r="G3382" s="45"/>
      <c r="H3382" s="96"/>
      <c r="I3382" s="106" t="n">
        <f aca="false">IF(H3382="W",F3382*G3382-F3382,(IF(H3382="L",-F3382)))</f>
        <v>0</v>
      </c>
      <c r="K3382" s="23"/>
    </row>
    <row r="3383" customFormat="false" ht="16.85" hidden="false" customHeight="false" outlineLevel="0" collapsed="false">
      <c r="A3383" s="69"/>
      <c r="B3383" s="90"/>
      <c r="D3383" s="90"/>
      <c r="G3383" s="45"/>
      <c r="H3383" s="96"/>
      <c r="I3383" s="106" t="n">
        <f aca="false">IF(H3383="W",F3383*G3383-F3383,(IF(H3383="L",-F3383)))</f>
        <v>0</v>
      </c>
      <c r="K3383" s="23"/>
    </row>
    <row r="3384" customFormat="false" ht="16.85" hidden="false" customHeight="false" outlineLevel="0" collapsed="false">
      <c r="A3384" s="69"/>
      <c r="B3384" s="90"/>
      <c r="D3384" s="90"/>
      <c r="G3384" s="45"/>
      <c r="H3384" s="96"/>
      <c r="I3384" s="106" t="n">
        <f aca="false">IF(H3384="W",F3384*G3384-F3384,(IF(H3384="L",-F3384)))</f>
        <v>0</v>
      </c>
      <c r="K3384" s="23"/>
    </row>
    <row r="3385" customFormat="false" ht="16.85" hidden="false" customHeight="false" outlineLevel="0" collapsed="false">
      <c r="A3385" s="69"/>
      <c r="B3385" s="90"/>
      <c r="D3385" s="90"/>
      <c r="G3385" s="45"/>
      <c r="H3385" s="96"/>
      <c r="I3385" s="106" t="n">
        <f aca="false">IF(H3385="W",F3385*G3385-F3385,(IF(H3385="L",-F3385)))</f>
        <v>0</v>
      </c>
      <c r="K3385" s="23"/>
    </row>
    <row r="3386" customFormat="false" ht="16.85" hidden="false" customHeight="false" outlineLevel="0" collapsed="false">
      <c r="A3386" s="69"/>
      <c r="B3386" s="90"/>
      <c r="D3386" s="90"/>
      <c r="G3386" s="45"/>
      <c r="H3386" s="96"/>
      <c r="I3386" s="106" t="n">
        <f aca="false">IF(H3386="W",F3386*G3386-F3386,(IF(H3386="L",-F3386)))</f>
        <v>0</v>
      </c>
      <c r="K3386" s="23"/>
    </row>
    <row r="3387" customFormat="false" ht="16.15" hidden="false" customHeight="false" outlineLevel="0" collapsed="false">
      <c r="A3387" s="69"/>
      <c r="B3387" s="90"/>
      <c r="D3387" s="90"/>
      <c r="G3387" s="45"/>
      <c r="H3387" s="96"/>
      <c r="I3387" s="106"/>
      <c r="K3387" s="23"/>
    </row>
    <row r="3388" customFormat="false" ht="16.15" hidden="false" customHeight="false" outlineLevel="0" collapsed="false">
      <c r="A3388" s="69"/>
      <c r="B3388" s="90"/>
      <c r="D3388" s="90"/>
      <c r="G3388" s="45"/>
      <c r="H3388" s="96"/>
      <c r="I3388" s="106"/>
      <c r="K3388" s="23"/>
    </row>
    <row r="3389" customFormat="false" ht="16.15" hidden="false" customHeight="false" outlineLevel="0" collapsed="false">
      <c r="A3389" s="69"/>
      <c r="B3389" s="90"/>
      <c r="D3389" s="90"/>
      <c r="G3389" s="45"/>
      <c r="H3389" s="96"/>
      <c r="I3389" s="106"/>
      <c r="K3389" s="23"/>
    </row>
    <row r="3390" customFormat="false" ht="16.15" hidden="false" customHeight="false" outlineLevel="0" collapsed="false">
      <c r="A3390" s="69"/>
      <c r="B3390" s="90"/>
      <c r="D3390" s="90"/>
      <c r="G3390" s="45"/>
      <c r="H3390" s="96"/>
      <c r="I3390" s="106"/>
      <c r="K3390" s="23"/>
    </row>
    <row r="3391" customFormat="false" ht="16.15" hidden="false" customHeight="false" outlineLevel="0" collapsed="false">
      <c r="A3391" s="69"/>
      <c r="B3391" s="90"/>
      <c r="D3391" s="90"/>
      <c r="G3391" s="45"/>
      <c r="H3391" s="96"/>
      <c r="I3391" s="106"/>
      <c r="K3391" s="23"/>
    </row>
    <row r="3392" customFormat="false" ht="16.15" hidden="false" customHeight="false" outlineLevel="0" collapsed="false">
      <c r="A3392" s="69"/>
      <c r="B3392" s="90"/>
      <c r="D3392" s="90"/>
      <c r="G3392" s="45"/>
      <c r="H3392" s="96"/>
      <c r="I3392" s="106"/>
      <c r="K3392" s="23"/>
    </row>
    <row r="3393" customFormat="false" ht="16.15" hidden="false" customHeight="false" outlineLevel="0" collapsed="false">
      <c r="A3393" s="69"/>
      <c r="B3393" s="90"/>
      <c r="D3393" s="90"/>
      <c r="G3393" s="45"/>
      <c r="H3393" s="96"/>
      <c r="I3393" s="106"/>
      <c r="K3393" s="23"/>
    </row>
    <row r="3394" customFormat="false" ht="16.15" hidden="false" customHeight="false" outlineLevel="0" collapsed="false">
      <c r="A3394" s="69"/>
      <c r="B3394" s="90"/>
      <c r="D3394" s="90"/>
      <c r="G3394" s="45"/>
      <c r="H3394" s="96"/>
      <c r="I3394" s="106"/>
      <c r="K3394" s="23"/>
    </row>
    <row r="3395" customFormat="false" ht="16.15" hidden="false" customHeight="false" outlineLevel="0" collapsed="false">
      <c r="A3395" s="69"/>
      <c r="B3395" s="90"/>
      <c r="D3395" s="90"/>
      <c r="G3395" s="45"/>
      <c r="H3395" s="96"/>
      <c r="I3395" s="106"/>
      <c r="K3395" s="23"/>
    </row>
    <row r="3396" customFormat="false" ht="16.15" hidden="false" customHeight="false" outlineLevel="0" collapsed="false">
      <c r="A3396" s="69"/>
      <c r="B3396" s="90"/>
      <c r="D3396" s="90"/>
      <c r="G3396" s="45"/>
      <c r="H3396" s="96"/>
      <c r="I3396" s="106"/>
      <c r="K3396" s="23"/>
    </row>
    <row r="3397" customFormat="false" ht="16.15" hidden="false" customHeight="false" outlineLevel="0" collapsed="false">
      <c r="A3397" s="69"/>
      <c r="B3397" s="90"/>
      <c r="D3397" s="90"/>
      <c r="G3397" s="45"/>
      <c r="H3397" s="96"/>
      <c r="I3397" s="106"/>
    </row>
    <row r="3398" customFormat="false" ht="16.15" hidden="false" customHeight="false" outlineLevel="0" collapsed="false">
      <c r="A3398" s="69"/>
      <c r="B3398" s="90"/>
      <c r="D3398" s="90"/>
      <c r="G3398" s="45"/>
      <c r="H3398" s="96"/>
      <c r="I3398" s="106"/>
    </row>
    <row r="3399" customFormat="false" ht="16.15" hidden="false" customHeight="false" outlineLevel="0" collapsed="false">
      <c r="A3399" s="69"/>
      <c r="B3399" s="90"/>
      <c r="D3399" s="90"/>
      <c r="G3399" s="45"/>
      <c r="H3399" s="96"/>
      <c r="I3399" s="106"/>
    </row>
    <row r="3400" customFormat="false" ht="16.15" hidden="false" customHeight="false" outlineLevel="0" collapsed="false">
      <c r="A3400" s="69"/>
      <c r="B3400" s="90"/>
      <c r="D3400" s="90"/>
      <c r="G3400" s="45"/>
      <c r="H3400" s="96"/>
      <c r="I3400" s="106"/>
    </row>
    <row r="3401" customFormat="false" ht="16.15" hidden="false" customHeight="false" outlineLevel="0" collapsed="false">
      <c r="A3401" s="69"/>
      <c r="B3401" s="90"/>
      <c r="D3401" s="90"/>
      <c r="G3401" s="45"/>
      <c r="H3401" s="96"/>
      <c r="I3401" s="106"/>
    </row>
    <row r="3402" customFormat="false" ht="16.15" hidden="false" customHeight="false" outlineLevel="0" collapsed="false">
      <c r="A3402" s="69"/>
      <c r="B3402" s="90"/>
      <c r="D3402" s="90"/>
      <c r="G3402" s="45"/>
      <c r="H3402" s="96"/>
      <c r="I3402" s="106"/>
    </row>
    <row r="3403" customFormat="false" ht="16.15" hidden="false" customHeight="false" outlineLevel="0" collapsed="false">
      <c r="A3403" s="69"/>
      <c r="B3403" s="90"/>
      <c r="D3403" s="90"/>
      <c r="G3403" s="45"/>
      <c r="H3403" s="96"/>
      <c r="I3403" s="106"/>
    </row>
    <row r="3404" customFormat="false" ht="16.15" hidden="false" customHeight="false" outlineLevel="0" collapsed="false">
      <c r="A3404" s="69"/>
      <c r="B3404" s="90"/>
      <c r="D3404" s="90"/>
      <c r="G3404" s="45"/>
      <c r="H3404" s="96"/>
      <c r="I3404" s="106"/>
    </row>
    <row r="3405" customFormat="false" ht="16.15" hidden="false" customHeight="false" outlineLevel="0" collapsed="false">
      <c r="A3405" s="69"/>
      <c r="B3405" s="90"/>
      <c r="D3405" s="90"/>
      <c r="G3405" s="45"/>
      <c r="H3405" s="96"/>
      <c r="I3405" s="106"/>
    </row>
    <row r="3406" customFormat="false" ht="16.15" hidden="false" customHeight="false" outlineLevel="0" collapsed="false">
      <c r="A3406" s="69"/>
      <c r="B3406" s="90"/>
      <c r="D3406" s="90"/>
      <c r="G3406" s="45"/>
      <c r="H3406" s="96"/>
      <c r="I3406" s="106"/>
    </row>
    <row r="3407" customFormat="false" ht="16.15" hidden="false" customHeight="false" outlineLevel="0" collapsed="false">
      <c r="A3407" s="69"/>
      <c r="B3407" s="90"/>
      <c r="D3407" s="90"/>
      <c r="G3407" s="45"/>
      <c r="H3407" s="96"/>
      <c r="I3407" s="106"/>
    </row>
    <row r="3408" customFormat="false" ht="16.15" hidden="false" customHeight="false" outlineLevel="0" collapsed="false">
      <c r="A3408" s="69"/>
      <c r="B3408" s="90"/>
      <c r="D3408" s="90"/>
      <c r="G3408" s="45"/>
      <c r="H3408" s="96"/>
      <c r="I3408" s="106"/>
    </row>
    <row r="3409" customFormat="false" ht="16.15" hidden="false" customHeight="false" outlineLevel="0" collapsed="false">
      <c r="A3409" s="69"/>
      <c r="B3409" s="90"/>
      <c r="D3409" s="90"/>
      <c r="G3409" s="45"/>
      <c r="H3409" s="96"/>
      <c r="I3409" s="106"/>
    </row>
    <row r="3410" customFormat="false" ht="16.15" hidden="false" customHeight="false" outlineLevel="0" collapsed="false">
      <c r="A3410" s="69"/>
      <c r="B3410" s="90"/>
      <c r="D3410" s="90"/>
      <c r="G3410" s="45"/>
      <c r="H3410" s="96"/>
      <c r="I3410" s="106"/>
    </row>
    <row r="3411" customFormat="false" ht="16.15" hidden="false" customHeight="false" outlineLevel="0" collapsed="false">
      <c r="A3411" s="69"/>
      <c r="B3411" s="90"/>
      <c r="D3411" s="90"/>
      <c r="G3411" s="45"/>
      <c r="H3411" s="96"/>
      <c r="I3411" s="106"/>
    </row>
    <row r="3412" customFormat="false" ht="16.15" hidden="false" customHeight="false" outlineLevel="0" collapsed="false">
      <c r="A3412" s="69"/>
      <c r="B3412" s="90"/>
      <c r="D3412" s="90"/>
      <c r="G3412" s="45"/>
      <c r="H3412" s="96"/>
      <c r="I3412" s="106"/>
    </row>
    <row r="3413" customFormat="false" ht="16.15" hidden="false" customHeight="false" outlineLevel="0" collapsed="false">
      <c r="A3413" s="69"/>
      <c r="B3413" s="90"/>
      <c r="D3413" s="90"/>
      <c r="G3413" s="45"/>
      <c r="H3413" s="96"/>
      <c r="I3413" s="106"/>
    </row>
    <row r="3414" customFormat="false" ht="16.15" hidden="false" customHeight="false" outlineLevel="0" collapsed="false">
      <c r="A3414" s="69"/>
      <c r="B3414" s="90"/>
      <c r="D3414" s="90"/>
      <c r="G3414" s="45"/>
      <c r="H3414" s="96"/>
      <c r="I3414" s="106"/>
    </row>
    <row r="3415" customFormat="false" ht="16.15" hidden="false" customHeight="false" outlineLevel="0" collapsed="false">
      <c r="A3415" s="69"/>
      <c r="B3415" s="90"/>
      <c r="D3415" s="90"/>
      <c r="G3415" s="45"/>
      <c r="H3415" s="96"/>
      <c r="I3415" s="106"/>
    </row>
    <row r="3416" customFormat="false" ht="16.15" hidden="false" customHeight="false" outlineLevel="0" collapsed="false">
      <c r="A3416" s="69"/>
      <c r="B3416" s="90"/>
      <c r="D3416" s="90"/>
      <c r="G3416" s="45"/>
      <c r="H3416" s="96"/>
      <c r="I3416" s="106"/>
    </row>
    <row r="3417" customFormat="false" ht="16.15" hidden="false" customHeight="false" outlineLevel="0" collapsed="false">
      <c r="A3417" s="69"/>
      <c r="B3417" s="90"/>
      <c r="D3417" s="90"/>
      <c r="G3417" s="45"/>
      <c r="H3417" s="96"/>
      <c r="I3417" s="106"/>
    </row>
    <row r="3418" customFormat="false" ht="16.15" hidden="false" customHeight="false" outlineLevel="0" collapsed="false">
      <c r="A3418" s="69"/>
      <c r="B3418" s="90"/>
      <c r="D3418" s="90"/>
      <c r="G3418" s="45"/>
      <c r="H3418" s="96"/>
      <c r="I3418" s="106"/>
    </row>
    <row r="3419" customFormat="false" ht="16.15" hidden="false" customHeight="false" outlineLevel="0" collapsed="false">
      <c r="A3419" s="69"/>
      <c r="B3419" s="90"/>
      <c r="D3419" s="90"/>
      <c r="G3419" s="45"/>
      <c r="H3419" s="96"/>
      <c r="I3419" s="106"/>
    </row>
    <row r="3420" customFormat="false" ht="16.15" hidden="false" customHeight="false" outlineLevel="0" collapsed="false">
      <c r="A3420" s="69"/>
      <c r="B3420" s="90"/>
      <c r="D3420" s="90"/>
      <c r="G3420" s="45"/>
      <c r="H3420" s="96"/>
      <c r="I3420" s="106"/>
    </row>
    <row r="3421" customFormat="false" ht="16.15" hidden="false" customHeight="false" outlineLevel="0" collapsed="false">
      <c r="A3421" s="69"/>
      <c r="B3421" s="90"/>
      <c r="D3421" s="90"/>
      <c r="G3421" s="45"/>
      <c r="H3421" s="96"/>
      <c r="I3421" s="106"/>
    </row>
    <row r="3422" customFormat="false" ht="16.15" hidden="false" customHeight="false" outlineLevel="0" collapsed="false">
      <c r="A3422" s="69"/>
      <c r="B3422" s="90"/>
      <c r="D3422" s="90"/>
      <c r="G3422" s="45"/>
      <c r="H3422" s="96"/>
      <c r="I3422" s="106"/>
    </row>
    <row r="3423" customFormat="false" ht="16.15" hidden="false" customHeight="false" outlineLevel="0" collapsed="false">
      <c r="A3423" s="69"/>
      <c r="B3423" s="90"/>
      <c r="D3423" s="90"/>
      <c r="G3423" s="45"/>
      <c r="H3423" s="96"/>
      <c r="I3423" s="106"/>
    </row>
    <row r="3424" customFormat="false" ht="16.15" hidden="false" customHeight="false" outlineLevel="0" collapsed="false">
      <c r="A3424" s="69"/>
      <c r="B3424" s="90"/>
      <c r="D3424" s="90"/>
      <c r="G3424" s="45"/>
      <c r="H3424" s="96"/>
      <c r="I3424" s="106"/>
    </row>
    <row r="3425" customFormat="false" ht="16.15" hidden="false" customHeight="false" outlineLevel="0" collapsed="false">
      <c r="A3425" s="69"/>
      <c r="B3425" s="90"/>
      <c r="D3425" s="90"/>
      <c r="G3425" s="45"/>
      <c r="H3425" s="96"/>
      <c r="I3425" s="106"/>
    </row>
    <row r="3426" customFormat="false" ht="16.15" hidden="false" customHeight="false" outlineLevel="0" collapsed="false">
      <c r="A3426" s="69"/>
      <c r="B3426" s="90"/>
      <c r="D3426" s="90"/>
      <c r="G3426" s="45"/>
      <c r="H3426" s="96"/>
      <c r="I3426" s="106"/>
    </row>
    <row r="3427" customFormat="false" ht="16.15" hidden="false" customHeight="false" outlineLevel="0" collapsed="false">
      <c r="A3427" s="69"/>
      <c r="B3427" s="90"/>
      <c r="D3427" s="90"/>
      <c r="G3427" s="45"/>
      <c r="H3427" s="96"/>
      <c r="I3427" s="106"/>
    </row>
    <row r="3428" customFormat="false" ht="16.15" hidden="false" customHeight="false" outlineLevel="0" collapsed="false">
      <c r="A3428" s="69"/>
      <c r="B3428" s="90"/>
      <c r="D3428" s="90"/>
      <c r="G3428" s="45"/>
      <c r="H3428" s="96"/>
      <c r="I3428" s="106"/>
    </row>
  </sheetData>
  <conditionalFormatting sqref="AH11">
    <cfRule type="cellIs" priority="2" operator="equal" aboveAverage="0" equalAverage="0" bottom="0" percent="0" rank="0" text="" dxfId="0">
      <formula>5</formula>
    </cfRule>
  </conditionalFormatting>
  <conditionalFormatting sqref="AH11">
    <cfRule type="cellIs" priority="3" operator="greaterThan" aboveAverage="0" equalAverage="0" bottom="0" percent="0" rank="0" text="" dxfId="1">
      <formula>5</formula>
    </cfRule>
  </conditionalFormatting>
  <conditionalFormatting sqref="AH11">
    <cfRule type="cellIs" priority="4" operator="between" aboveAverage="0" equalAverage="0" bottom="0" percent="0" rank="0" text="" dxfId="2">
      <formula>3.50001</formula>
      <formula>4.99999</formula>
    </cfRule>
  </conditionalFormatting>
  <conditionalFormatting sqref="AH11">
    <cfRule type="cellIs" priority="5" operator="between" aboveAverage="0" equalAverage="0" bottom="0" percent="0" rank="0" text="" dxfId="3">
      <formula>2.50001</formula>
      <formula>3.5</formula>
    </cfRule>
  </conditionalFormatting>
  <conditionalFormatting sqref="AH11">
    <cfRule type="cellIs" priority="6" operator="between" aboveAverage="0" equalAverage="0" bottom="0" percent="0" rank="0" text="" dxfId="4">
      <formula>1.500001</formula>
      <formula>2.5</formula>
    </cfRule>
  </conditionalFormatting>
  <conditionalFormatting sqref="AH11">
    <cfRule type="cellIs" priority="7" operator="between" aboveAverage="0" equalAverage="0" bottom="0" percent="0" rank="0" text="" dxfId="5">
      <formula>1.1</formula>
      <formula>1.5</formula>
    </cfRule>
  </conditionalFormatting>
  <conditionalFormatting sqref="AH11">
    <cfRule type="cellIs" priority="8" operator="between" aboveAverage="0" equalAverage="0" bottom="0" percent="0" rank="0" text="" dxfId="6">
      <formula>0</formula>
      <formula>1</formula>
    </cfRule>
  </conditionalFormatting>
  <conditionalFormatting sqref="H1:H751 H753:H770 H774:H999 H1003:H1708 H2575:H2741 H2743 H2745:H1048576">
    <cfRule type="containsText" priority="9" operator="containsText" aboveAverage="0" equalAverage="0" bottom="0" percent="0" rank="0" text="V" dxfId="7">
      <formula>NOT(ISERROR(SEARCH("V",H1)))</formula>
    </cfRule>
  </conditionalFormatting>
  <conditionalFormatting sqref="H1:H751 H753:H770 H774:H999 H1003:H1708 H2575:H2741 H2743 H2745:H1048576">
    <cfRule type="containsText" priority="10" operator="containsText" aboveAverage="0" equalAverage="0" bottom="0" percent="0" rank="0" text="L" dxfId="8">
      <formula>NOT(ISERROR(SEARCH("L",H1)))</formula>
    </cfRule>
  </conditionalFormatting>
  <conditionalFormatting sqref="H1:H751 H753:H770 H774:H999 H1003:H1708 H2575:H2741 H2743 H2745:H1048576">
    <cfRule type="containsText" priority="11" operator="containsText" aboveAverage="0" equalAverage="0" bottom="0" percent="0" rank="0" text="W" dxfId="9">
      <formula>NOT(ISERROR(SEARCH("W",H1)))</formula>
    </cfRule>
  </conditionalFormatting>
  <conditionalFormatting sqref="H1:H999 H1003:H1708 H2575:H2741 H2743 H2745:H1048576">
    <cfRule type="cellIs" priority="12" operator="equal" aboveAverage="0" equalAverage="0" bottom="0" percent="0" rank="0" text="" dxfId="10">
      <formula>"V"</formula>
    </cfRule>
  </conditionalFormatting>
  <conditionalFormatting sqref="H1:H999 H1003:H1708 H2575:H2741 H2743 H2745:H1048576">
    <cfRule type="cellIs" priority="13" operator="equal" aboveAverage="0" equalAverage="0" bottom="0" percent="0" rank="0" text="" dxfId="11">
      <formula>"W"</formula>
    </cfRule>
  </conditionalFormatting>
  <conditionalFormatting sqref="H1:H999 H1003:H1708 H2575:H2741 H2743 H2745:H1048576">
    <cfRule type="cellIs" priority="14" operator="equal" aboveAverage="0" equalAverage="0" bottom="0" percent="0" rank="0" text="" dxfId="12">
      <formula>"L"</formula>
    </cfRule>
  </conditionalFormatting>
  <conditionalFormatting sqref="AH11">
    <cfRule type="cellIs" priority="15" operator="equal" aboveAverage="0" equalAverage="0" bottom="0" percent="0" rank="0" text="" dxfId="13">
      <formula>0</formula>
    </cfRule>
  </conditionalFormatting>
  <conditionalFormatting sqref="AH11">
    <cfRule type="cellIs" priority="16" operator="greaterThan" aboveAverage="0" equalAverage="0" bottom="0" percent="0" rank="0" text="" dxfId="14">
      <formula>60</formula>
    </cfRule>
  </conditionalFormatting>
  <conditionalFormatting sqref="AH11">
    <cfRule type="cellIs" priority="17" operator="between" aboveAverage="0" equalAverage="0" bottom="0" percent="0" rank="0" text="" dxfId="15">
      <formula>45</formula>
      <formula>60</formula>
    </cfRule>
  </conditionalFormatting>
  <conditionalFormatting sqref="AH11">
    <cfRule type="cellIs" priority="18" operator="between" aboveAverage="0" equalAverage="0" bottom="0" percent="0" rank="0" text="" dxfId="16">
      <formula>35</formula>
      <formula>45</formula>
    </cfRule>
  </conditionalFormatting>
  <conditionalFormatting sqref="AH11">
    <cfRule type="cellIs" priority="19" operator="between" aboveAverage="0" equalAverage="0" bottom="0" percent="0" rank="0" text="" dxfId="17">
      <formula>25</formula>
      <formula>35</formula>
    </cfRule>
  </conditionalFormatting>
  <conditionalFormatting sqref="AH11">
    <cfRule type="cellIs" priority="20" operator="between" aboveAverage="0" equalAverage="0" bottom="0" percent="0" rank="0" text="" dxfId="18">
      <formula>20</formula>
      <formula>25</formula>
    </cfRule>
  </conditionalFormatting>
  <conditionalFormatting sqref="AH11">
    <cfRule type="cellIs" priority="21" operator="between" aboveAverage="0" equalAverage="0" bottom="0" percent="0" rank="0" text="" dxfId="19">
      <formula>10</formula>
      <formula>15</formula>
    </cfRule>
  </conditionalFormatting>
  <conditionalFormatting sqref="AH11">
    <cfRule type="cellIs" priority="22" operator="lessThan" aboveAverage="0" equalAverage="0" bottom="0" percent="0" rank="0" text="" dxfId="20">
      <formula>10.01</formula>
    </cfRule>
  </conditionalFormatting>
  <conditionalFormatting sqref="AH11">
    <cfRule type="cellIs" priority="23" operator="greaterThan" aboveAverage="0" equalAverage="0" bottom="0" percent="0" rank="0" text="" dxfId="21">
      <formula>0</formula>
    </cfRule>
  </conditionalFormatting>
  <conditionalFormatting sqref="I1:I2566 I3429:I1048576">
    <cfRule type="cellIs" priority="24" operator="greaterThan" aboveAverage="0" equalAverage="0" bottom="0" percent="0" rank="0" text="" dxfId="22">
      <formula>0</formula>
    </cfRule>
  </conditionalFormatting>
  <conditionalFormatting sqref="I1:I2566 I3429:I1048576">
    <cfRule type="cellIs" priority="25" operator="lessThan" aboveAverage="0" equalAverage="0" bottom="0" percent="0" rank="0" text="" dxfId="23">
      <formula>0</formula>
    </cfRule>
  </conditionalFormatting>
  <conditionalFormatting sqref="H1:H2079 H2081:H2741 H2743 H2745:H1048576">
    <cfRule type="cellIs" priority="26" operator="equal" aboveAverage="0" equalAverage="0" bottom="0" percent="0" rank="0" text="" dxfId="24">
      <formula>"L"</formula>
    </cfRule>
  </conditionalFormatting>
  <conditionalFormatting sqref="H1:H2079 H2081:H2741 H2743 H2745:H1048576">
    <cfRule type="containsText" priority="27" operator="containsText" aboveAverage="0" equalAverage="0" bottom="0" percent="0" rank="0" text="V" dxfId="25">
      <formula>NOT(ISERROR(SEARCH("V",H1)))</formula>
    </cfRule>
  </conditionalFormatting>
  <conditionalFormatting sqref="H1:H2079 H2081:H2741 H2743 H2745:H1048576">
    <cfRule type="containsText" priority="28" operator="containsText" aboveAverage="0" equalAverage="0" bottom="0" percent="0" rank="0" text="W" dxfId="26">
      <formula>NOT(ISERROR(SEARCH("W",H1)))</formula>
    </cfRule>
  </conditionalFormatting>
  <conditionalFormatting sqref="H1:H2079 H2081:H2741 H2743 H2745:H1048576">
    <cfRule type="containsText" priority="29" operator="containsText" aboveAverage="0" equalAverage="0" bottom="0" percent="0" rank="0" text="W" dxfId="27">
      <formula>NOT(ISERROR(SEARCH("W",H1)))</formula>
    </cfRule>
  </conditionalFormatting>
  <conditionalFormatting sqref="H2080">
    <cfRule type="cellIs" priority="30" operator="equal" aboveAverage="0" equalAverage="0" bottom="0" percent="0" rank="0" text="" dxfId="28">
      <formula>"L"</formula>
    </cfRule>
  </conditionalFormatting>
  <conditionalFormatting sqref="H2080">
    <cfRule type="containsText" priority="31" operator="containsText" aboveAverage="0" equalAverage="0" bottom="0" percent="0" rank="0" text="V" dxfId="29">
      <formula>NOT(ISERROR(SEARCH("V",H2080)))</formula>
    </cfRule>
  </conditionalFormatting>
  <conditionalFormatting sqref="H2080">
    <cfRule type="containsText" priority="32" operator="containsText" aboveAverage="0" equalAverage="0" bottom="0" percent="0" rank="0" text="W" dxfId="30">
      <formula>NOT(ISERROR(SEARCH("W",H2080)))</formula>
    </cfRule>
  </conditionalFormatting>
  <conditionalFormatting sqref="H2080">
    <cfRule type="containsText" priority="33" operator="containsText" aboveAverage="0" equalAverage="0" bottom="0" percent="0" rank="0" text="W" dxfId="31">
      <formula>NOT(ISERROR(SEARCH("W",H2080)))</formula>
    </cfRule>
  </conditionalFormatting>
  <conditionalFormatting sqref="H2744">
    <cfRule type="containsText" priority="34" operator="containsText" aboveAverage="0" equalAverage="0" bottom="0" percent="0" rank="0" text="V" dxfId="32">
      <formula>NOT(ISERROR(SEARCH("V",H2744)))</formula>
    </cfRule>
  </conditionalFormatting>
  <conditionalFormatting sqref="H2744">
    <cfRule type="containsText" priority="35" operator="containsText" aboveAverage="0" equalAverage="0" bottom="0" percent="0" rank="0" text="L" dxfId="33">
      <formula>NOT(ISERROR(SEARCH("L",H2744)))</formula>
    </cfRule>
  </conditionalFormatting>
  <conditionalFormatting sqref="H2744">
    <cfRule type="containsText" priority="36" operator="containsText" aboveAverage="0" equalAverage="0" bottom="0" percent="0" rank="0" text="W" dxfId="34">
      <formula>NOT(ISERROR(SEARCH("W",H2744)))</formula>
    </cfRule>
  </conditionalFormatting>
  <conditionalFormatting sqref="H2744">
    <cfRule type="cellIs" priority="37" operator="equal" aboveAverage="0" equalAverage="0" bottom="0" percent="0" rank="0" text="" dxfId="35">
      <formula>"V"</formula>
    </cfRule>
  </conditionalFormatting>
  <conditionalFormatting sqref="H2744">
    <cfRule type="cellIs" priority="38" operator="equal" aboveAverage="0" equalAverage="0" bottom="0" percent="0" rank="0" text="" dxfId="36">
      <formula>"W"</formula>
    </cfRule>
  </conditionalFormatting>
  <conditionalFormatting sqref="H2744">
    <cfRule type="cellIs" priority="39" operator="equal" aboveAverage="0" equalAverage="0" bottom="0" percent="0" rank="0" text="" dxfId="37">
      <formula>"L"</formula>
    </cfRule>
  </conditionalFormatting>
  <conditionalFormatting sqref="H2744">
    <cfRule type="cellIs" priority="40" operator="equal" aboveAverage="0" equalAverage="0" bottom="0" percent="0" rank="0" text="" dxfId="38">
      <formula>"L"</formula>
    </cfRule>
  </conditionalFormatting>
  <conditionalFormatting sqref="H2744">
    <cfRule type="containsText" priority="41" operator="containsText" aboveAverage="0" equalAverage="0" bottom="0" percent="0" rank="0" text="V" dxfId="39">
      <formula>NOT(ISERROR(SEARCH("V",H2744)))</formula>
    </cfRule>
  </conditionalFormatting>
  <conditionalFormatting sqref="H2744">
    <cfRule type="containsText" priority="42" operator="containsText" aboveAverage="0" equalAverage="0" bottom="0" percent="0" rank="0" text="W" dxfId="40">
      <formula>NOT(ISERROR(SEARCH("W",H2744)))</formula>
    </cfRule>
  </conditionalFormatting>
  <conditionalFormatting sqref="H2744">
    <cfRule type="containsText" priority="43" operator="containsText" aboveAverage="0" equalAverage="0" bottom="0" percent="0" rank="0" text="W" dxfId="41">
      <formula>NOT(ISERROR(SEARCH("W",H2744)))</formula>
    </cfRule>
  </conditionalFormatting>
  <conditionalFormatting sqref="H2742">
    <cfRule type="containsText" priority="44" operator="containsText" aboveAverage="0" equalAverage="0" bottom="0" percent="0" rank="0" text="V" dxfId="42">
      <formula>NOT(ISERROR(SEARCH("V",H2742)))</formula>
    </cfRule>
  </conditionalFormatting>
  <conditionalFormatting sqref="H2742">
    <cfRule type="containsText" priority="45" operator="containsText" aboveAverage="0" equalAverage="0" bottom="0" percent="0" rank="0" text="L" dxfId="43">
      <formula>NOT(ISERROR(SEARCH("L",H2742)))</formula>
    </cfRule>
  </conditionalFormatting>
  <conditionalFormatting sqref="H2742">
    <cfRule type="containsText" priority="46" operator="containsText" aboveAverage="0" equalAverage="0" bottom="0" percent="0" rank="0" text="W" dxfId="44">
      <formula>NOT(ISERROR(SEARCH("W",H2742)))</formula>
    </cfRule>
  </conditionalFormatting>
  <conditionalFormatting sqref="H2742">
    <cfRule type="cellIs" priority="47" operator="equal" aboveAverage="0" equalAverage="0" bottom="0" percent="0" rank="0" text="" dxfId="45">
      <formula>"V"</formula>
    </cfRule>
  </conditionalFormatting>
  <conditionalFormatting sqref="H2742">
    <cfRule type="cellIs" priority="48" operator="equal" aboveAverage="0" equalAverage="0" bottom="0" percent="0" rank="0" text="" dxfId="46">
      <formula>"W"</formula>
    </cfRule>
  </conditionalFormatting>
  <conditionalFormatting sqref="H2742">
    <cfRule type="cellIs" priority="49" operator="equal" aboveAverage="0" equalAverage="0" bottom="0" percent="0" rank="0" text="" dxfId="47">
      <formula>"L"</formula>
    </cfRule>
  </conditionalFormatting>
  <conditionalFormatting sqref="H2742">
    <cfRule type="cellIs" priority="50" operator="equal" aboveAverage="0" equalAverage="0" bottom="0" percent="0" rank="0" text="" dxfId="48">
      <formula>"L"</formula>
    </cfRule>
  </conditionalFormatting>
  <conditionalFormatting sqref="H2742">
    <cfRule type="containsText" priority="51" operator="containsText" aboveAverage="0" equalAverage="0" bottom="0" percent="0" rank="0" text="V" dxfId="49">
      <formula>NOT(ISERROR(SEARCH("V",H2742)))</formula>
    </cfRule>
  </conditionalFormatting>
  <conditionalFormatting sqref="H2742">
    <cfRule type="containsText" priority="52" operator="containsText" aboveAverage="0" equalAverage="0" bottom="0" percent="0" rank="0" text="W" dxfId="50">
      <formula>NOT(ISERROR(SEARCH("W",H2742)))</formula>
    </cfRule>
  </conditionalFormatting>
  <conditionalFormatting sqref="H2742">
    <cfRule type="containsText" priority="53" operator="containsText" aboveAverage="0" equalAverage="0" bottom="0" percent="0" rank="0" text="W" dxfId="51">
      <formula>NOT(ISERROR(SEARCH("W",H2742)))</formula>
    </cfRule>
  </conditionalFormatting>
  <conditionalFormatting sqref="I1:I1048576">
    <cfRule type="cellIs" priority="54" operator="lessThan" aboveAverage="0" equalAverage="0" bottom="0" percent="0" rank="0" text="" dxfId="52">
      <formula>0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55" operator="containsText" aboveAverage="0" equalAverage="0" bottom="0" percent="0" rank="0" text="Paf" dxfId="53">
      <formula>NOT(ISERROR(SEARCH("Paf",C1)))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56" operator="containsText" aboveAverage="0" equalAverage="0" bottom="0" percent="0" rank="0" text="Rizk" dxfId="54">
      <formula>NOT(ISERROR(SEARCH("Rizk",C1)))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57" operator="containsText" aboveAverage="0" equalAverage="0" bottom="0" percent="0" rank="0" text="Mr.green" dxfId="55">
      <formula>NOT(ISERROR(SEARCH("Mr.green",C1)))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58" operator="containsText" aboveAverage="0" equalAverage="0" bottom="0" percent="0" rank="0" text="Betway" dxfId="56">
      <formula>NOT(ISERROR(SEARCH("Betway",C1)))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59" operator="containsText" aboveAverage="0" equalAverage="0" bottom="0" percent="0" rank="0" text="Leovegas" dxfId="57">
      <formula>NOT(ISERROR(SEARCH("Leovegas",C1)))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0" operator="containsText" aboveAverage="0" equalAverage="0" bottom="0" percent="0" rank="0" text="Intertops" dxfId="58">
      <formula>NOT(ISERROR(SEARCH("Intertops",C1)))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1" operator="containsText" aboveAverage="0" equalAverage="0" bottom="0" percent="0" rank="0" text="Expekt" dxfId="59">
      <formula>NOT(ISERROR(SEARCH("Expekt",C1)))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2" operator="containsText" aboveAverage="0" equalAverage="0" bottom="0" percent="0" rank="0" text="Comeon" dxfId="60">
      <formula>NOT(ISERROR(SEARCH("Comeon",C1)))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3" operator="containsText" aboveAverage="0" equalAverage="0" bottom="0" percent="0" rank="0" text="Mobilebet" dxfId="61">
      <formula>NOT(ISERROR(SEARCH("Mobilebet",C1)))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4" operator="containsText" aboveAverage="0" equalAverage="0" bottom="0" percent="0" rank="0" text="Pinnacle" dxfId="62">
      <formula>NOT(ISERROR(SEARCH("Pinnacle",C1)))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5" operator="containsText" aboveAverage="0" equalAverage="0" bottom="0" percent="0" rank="0" text="Bet365" dxfId="63">
      <formula>NOT(ISERROR(SEARCH("Bet365",C1)))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6" operator="containsText" aboveAverage="0" equalAverage="0" bottom="0" percent="0" rank="0" text="Unibet" dxfId="64">
      <formula>NOT(ISERROR(SEARCH("Unibet",C1)))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7" operator="containsText" aboveAverage="0" equalAverage="0" bottom="0" percent="0" rank="0" text="Betsson" dxfId="65">
      <formula>NOT(ISERROR(SEARCH("Betsson",C1)))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8" operator="containsText" aboveAverage="0" equalAverage="0" bottom="0" percent="0" rank="0" text="Betsafe" dxfId="66">
      <formula>NOT(ISERROR(SEARCH("Betsafe",C1)))</formula>
    </cfRule>
  </conditionalFormatting>
  <conditionalFormatting sqref="C1:C1302 C1304:C1379 C1381:C1389 C1391:C1394 C1396:C1475 C1477:C1540 C1543:C1544 C1546:C1638 C1640:C1899 C1901:C2012 C2014:C2079 C2081:C2178 C2180:C2234 C2236:C2239 C2246:C2260 C2575:C2675 C2677:C2702 C2704:C2741 C2743 C2745:C2773 C2775:C2795 C2800:C2806 C2808:C1048576">
    <cfRule type="containsText" priority="69" operator="containsText" aboveAverage="0" equalAverage="0" bottom="0" percent="0" rank="0" text="Coolbet" dxfId="67">
      <formula>NOT(ISERROR(SEARCH("Coolbet",C1)))</formula>
    </cfRule>
  </conditionalFormatting>
  <conditionalFormatting sqref="C1303">
    <cfRule type="containsText" priority="70" operator="containsText" aboveAverage="0" equalAverage="0" bottom="0" percent="0" rank="0" text="Paf" dxfId="68">
      <formula>NOT(ISERROR(SEARCH("Paf",C1303)))</formula>
    </cfRule>
  </conditionalFormatting>
  <conditionalFormatting sqref="C1303">
    <cfRule type="containsText" priority="71" operator="containsText" aboveAverage="0" equalAverage="0" bottom="0" percent="0" rank="0" text="Rizk" dxfId="69">
      <formula>NOT(ISERROR(SEARCH("Rizk",C1303)))</formula>
    </cfRule>
  </conditionalFormatting>
  <conditionalFormatting sqref="C1303">
    <cfRule type="containsText" priority="72" operator="containsText" aboveAverage="0" equalAverage="0" bottom="0" percent="0" rank="0" text="Mr.green" dxfId="70">
      <formula>NOT(ISERROR(SEARCH("Mr.green",C1303)))</formula>
    </cfRule>
  </conditionalFormatting>
  <conditionalFormatting sqref="C1303">
    <cfRule type="containsText" priority="73" operator="containsText" aboveAverage="0" equalAverage="0" bottom="0" percent="0" rank="0" text="Betway" dxfId="71">
      <formula>NOT(ISERROR(SEARCH("Betway",C1303)))</formula>
    </cfRule>
  </conditionalFormatting>
  <conditionalFormatting sqref="C1303">
    <cfRule type="containsText" priority="74" operator="containsText" aboveAverage="0" equalAverage="0" bottom="0" percent="0" rank="0" text="Leovegas" dxfId="72">
      <formula>NOT(ISERROR(SEARCH("Leovegas",C1303)))</formula>
    </cfRule>
  </conditionalFormatting>
  <conditionalFormatting sqref="C1303">
    <cfRule type="containsText" priority="75" operator="containsText" aboveAverage="0" equalAverage="0" bottom="0" percent="0" rank="0" text="Intertops" dxfId="73">
      <formula>NOT(ISERROR(SEARCH("Intertops",C1303)))</formula>
    </cfRule>
  </conditionalFormatting>
  <conditionalFormatting sqref="C1303">
    <cfRule type="containsText" priority="76" operator="containsText" aboveAverage="0" equalAverage="0" bottom="0" percent="0" rank="0" text="Expekt" dxfId="74">
      <formula>NOT(ISERROR(SEARCH("Expekt",C1303)))</formula>
    </cfRule>
  </conditionalFormatting>
  <conditionalFormatting sqref="C1303">
    <cfRule type="containsText" priority="77" operator="containsText" aboveAverage="0" equalAverage="0" bottom="0" percent="0" rank="0" text="Comeon" dxfId="75">
      <formula>NOT(ISERROR(SEARCH("Comeon",C1303)))</formula>
    </cfRule>
  </conditionalFormatting>
  <conditionalFormatting sqref="C1303">
    <cfRule type="containsText" priority="78" operator="containsText" aboveAverage="0" equalAverage="0" bottom="0" percent="0" rank="0" text="Mobilebet" dxfId="76">
      <formula>NOT(ISERROR(SEARCH("Mobilebet",C1303)))</formula>
    </cfRule>
  </conditionalFormatting>
  <conditionalFormatting sqref="C1303">
    <cfRule type="containsText" priority="79" operator="containsText" aboveAverage="0" equalAverage="0" bottom="0" percent="0" rank="0" text="Pinnacle" dxfId="77">
      <formula>NOT(ISERROR(SEARCH("Pinnacle",C1303)))</formula>
    </cfRule>
  </conditionalFormatting>
  <conditionalFormatting sqref="C1303">
    <cfRule type="containsText" priority="80" operator="containsText" aboveAverage="0" equalAverage="0" bottom="0" percent="0" rank="0" text="Bet365" dxfId="78">
      <formula>NOT(ISERROR(SEARCH("Bet365",C1303)))</formula>
    </cfRule>
  </conditionalFormatting>
  <conditionalFormatting sqref="C1303">
    <cfRule type="containsText" priority="81" operator="containsText" aboveAverage="0" equalAverage="0" bottom="0" percent="0" rank="0" text="Unibet" dxfId="79">
      <formula>NOT(ISERROR(SEARCH("Unibet",C1303)))</formula>
    </cfRule>
  </conditionalFormatting>
  <conditionalFormatting sqref="C1303">
    <cfRule type="containsText" priority="82" operator="containsText" aboveAverage="0" equalAverage="0" bottom="0" percent="0" rank="0" text="Betsson" dxfId="80">
      <formula>NOT(ISERROR(SEARCH("Betsson",C1303)))</formula>
    </cfRule>
  </conditionalFormatting>
  <conditionalFormatting sqref="C1303">
    <cfRule type="containsText" priority="83" operator="containsText" aboveAverage="0" equalAverage="0" bottom="0" percent="0" rank="0" text="Betsafe" dxfId="81">
      <formula>NOT(ISERROR(SEARCH("Betsafe",C1303)))</formula>
    </cfRule>
  </conditionalFormatting>
  <conditionalFormatting sqref="C1303">
    <cfRule type="containsText" priority="84" operator="containsText" aboveAverage="0" equalAverage="0" bottom="0" percent="0" rank="0" text="Coolbet" dxfId="82">
      <formula>NOT(ISERROR(SEARCH("Coolbet",C1303)))</formula>
    </cfRule>
  </conditionalFormatting>
  <conditionalFormatting sqref="C1380">
    <cfRule type="containsText" priority="85" operator="containsText" aboveAverage="0" equalAverage="0" bottom="0" percent="0" rank="0" text="Paf" dxfId="83">
      <formula>NOT(ISERROR(SEARCH("Paf",C1380)))</formula>
    </cfRule>
  </conditionalFormatting>
  <conditionalFormatting sqref="C1380">
    <cfRule type="containsText" priority="86" operator="containsText" aboveAverage="0" equalAverage="0" bottom="0" percent="0" rank="0" text="Rizk" dxfId="84">
      <formula>NOT(ISERROR(SEARCH("Rizk",C1380)))</formula>
    </cfRule>
  </conditionalFormatting>
  <conditionalFormatting sqref="C1380">
    <cfRule type="containsText" priority="87" operator="containsText" aboveAverage="0" equalAverage="0" bottom="0" percent="0" rank="0" text="Mr.green" dxfId="85">
      <formula>NOT(ISERROR(SEARCH("Mr.green",C1380)))</formula>
    </cfRule>
  </conditionalFormatting>
  <conditionalFormatting sqref="C1380">
    <cfRule type="containsText" priority="88" operator="containsText" aboveAverage="0" equalAverage="0" bottom="0" percent="0" rank="0" text="Betway" dxfId="86">
      <formula>NOT(ISERROR(SEARCH("Betway",C1380)))</formula>
    </cfRule>
  </conditionalFormatting>
  <conditionalFormatting sqref="C1380">
    <cfRule type="containsText" priority="89" operator="containsText" aboveAverage="0" equalAverage="0" bottom="0" percent="0" rank="0" text="Leovegas" dxfId="87">
      <formula>NOT(ISERROR(SEARCH("Leovegas",C1380)))</formula>
    </cfRule>
  </conditionalFormatting>
  <conditionalFormatting sqref="C1380">
    <cfRule type="containsText" priority="90" operator="containsText" aboveAverage="0" equalAverage="0" bottom="0" percent="0" rank="0" text="Intertops" dxfId="88">
      <formula>NOT(ISERROR(SEARCH("Intertops",C1380)))</formula>
    </cfRule>
  </conditionalFormatting>
  <conditionalFormatting sqref="C1380">
    <cfRule type="containsText" priority="91" operator="containsText" aboveAverage="0" equalAverage="0" bottom="0" percent="0" rank="0" text="Expekt" dxfId="89">
      <formula>NOT(ISERROR(SEARCH("Expekt",C1380)))</formula>
    </cfRule>
  </conditionalFormatting>
  <conditionalFormatting sqref="C1380">
    <cfRule type="containsText" priority="92" operator="containsText" aboveAverage="0" equalAverage="0" bottom="0" percent="0" rank="0" text="Comeon" dxfId="90">
      <formula>NOT(ISERROR(SEARCH("Comeon",C1380)))</formula>
    </cfRule>
  </conditionalFormatting>
  <conditionalFormatting sqref="C1380">
    <cfRule type="containsText" priority="93" operator="containsText" aboveAverage="0" equalAverage="0" bottom="0" percent="0" rank="0" text="Mobilebet" dxfId="91">
      <formula>NOT(ISERROR(SEARCH("Mobilebet",C1380)))</formula>
    </cfRule>
  </conditionalFormatting>
  <conditionalFormatting sqref="C1380">
    <cfRule type="containsText" priority="94" operator="containsText" aboveAverage="0" equalAverage="0" bottom="0" percent="0" rank="0" text="Pinnacle" dxfId="92">
      <formula>NOT(ISERROR(SEARCH("Pinnacle",C1380)))</formula>
    </cfRule>
  </conditionalFormatting>
  <conditionalFormatting sqref="C1380">
    <cfRule type="containsText" priority="95" operator="containsText" aboveAverage="0" equalAverage="0" bottom="0" percent="0" rank="0" text="Bet365" dxfId="93">
      <formula>NOT(ISERROR(SEARCH("Bet365",C1380)))</formula>
    </cfRule>
  </conditionalFormatting>
  <conditionalFormatting sqref="C1380">
    <cfRule type="containsText" priority="96" operator="containsText" aboveAverage="0" equalAverage="0" bottom="0" percent="0" rank="0" text="Unibet" dxfId="94">
      <formula>NOT(ISERROR(SEARCH("Unibet",C1380)))</formula>
    </cfRule>
  </conditionalFormatting>
  <conditionalFormatting sqref="C1380">
    <cfRule type="containsText" priority="97" operator="containsText" aboveAverage="0" equalAverage="0" bottom="0" percent="0" rank="0" text="Betsson" dxfId="95">
      <formula>NOT(ISERROR(SEARCH("Betsson",C1380)))</formula>
    </cfRule>
  </conditionalFormatting>
  <conditionalFormatting sqref="C1380">
    <cfRule type="containsText" priority="98" operator="containsText" aboveAverage="0" equalAverage="0" bottom="0" percent="0" rank="0" text="Betsafe" dxfId="96">
      <formula>NOT(ISERROR(SEARCH("Betsafe",C1380)))</formula>
    </cfRule>
  </conditionalFormatting>
  <conditionalFormatting sqref="C1380">
    <cfRule type="containsText" priority="99" operator="containsText" aboveAverage="0" equalAverage="0" bottom="0" percent="0" rank="0" text="Coolbet" dxfId="97">
      <formula>NOT(ISERROR(SEARCH("Coolbet",C1380)))</formula>
    </cfRule>
  </conditionalFormatting>
  <conditionalFormatting sqref="C1395">
    <cfRule type="containsText" priority="100" operator="containsText" aboveAverage="0" equalAverage="0" bottom="0" percent="0" rank="0" text="Paf" dxfId="98">
      <formula>NOT(ISERROR(SEARCH("Paf",C1395)))</formula>
    </cfRule>
  </conditionalFormatting>
  <conditionalFormatting sqref="C1395">
    <cfRule type="containsText" priority="101" operator="containsText" aboveAverage="0" equalAverage="0" bottom="0" percent="0" rank="0" text="Rizk" dxfId="99">
      <formula>NOT(ISERROR(SEARCH("Rizk",C1395)))</formula>
    </cfRule>
  </conditionalFormatting>
  <conditionalFormatting sqref="C1395">
    <cfRule type="containsText" priority="102" operator="containsText" aboveAverage="0" equalAverage="0" bottom="0" percent="0" rank="0" text="Mr.green" dxfId="100">
      <formula>NOT(ISERROR(SEARCH("Mr.green",C1395)))</formula>
    </cfRule>
  </conditionalFormatting>
  <conditionalFormatting sqref="C1395">
    <cfRule type="containsText" priority="103" operator="containsText" aboveAverage="0" equalAverage="0" bottom="0" percent="0" rank="0" text="Betway" dxfId="101">
      <formula>NOT(ISERROR(SEARCH("Betway",C1395)))</formula>
    </cfRule>
  </conditionalFormatting>
  <conditionalFormatting sqref="C1395">
    <cfRule type="containsText" priority="104" operator="containsText" aboveAverage="0" equalAverage="0" bottom="0" percent="0" rank="0" text="Leovegas" dxfId="102">
      <formula>NOT(ISERROR(SEARCH("Leovegas",C1395)))</formula>
    </cfRule>
  </conditionalFormatting>
  <conditionalFormatting sqref="C1395">
    <cfRule type="containsText" priority="105" operator="containsText" aboveAverage="0" equalAverage="0" bottom="0" percent="0" rank="0" text="Intertops" dxfId="103">
      <formula>NOT(ISERROR(SEARCH("Intertops",C1395)))</formula>
    </cfRule>
  </conditionalFormatting>
  <conditionalFormatting sqref="C1395">
    <cfRule type="containsText" priority="106" operator="containsText" aboveAverage="0" equalAverage="0" bottom="0" percent="0" rank="0" text="Expekt" dxfId="104">
      <formula>NOT(ISERROR(SEARCH("Expekt",C1395)))</formula>
    </cfRule>
  </conditionalFormatting>
  <conditionalFormatting sqref="C1395">
    <cfRule type="containsText" priority="107" operator="containsText" aboveAverage="0" equalAverage="0" bottom="0" percent="0" rank="0" text="Comeon" dxfId="105">
      <formula>NOT(ISERROR(SEARCH("Comeon",C1395)))</formula>
    </cfRule>
  </conditionalFormatting>
  <conditionalFormatting sqref="C1395">
    <cfRule type="containsText" priority="108" operator="containsText" aboveAverage="0" equalAverage="0" bottom="0" percent="0" rank="0" text="Mobilebet" dxfId="106">
      <formula>NOT(ISERROR(SEARCH("Mobilebet",C1395)))</formula>
    </cfRule>
  </conditionalFormatting>
  <conditionalFormatting sqref="C1395">
    <cfRule type="containsText" priority="109" operator="containsText" aboveAverage="0" equalAverage="0" bottom="0" percent="0" rank="0" text="Pinnacle" dxfId="107">
      <formula>NOT(ISERROR(SEARCH("Pinnacle",C1395)))</formula>
    </cfRule>
  </conditionalFormatting>
  <conditionalFormatting sqref="C1395">
    <cfRule type="containsText" priority="110" operator="containsText" aboveAverage="0" equalAverage="0" bottom="0" percent="0" rank="0" text="Bet365" dxfId="108">
      <formula>NOT(ISERROR(SEARCH("Bet365",C1395)))</formula>
    </cfRule>
  </conditionalFormatting>
  <conditionalFormatting sqref="C1395">
    <cfRule type="containsText" priority="111" operator="containsText" aboveAverage="0" equalAverage="0" bottom="0" percent="0" rank="0" text="Unibet" dxfId="109">
      <formula>NOT(ISERROR(SEARCH("Unibet",C1395)))</formula>
    </cfRule>
  </conditionalFormatting>
  <conditionalFormatting sqref="C1395">
    <cfRule type="containsText" priority="112" operator="containsText" aboveAverage="0" equalAverage="0" bottom="0" percent="0" rank="0" text="Betsson" dxfId="110">
      <formula>NOT(ISERROR(SEARCH("Betsson",C1395)))</formula>
    </cfRule>
  </conditionalFormatting>
  <conditionalFormatting sqref="C1395">
    <cfRule type="containsText" priority="113" operator="containsText" aboveAverage="0" equalAverage="0" bottom="0" percent="0" rank="0" text="Betsafe" dxfId="111">
      <formula>NOT(ISERROR(SEARCH("Betsafe",C1395)))</formula>
    </cfRule>
  </conditionalFormatting>
  <conditionalFormatting sqref="C1395">
    <cfRule type="containsText" priority="114" operator="containsText" aboveAverage="0" equalAverage="0" bottom="0" percent="0" rank="0" text="Coolbet" dxfId="112">
      <formula>NOT(ISERROR(SEARCH("Coolbet",C1395)))</formula>
    </cfRule>
  </conditionalFormatting>
  <conditionalFormatting sqref="C1390">
    <cfRule type="containsText" priority="115" operator="containsText" aboveAverage="0" equalAverage="0" bottom="0" percent="0" rank="0" text="Paf" dxfId="113">
      <formula>NOT(ISERROR(SEARCH("Paf",C1390)))</formula>
    </cfRule>
  </conditionalFormatting>
  <conditionalFormatting sqref="C1390">
    <cfRule type="containsText" priority="116" operator="containsText" aboveAverage="0" equalAverage="0" bottom="0" percent="0" rank="0" text="Rizk" dxfId="114">
      <formula>NOT(ISERROR(SEARCH("Rizk",C1390)))</formula>
    </cfRule>
  </conditionalFormatting>
  <conditionalFormatting sqref="C1390">
    <cfRule type="containsText" priority="117" operator="containsText" aboveAverage="0" equalAverage="0" bottom="0" percent="0" rank="0" text="Mr.green" dxfId="115">
      <formula>NOT(ISERROR(SEARCH("Mr.green",C1390)))</formula>
    </cfRule>
  </conditionalFormatting>
  <conditionalFormatting sqref="C1390">
    <cfRule type="containsText" priority="118" operator="containsText" aboveAverage="0" equalAverage="0" bottom="0" percent="0" rank="0" text="Betway" dxfId="116">
      <formula>NOT(ISERROR(SEARCH("Betway",C1390)))</formula>
    </cfRule>
  </conditionalFormatting>
  <conditionalFormatting sqref="C1390">
    <cfRule type="containsText" priority="119" operator="containsText" aboveAverage="0" equalAverage="0" bottom="0" percent="0" rank="0" text="Leovegas" dxfId="117">
      <formula>NOT(ISERROR(SEARCH("Leovegas",C1390)))</formula>
    </cfRule>
  </conditionalFormatting>
  <conditionalFormatting sqref="C1390">
    <cfRule type="containsText" priority="120" operator="containsText" aboveAverage="0" equalAverage="0" bottom="0" percent="0" rank="0" text="Intertops" dxfId="118">
      <formula>NOT(ISERROR(SEARCH("Intertops",C1390)))</formula>
    </cfRule>
  </conditionalFormatting>
  <conditionalFormatting sqref="C1390">
    <cfRule type="containsText" priority="121" operator="containsText" aboveAverage="0" equalAverage="0" bottom="0" percent="0" rank="0" text="Expekt" dxfId="119">
      <formula>NOT(ISERROR(SEARCH("Expekt",C1390)))</formula>
    </cfRule>
  </conditionalFormatting>
  <conditionalFormatting sqref="C1390">
    <cfRule type="containsText" priority="122" operator="containsText" aboveAverage="0" equalAverage="0" bottom="0" percent="0" rank="0" text="Comeon" dxfId="120">
      <formula>NOT(ISERROR(SEARCH("Comeon",C1390)))</formula>
    </cfRule>
  </conditionalFormatting>
  <conditionalFormatting sqref="C1390">
    <cfRule type="containsText" priority="123" operator="containsText" aboveAverage="0" equalAverage="0" bottom="0" percent="0" rank="0" text="Mobilebet" dxfId="121">
      <formula>NOT(ISERROR(SEARCH("Mobilebet",C1390)))</formula>
    </cfRule>
  </conditionalFormatting>
  <conditionalFormatting sqref="C1390">
    <cfRule type="containsText" priority="124" operator="containsText" aboveAverage="0" equalAverage="0" bottom="0" percent="0" rank="0" text="Pinnacle" dxfId="122">
      <formula>NOT(ISERROR(SEARCH("Pinnacle",C1390)))</formula>
    </cfRule>
  </conditionalFormatting>
  <conditionalFormatting sqref="C1390">
    <cfRule type="containsText" priority="125" operator="containsText" aboveAverage="0" equalAverage="0" bottom="0" percent="0" rank="0" text="Bet365" dxfId="123">
      <formula>NOT(ISERROR(SEARCH("Bet365",C1390)))</formula>
    </cfRule>
  </conditionalFormatting>
  <conditionalFormatting sqref="C1390">
    <cfRule type="containsText" priority="126" operator="containsText" aboveAverage="0" equalAverage="0" bottom="0" percent="0" rank="0" text="Unibet" dxfId="124">
      <formula>NOT(ISERROR(SEARCH("Unibet",C1390)))</formula>
    </cfRule>
  </conditionalFormatting>
  <conditionalFormatting sqref="C1390">
    <cfRule type="containsText" priority="127" operator="containsText" aboveAverage="0" equalAverage="0" bottom="0" percent="0" rank="0" text="Betsson" dxfId="125">
      <formula>NOT(ISERROR(SEARCH("Betsson",C1390)))</formula>
    </cfRule>
  </conditionalFormatting>
  <conditionalFormatting sqref="C1390">
    <cfRule type="containsText" priority="128" operator="containsText" aboveAverage="0" equalAverage="0" bottom="0" percent="0" rank="0" text="Betsafe" dxfId="126">
      <formula>NOT(ISERROR(SEARCH("Betsafe",C1390)))</formula>
    </cfRule>
  </conditionalFormatting>
  <conditionalFormatting sqref="C1390">
    <cfRule type="containsText" priority="129" operator="containsText" aboveAverage="0" equalAverage="0" bottom="0" percent="0" rank="0" text="Coolbet" dxfId="127">
      <formula>NOT(ISERROR(SEARCH("Coolbet",C1390)))</formula>
    </cfRule>
  </conditionalFormatting>
  <conditionalFormatting sqref="C1476">
    <cfRule type="containsText" priority="130" operator="containsText" aboveAverage="0" equalAverage="0" bottom="0" percent="0" rank="0" text="Paf" dxfId="128">
      <formula>NOT(ISERROR(SEARCH("Paf",C1476)))</formula>
    </cfRule>
  </conditionalFormatting>
  <conditionalFormatting sqref="C1476">
    <cfRule type="containsText" priority="131" operator="containsText" aboveAverage="0" equalAverage="0" bottom="0" percent="0" rank="0" text="Rizk" dxfId="129">
      <formula>NOT(ISERROR(SEARCH("Rizk",C1476)))</formula>
    </cfRule>
  </conditionalFormatting>
  <conditionalFormatting sqref="C1476">
    <cfRule type="containsText" priority="132" operator="containsText" aboveAverage="0" equalAverage="0" bottom="0" percent="0" rank="0" text="Mr.green" dxfId="130">
      <formula>NOT(ISERROR(SEARCH("Mr.green",C1476)))</formula>
    </cfRule>
  </conditionalFormatting>
  <conditionalFormatting sqref="C1476">
    <cfRule type="containsText" priority="133" operator="containsText" aboveAverage="0" equalAverage="0" bottom="0" percent="0" rank="0" text="Betway" dxfId="131">
      <formula>NOT(ISERROR(SEARCH("Betway",C1476)))</formula>
    </cfRule>
  </conditionalFormatting>
  <conditionalFormatting sqref="C1476">
    <cfRule type="containsText" priority="134" operator="containsText" aboveAverage="0" equalAverage="0" bottom="0" percent="0" rank="0" text="Leovegas" dxfId="132">
      <formula>NOT(ISERROR(SEARCH("Leovegas",C1476)))</formula>
    </cfRule>
  </conditionalFormatting>
  <conditionalFormatting sqref="C1476">
    <cfRule type="containsText" priority="135" operator="containsText" aboveAverage="0" equalAverage="0" bottom="0" percent="0" rank="0" text="Intertops" dxfId="133">
      <formula>NOT(ISERROR(SEARCH("Intertops",C1476)))</formula>
    </cfRule>
  </conditionalFormatting>
  <conditionalFormatting sqref="C1476">
    <cfRule type="containsText" priority="136" operator="containsText" aboveAverage="0" equalAverage="0" bottom="0" percent="0" rank="0" text="Expekt" dxfId="134">
      <formula>NOT(ISERROR(SEARCH("Expekt",C1476)))</formula>
    </cfRule>
  </conditionalFormatting>
  <conditionalFormatting sqref="C1476">
    <cfRule type="containsText" priority="137" operator="containsText" aboveAverage="0" equalAverage="0" bottom="0" percent="0" rank="0" text="Comeon" dxfId="135">
      <formula>NOT(ISERROR(SEARCH("Comeon",C1476)))</formula>
    </cfRule>
  </conditionalFormatting>
  <conditionalFormatting sqref="C1476">
    <cfRule type="containsText" priority="138" operator="containsText" aboveAverage="0" equalAverage="0" bottom="0" percent="0" rank="0" text="Mobilebet" dxfId="136">
      <formula>NOT(ISERROR(SEARCH("Mobilebet",C1476)))</formula>
    </cfRule>
  </conditionalFormatting>
  <conditionalFormatting sqref="C1476">
    <cfRule type="containsText" priority="139" operator="containsText" aboveAverage="0" equalAverage="0" bottom="0" percent="0" rank="0" text="Pinnacle" dxfId="137">
      <formula>NOT(ISERROR(SEARCH("Pinnacle",C1476)))</formula>
    </cfRule>
  </conditionalFormatting>
  <conditionalFormatting sqref="C1476">
    <cfRule type="containsText" priority="140" operator="containsText" aboveAverage="0" equalAverage="0" bottom="0" percent="0" rank="0" text="Bet365" dxfId="138">
      <formula>NOT(ISERROR(SEARCH("Bet365",C1476)))</formula>
    </cfRule>
  </conditionalFormatting>
  <conditionalFormatting sqref="C1476">
    <cfRule type="containsText" priority="141" operator="containsText" aboveAverage="0" equalAverage="0" bottom="0" percent="0" rank="0" text="Unibet" dxfId="139">
      <formula>NOT(ISERROR(SEARCH("Unibet",C1476)))</formula>
    </cfRule>
  </conditionalFormatting>
  <conditionalFormatting sqref="C1476">
    <cfRule type="containsText" priority="142" operator="containsText" aboveAverage="0" equalAverage="0" bottom="0" percent="0" rank="0" text="Betsson" dxfId="140">
      <formula>NOT(ISERROR(SEARCH("Betsson",C1476)))</formula>
    </cfRule>
  </conditionalFormatting>
  <conditionalFormatting sqref="C1476">
    <cfRule type="containsText" priority="143" operator="containsText" aboveAverage="0" equalAverage="0" bottom="0" percent="0" rank="0" text="Betsafe" dxfId="141">
      <formula>NOT(ISERROR(SEARCH("Betsafe",C1476)))</formula>
    </cfRule>
  </conditionalFormatting>
  <conditionalFormatting sqref="C1476">
    <cfRule type="containsText" priority="144" operator="containsText" aboveAverage="0" equalAverage="0" bottom="0" percent="0" rank="0" text="Coolbet" dxfId="142">
      <formula>NOT(ISERROR(SEARCH("Coolbet",C1476)))</formula>
    </cfRule>
  </conditionalFormatting>
  <conditionalFormatting sqref="C1545">
    <cfRule type="containsText" priority="145" operator="containsText" aboveAverage="0" equalAverage="0" bottom="0" percent="0" rank="0" text="Paf" dxfId="143">
      <formula>NOT(ISERROR(SEARCH("Paf",C1545)))</formula>
    </cfRule>
  </conditionalFormatting>
  <conditionalFormatting sqref="C1545">
    <cfRule type="containsText" priority="146" operator="containsText" aboveAverage="0" equalAverage="0" bottom="0" percent="0" rank="0" text="Rizk" dxfId="144">
      <formula>NOT(ISERROR(SEARCH("Rizk",C1545)))</formula>
    </cfRule>
  </conditionalFormatting>
  <conditionalFormatting sqref="C1545">
    <cfRule type="containsText" priority="147" operator="containsText" aboveAverage="0" equalAverage="0" bottom="0" percent="0" rank="0" text="Mr.green" dxfId="145">
      <formula>NOT(ISERROR(SEARCH("Mr.green",C1545)))</formula>
    </cfRule>
  </conditionalFormatting>
  <conditionalFormatting sqref="C1545">
    <cfRule type="containsText" priority="148" operator="containsText" aboveAverage="0" equalAverage="0" bottom="0" percent="0" rank="0" text="Betway" dxfId="146">
      <formula>NOT(ISERROR(SEARCH("Betway",C1545)))</formula>
    </cfRule>
  </conditionalFormatting>
  <conditionalFormatting sqref="C1545">
    <cfRule type="containsText" priority="149" operator="containsText" aboveAverage="0" equalAverage="0" bottom="0" percent="0" rank="0" text="Leovegas" dxfId="147">
      <formula>NOT(ISERROR(SEARCH("Leovegas",C1545)))</formula>
    </cfRule>
  </conditionalFormatting>
  <conditionalFormatting sqref="C1545">
    <cfRule type="containsText" priority="150" operator="containsText" aboveAverage="0" equalAverage="0" bottom="0" percent="0" rank="0" text="Intertops" dxfId="148">
      <formula>NOT(ISERROR(SEARCH("Intertops",C1545)))</formula>
    </cfRule>
  </conditionalFormatting>
  <conditionalFormatting sqref="C1545">
    <cfRule type="containsText" priority="151" operator="containsText" aboveAverage="0" equalAverage="0" bottom="0" percent="0" rank="0" text="Expekt" dxfId="149">
      <formula>NOT(ISERROR(SEARCH("Expekt",C1545)))</formula>
    </cfRule>
  </conditionalFormatting>
  <conditionalFormatting sqref="C1545">
    <cfRule type="containsText" priority="152" operator="containsText" aboveAverage="0" equalAverage="0" bottom="0" percent="0" rank="0" text="Comeon" dxfId="150">
      <formula>NOT(ISERROR(SEARCH("Comeon",C1545)))</formula>
    </cfRule>
  </conditionalFormatting>
  <conditionalFormatting sqref="C1545">
    <cfRule type="containsText" priority="153" operator="containsText" aboveAverage="0" equalAverage="0" bottom="0" percent="0" rank="0" text="Mobilebet" dxfId="151">
      <formula>NOT(ISERROR(SEARCH("Mobilebet",C1545)))</formula>
    </cfRule>
  </conditionalFormatting>
  <conditionalFormatting sqref="C1545">
    <cfRule type="containsText" priority="154" operator="containsText" aboveAverage="0" equalAverage="0" bottom="0" percent="0" rank="0" text="Pinnacle" dxfId="152">
      <formula>NOT(ISERROR(SEARCH("Pinnacle",C1545)))</formula>
    </cfRule>
  </conditionalFormatting>
  <conditionalFormatting sqref="C1545">
    <cfRule type="containsText" priority="155" operator="containsText" aboveAverage="0" equalAverage="0" bottom="0" percent="0" rank="0" text="Bet365" dxfId="153">
      <formula>NOT(ISERROR(SEARCH("Bet365",C1545)))</formula>
    </cfRule>
  </conditionalFormatting>
  <conditionalFormatting sqref="C1545">
    <cfRule type="containsText" priority="156" operator="containsText" aboveAverage="0" equalAverage="0" bottom="0" percent="0" rank="0" text="Unibet" dxfId="154">
      <formula>NOT(ISERROR(SEARCH("Unibet",C1545)))</formula>
    </cfRule>
  </conditionalFormatting>
  <conditionalFormatting sqref="C1545">
    <cfRule type="containsText" priority="157" operator="containsText" aboveAverage="0" equalAverage="0" bottom="0" percent="0" rank="0" text="Betsson" dxfId="155">
      <formula>NOT(ISERROR(SEARCH("Betsson",C1545)))</formula>
    </cfRule>
  </conditionalFormatting>
  <conditionalFormatting sqref="C1545">
    <cfRule type="containsText" priority="158" operator="containsText" aboveAverage="0" equalAverage="0" bottom="0" percent="0" rank="0" text="Betsafe" dxfId="156">
      <formula>NOT(ISERROR(SEARCH("Betsafe",C1545)))</formula>
    </cfRule>
  </conditionalFormatting>
  <conditionalFormatting sqref="C1545">
    <cfRule type="containsText" priority="159" operator="containsText" aboveAverage="0" equalAverage="0" bottom="0" percent="0" rank="0" text="Coolbet" dxfId="157">
      <formula>NOT(ISERROR(SEARCH("Coolbet",C1545)))</formula>
    </cfRule>
  </conditionalFormatting>
  <conditionalFormatting sqref="C1542">
    <cfRule type="containsText" priority="160" operator="containsText" aboveAverage="0" equalAverage="0" bottom="0" percent="0" rank="0" text="Paf" dxfId="158">
      <formula>NOT(ISERROR(SEARCH("Paf",C1542)))</formula>
    </cfRule>
  </conditionalFormatting>
  <conditionalFormatting sqref="C1542">
    <cfRule type="containsText" priority="161" operator="containsText" aboveAverage="0" equalAverage="0" bottom="0" percent="0" rank="0" text="Rizk" dxfId="159">
      <formula>NOT(ISERROR(SEARCH("Rizk",C1542)))</formula>
    </cfRule>
  </conditionalFormatting>
  <conditionalFormatting sqref="C1542">
    <cfRule type="containsText" priority="162" operator="containsText" aboveAverage="0" equalAverage="0" bottom="0" percent="0" rank="0" text="Mr.green" dxfId="160">
      <formula>NOT(ISERROR(SEARCH("Mr.green",C1542)))</formula>
    </cfRule>
  </conditionalFormatting>
  <conditionalFormatting sqref="C1542">
    <cfRule type="containsText" priority="163" operator="containsText" aboveAverage="0" equalAverage="0" bottom="0" percent="0" rank="0" text="Betway" dxfId="161">
      <formula>NOT(ISERROR(SEARCH("Betway",C1542)))</formula>
    </cfRule>
  </conditionalFormatting>
  <conditionalFormatting sqref="C1542">
    <cfRule type="containsText" priority="164" operator="containsText" aboveAverage="0" equalAverage="0" bottom="0" percent="0" rank="0" text="Leovegas" dxfId="162">
      <formula>NOT(ISERROR(SEARCH("Leovegas",C1542)))</formula>
    </cfRule>
  </conditionalFormatting>
  <conditionalFormatting sqref="C1542">
    <cfRule type="containsText" priority="165" operator="containsText" aboveAverage="0" equalAverage="0" bottom="0" percent="0" rank="0" text="Intertops" dxfId="163">
      <formula>NOT(ISERROR(SEARCH("Intertops",C1542)))</formula>
    </cfRule>
  </conditionalFormatting>
  <conditionalFormatting sqref="C1542">
    <cfRule type="containsText" priority="166" operator="containsText" aboveAverage="0" equalAverage="0" bottom="0" percent="0" rank="0" text="Expekt" dxfId="164">
      <formula>NOT(ISERROR(SEARCH("Expekt",C1542)))</formula>
    </cfRule>
  </conditionalFormatting>
  <conditionalFormatting sqref="C1542">
    <cfRule type="containsText" priority="167" operator="containsText" aboveAverage="0" equalAverage="0" bottom="0" percent="0" rank="0" text="Comeon" dxfId="165">
      <formula>NOT(ISERROR(SEARCH("Comeon",C1542)))</formula>
    </cfRule>
  </conditionalFormatting>
  <conditionalFormatting sqref="C1542">
    <cfRule type="containsText" priority="168" operator="containsText" aboveAverage="0" equalAverage="0" bottom="0" percent="0" rank="0" text="Mobilebet" dxfId="166">
      <formula>NOT(ISERROR(SEARCH("Mobilebet",C1542)))</formula>
    </cfRule>
  </conditionalFormatting>
  <conditionalFormatting sqref="C1542">
    <cfRule type="containsText" priority="169" operator="containsText" aboveAverage="0" equalAverage="0" bottom="0" percent="0" rank="0" text="Pinnacle" dxfId="167">
      <formula>NOT(ISERROR(SEARCH("Pinnacle",C1542)))</formula>
    </cfRule>
  </conditionalFormatting>
  <conditionalFormatting sqref="C1542">
    <cfRule type="containsText" priority="170" operator="containsText" aboveAverage="0" equalAverage="0" bottom="0" percent="0" rank="0" text="Bet365" dxfId="168">
      <formula>NOT(ISERROR(SEARCH("Bet365",C1542)))</formula>
    </cfRule>
  </conditionalFormatting>
  <conditionalFormatting sqref="C1542">
    <cfRule type="containsText" priority="171" operator="containsText" aboveAverage="0" equalAverage="0" bottom="0" percent="0" rank="0" text="Unibet" dxfId="169">
      <formula>NOT(ISERROR(SEARCH("Unibet",C1542)))</formula>
    </cfRule>
  </conditionalFormatting>
  <conditionalFormatting sqref="C1542">
    <cfRule type="containsText" priority="172" operator="containsText" aboveAverage="0" equalAverage="0" bottom="0" percent="0" rank="0" text="Betsson" dxfId="170">
      <formula>NOT(ISERROR(SEARCH("Betsson",C1542)))</formula>
    </cfRule>
  </conditionalFormatting>
  <conditionalFormatting sqref="C1542">
    <cfRule type="containsText" priority="173" operator="containsText" aboveAverage="0" equalAverage="0" bottom="0" percent="0" rank="0" text="Betsafe" dxfId="171">
      <formula>NOT(ISERROR(SEARCH("Betsafe",C1542)))</formula>
    </cfRule>
  </conditionalFormatting>
  <conditionalFormatting sqref="C1542">
    <cfRule type="containsText" priority="174" operator="containsText" aboveAverage="0" equalAverage="0" bottom="0" percent="0" rank="0" text="Coolbet" dxfId="172">
      <formula>NOT(ISERROR(SEARCH("Coolbet",C1542)))</formula>
    </cfRule>
  </conditionalFormatting>
  <conditionalFormatting sqref="C1541">
    <cfRule type="containsText" priority="175" operator="containsText" aboveAverage="0" equalAverage="0" bottom="0" percent="0" rank="0" text="Paf" dxfId="173">
      <formula>NOT(ISERROR(SEARCH("Paf",C1541)))</formula>
    </cfRule>
  </conditionalFormatting>
  <conditionalFormatting sqref="C1541">
    <cfRule type="containsText" priority="176" operator="containsText" aboveAverage="0" equalAverage="0" bottom="0" percent="0" rank="0" text="Rizk" dxfId="174">
      <formula>NOT(ISERROR(SEARCH("Rizk",C1541)))</formula>
    </cfRule>
  </conditionalFormatting>
  <conditionalFormatting sqref="C1541">
    <cfRule type="containsText" priority="177" operator="containsText" aboveAverage="0" equalAverage="0" bottom="0" percent="0" rank="0" text="Mr.green" dxfId="175">
      <formula>NOT(ISERROR(SEARCH("Mr.green",C1541)))</formula>
    </cfRule>
  </conditionalFormatting>
  <conditionalFormatting sqref="C1541">
    <cfRule type="containsText" priority="178" operator="containsText" aboveAverage="0" equalAverage="0" bottom="0" percent="0" rank="0" text="Betway" dxfId="176">
      <formula>NOT(ISERROR(SEARCH("Betway",C1541)))</formula>
    </cfRule>
  </conditionalFormatting>
  <conditionalFormatting sqref="C1541">
    <cfRule type="containsText" priority="179" operator="containsText" aboveAverage="0" equalAverage="0" bottom="0" percent="0" rank="0" text="Leovegas" dxfId="177">
      <formula>NOT(ISERROR(SEARCH("Leovegas",C1541)))</formula>
    </cfRule>
  </conditionalFormatting>
  <conditionalFormatting sqref="C1541">
    <cfRule type="containsText" priority="180" operator="containsText" aboveAverage="0" equalAverage="0" bottom="0" percent="0" rank="0" text="Intertops" dxfId="178">
      <formula>NOT(ISERROR(SEARCH("Intertops",C1541)))</formula>
    </cfRule>
  </conditionalFormatting>
  <conditionalFormatting sqref="C1541">
    <cfRule type="containsText" priority="181" operator="containsText" aboveAverage="0" equalAverage="0" bottom="0" percent="0" rank="0" text="Expekt" dxfId="179">
      <formula>NOT(ISERROR(SEARCH("Expekt",C1541)))</formula>
    </cfRule>
  </conditionalFormatting>
  <conditionalFormatting sqref="C1541">
    <cfRule type="containsText" priority="182" operator="containsText" aboveAverage="0" equalAverage="0" bottom="0" percent="0" rank="0" text="Comeon" dxfId="180">
      <formula>NOT(ISERROR(SEARCH("Comeon",C1541)))</formula>
    </cfRule>
  </conditionalFormatting>
  <conditionalFormatting sqref="C1541">
    <cfRule type="containsText" priority="183" operator="containsText" aboveAverage="0" equalAverage="0" bottom="0" percent="0" rank="0" text="Mobilebet" dxfId="181">
      <formula>NOT(ISERROR(SEARCH("Mobilebet",C1541)))</formula>
    </cfRule>
  </conditionalFormatting>
  <conditionalFormatting sqref="C1541">
    <cfRule type="containsText" priority="184" operator="containsText" aboveAverage="0" equalAverage="0" bottom="0" percent="0" rank="0" text="Pinnacle" dxfId="182">
      <formula>NOT(ISERROR(SEARCH("Pinnacle",C1541)))</formula>
    </cfRule>
  </conditionalFormatting>
  <conditionalFormatting sqref="C1541">
    <cfRule type="containsText" priority="185" operator="containsText" aboveAverage="0" equalAverage="0" bottom="0" percent="0" rank="0" text="Bet365" dxfId="183">
      <formula>NOT(ISERROR(SEARCH("Bet365",C1541)))</formula>
    </cfRule>
  </conditionalFormatting>
  <conditionalFormatting sqref="C1541">
    <cfRule type="containsText" priority="186" operator="containsText" aboveAverage="0" equalAverage="0" bottom="0" percent="0" rank="0" text="Unibet" dxfId="184">
      <formula>NOT(ISERROR(SEARCH("Unibet",C1541)))</formula>
    </cfRule>
  </conditionalFormatting>
  <conditionalFormatting sqref="C1541">
    <cfRule type="containsText" priority="187" operator="containsText" aboveAverage="0" equalAverage="0" bottom="0" percent="0" rank="0" text="Betsson" dxfId="185">
      <formula>NOT(ISERROR(SEARCH("Betsson",C1541)))</formula>
    </cfRule>
  </conditionalFormatting>
  <conditionalFormatting sqref="C1541">
    <cfRule type="containsText" priority="188" operator="containsText" aboveAverage="0" equalAverage="0" bottom="0" percent="0" rank="0" text="Betsafe" dxfId="186">
      <formula>NOT(ISERROR(SEARCH("Betsafe",C1541)))</formula>
    </cfRule>
  </conditionalFormatting>
  <conditionalFormatting sqref="C1541">
    <cfRule type="containsText" priority="189" operator="containsText" aboveAverage="0" equalAverage="0" bottom="0" percent="0" rank="0" text="Coolbet" dxfId="187">
      <formula>NOT(ISERROR(SEARCH("Coolbet",C1541)))</formula>
    </cfRule>
  </conditionalFormatting>
  <conditionalFormatting sqref="C1639">
    <cfRule type="containsText" priority="190" operator="containsText" aboveAverage="0" equalAverage="0" bottom="0" percent="0" rank="0" text="Paf" dxfId="188">
      <formula>NOT(ISERROR(SEARCH("Paf",C1639)))</formula>
    </cfRule>
  </conditionalFormatting>
  <conditionalFormatting sqref="C1639">
    <cfRule type="containsText" priority="191" operator="containsText" aboveAverage="0" equalAverage="0" bottom="0" percent="0" rank="0" text="Rizk" dxfId="189">
      <formula>NOT(ISERROR(SEARCH("Rizk",C1639)))</formula>
    </cfRule>
  </conditionalFormatting>
  <conditionalFormatting sqref="C1639">
    <cfRule type="containsText" priority="192" operator="containsText" aboveAverage="0" equalAverage="0" bottom="0" percent="0" rank="0" text="Mr.green" dxfId="190">
      <formula>NOT(ISERROR(SEARCH("Mr.green",C1639)))</formula>
    </cfRule>
  </conditionalFormatting>
  <conditionalFormatting sqref="C1639">
    <cfRule type="containsText" priority="193" operator="containsText" aboveAverage="0" equalAverage="0" bottom="0" percent="0" rank="0" text="Betway" dxfId="191">
      <formula>NOT(ISERROR(SEARCH("Betway",C1639)))</formula>
    </cfRule>
  </conditionalFormatting>
  <conditionalFormatting sqref="C1639">
    <cfRule type="containsText" priority="194" operator="containsText" aboveAverage="0" equalAverage="0" bottom="0" percent="0" rank="0" text="Leovegas" dxfId="192">
      <formula>NOT(ISERROR(SEARCH("Leovegas",C1639)))</formula>
    </cfRule>
  </conditionalFormatting>
  <conditionalFormatting sqref="C1639">
    <cfRule type="containsText" priority="195" operator="containsText" aboveAverage="0" equalAverage="0" bottom="0" percent="0" rank="0" text="Intertops" dxfId="193">
      <formula>NOT(ISERROR(SEARCH("Intertops",C1639)))</formula>
    </cfRule>
  </conditionalFormatting>
  <conditionalFormatting sqref="C1639">
    <cfRule type="containsText" priority="196" operator="containsText" aboveAverage="0" equalAverage="0" bottom="0" percent="0" rank="0" text="Expekt" dxfId="194">
      <formula>NOT(ISERROR(SEARCH("Expekt",C1639)))</formula>
    </cfRule>
  </conditionalFormatting>
  <conditionalFormatting sqref="C1639">
    <cfRule type="containsText" priority="197" operator="containsText" aboveAverage="0" equalAverage="0" bottom="0" percent="0" rank="0" text="Comeon" dxfId="195">
      <formula>NOT(ISERROR(SEARCH("Comeon",C1639)))</formula>
    </cfRule>
  </conditionalFormatting>
  <conditionalFormatting sqref="C1639">
    <cfRule type="containsText" priority="198" operator="containsText" aboveAverage="0" equalAverage="0" bottom="0" percent="0" rank="0" text="Mobilebet" dxfId="196">
      <formula>NOT(ISERROR(SEARCH("Mobilebet",C1639)))</formula>
    </cfRule>
  </conditionalFormatting>
  <conditionalFormatting sqref="C1639">
    <cfRule type="containsText" priority="199" operator="containsText" aboveAverage="0" equalAverage="0" bottom="0" percent="0" rank="0" text="Pinnacle" dxfId="197">
      <formula>NOT(ISERROR(SEARCH("Pinnacle",C1639)))</formula>
    </cfRule>
  </conditionalFormatting>
  <conditionalFormatting sqref="C1639">
    <cfRule type="containsText" priority="200" operator="containsText" aboveAverage="0" equalAverage="0" bottom="0" percent="0" rank="0" text="Bet365" dxfId="198">
      <formula>NOT(ISERROR(SEARCH("Bet365",C1639)))</formula>
    </cfRule>
  </conditionalFormatting>
  <conditionalFormatting sqref="C1639">
    <cfRule type="containsText" priority="201" operator="containsText" aboveAverage="0" equalAverage="0" bottom="0" percent="0" rank="0" text="Unibet" dxfId="199">
      <formula>NOT(ISERROR(SEARCH("Unibet",C1639)))</formula>
    </cfRule>
  </conditionalFormatting>
  <conditionalFormatting sqref="C1639">
    <cfRule type="containsText" priority="202" operator="containsText" aboveAverage="0" equalAverage="0" bottom="0" percent="0" rank="0" text="Betsson" dxfId="200">
      <formula>NOT(ISERROR(SEARCH("Betsson",C1639)))</formula>
    </cfRule>
  </conditionalFormatting>
  <conditionalFormatting sqref="C1639">
    <cfRule type="containsText" priority="203" operator="containsText" aboveAverage="0" equalAverage="0" bottom="0" percent="0" rank="0" text="Betsafe" dxfId="201">
      <formula>NOT(ISERROR(SEARCH("Betsafe",C1639)))</formula>
    </cfRule>
  </conditionalFormatting>
  <conditionalFormatting sqref="C1639">
    <cfRule type="containsText" priority="204" operator="containsText" aboveAverage="0" equalAverage="0" bottom="0" percent="0" rank="0" text="Coolbet" dxfId="202">
      <formula>NOT(ISERROR(SEARCH("Coolbet",C1639)))</formula>
    </cfRule>
  </conditionalFormatting>
  <conditionalFormatting sqref="C1900">
    <cfRule type="containsText" priority="205" operator="containsText" aboveAverage="0" equalAverage="0" bottom="0" percent="0" rank="0" text="Paf" dxfId="203">
      <formula>NOT(ISERROR(SEARCH("Paf",C1900)))</formula>
    </cfRule>
  </conditionalFormatting>
  <conditionalFormatting sqref="C1900">
    <cfRule type="containsText" priority="206" operator="containsText" aboveAverage="0" equalAverage="0" bottom="0" percent="0" rank="0" text="Rizk" dxfId="204">
      <formula>NOT(ISERROR(SEARCH("Rizk",C1900)))</formula>
    </cfRule>
  </conditionalFormatting>
  <conditionalFormatting sqref="C1900">
    <cfRule type="containsText" priority="207" operator="containsText" aboveAverage="0" equalAverage="0" bottom="0" percent="0" rank="0" text="Mr.green" dxfId="205">
      <formula>NOT(ISERROR(SEARCH("Mr.green",C1900)))</formula>
    </cfRule>
  </conditionalFormatting>
  <conditionalFormatting sqref="C1900">
    <cfRule type="containsText" priority="208" operator="containsText" aboveAverage="0" equalAverage="0" bottom="0" percent="0" rank="0" text="Betway" dxfId="206">
      <formula>NOT(ISERROR(SEARCH("Betway",C1900)))</formula>
    </cfRule>
  </conditionalFormatting>
  <conditionalFormatting sqref="C1900">
    <cfRule type="containsText" priority="209" operator="containsText" aboveAverage="0" equalAverage="0" bottom="0" percent="0" rank="0" text="Leovegas" dxfId="207">
      <formula>NOT(ISERROR(SEARCH("Leovegas",C1900)))</formula>
    </cfRule>
  </conditionalFormatting>
  <conditionalFormatting sqref="C1900">
    <cfRule type="containsText" priority="210" operator="containsText" aboveAverage="0" equalAverage="0" bottom="0" percent="0" rank="0" text="Intertops" dxfId="208">
      <formula>NOT(ISERROR(SEARCH("Intertops",C1900)))</formula>
    </cfRule>
  </conditionalFormatting>
  <conditionalFormatting sqref="C1900">
    <cfRule type="containsText" priority="211" operator="containsText" aboveAverage="0" equalAverage="0" bottom="0" percent="0" rank="0" text="Expekt" dxfId="209">
      <formula>NOT(ISERROR(SEARCH("Expekt",C1900)))</formula>
    </cfRule>
  </conditionalFormatting>
  <conditionalFormatting sqref="C1900">
    <cfRule type="containsText" priority="212" operator="containsText" aboveAverage="0" equalAverage="0" bottom="0" percent="0" rank="0" text="Comeon" dxfId="210">
      <formula>NOT(ISERROR(SEARCH("Comeon",C1900)))</formula>
    </cfRule>
  </conditionalFormatting>
  <conditionalFormatting sqref="C1900">
    <cfRule type="containsText" priority="213" operator="containsText" aboveAverage="0" equalAverage="0" bottom="0" percent="0" rank="0" text="Mobilebet" dxfId="211">
      <formula>NOT(ISERROR(SEARCH("Mobilebet",C1900)))</formula>
    </cfRule>
  </conditionalFormatting>
  <conditionalFormatting sqref="C1900">
    <cfRule type="containsText" priority="214" operator="containsText" aboveAverage="0" equalAverage="0" bottom="0" percent="0" rank="0" text="Pinnacle" dxfId="212">
      <formula>NOT(ISERROR(SEARCH("Pinnacle",C1900)))</formula>
    </cfRule>
  </conditionalFormatting>
  <conditionalFormatting sqref="C1900">
    <cfRule type="containsText" priority="215" operator="containsText" aboveAverage="0" equalAverage="0" bottom="0" percent="0" rank="0" text="Bet365" dxfId="213">
      <formula>NOT(ISERROR(SEARCH("Bet365",C1900)))</formula>
    </cfRule>
  </conditionalFormatting>
  <conditionalFormatting sqref="C1900">
    <cfRule type="containsText" priority="216" operator="containsText" aboveAverage="0" equalAverage="0" bottom="0" percent="0" rank="0" text="Unibet" dxfId="214">
      <formula>NOT(ISERROR(SEARCH("Unibet",C1900)))</formula>
    </cfRule>
  </conditionalFormatting>
  <conditionalFormatting sqref="C1900">
    <cfRule type="containsText" priority="217" operator="containsText" aboveAverage="0" equalAverage="0" bottom="0" percent="0" rank="0" text="Betsson" dxfId="215">
      <formula>NOT(ISERROR(SEARCH("Betsson",C1900)))</formula>
    </cfRule>
  </conditionalFormatting>
  <conditionalFormatting sqref="C1900">
    <cfRule type="containsText" priority="218" operator="containsText" aboveAverage="0" equalAverage="0" bottom="0" percent="0" rank="0" text="Betsafe" dxfId="216">
      <formula>NOT(ISERROR(SEARCH("Betsafe",C1900)))</formula>
    </cfRule>
  </conditionalFormatting>
  <conditionalFormatting sqref="C1900">
    <cfRule type="containsText" priority="219" operator="containsText" aboveAverage="0" equalAverage="0" bottom="0" percent="0" rank="0" text="Coolbet" dxfId="217">
      <formula>NOT(ISERROR(SEARCH("Coolbet",C1900)))</formula>
    </cfRule>
  </conditionalFormatting>
  <conditionalFormatting sqref="C2013">
    <cfRule type="containsText" priority="220" operator="containsText" aboveAverage="0" equalAverage="0" bottom="0" percent="0" rank="0" text="Paf" dxfId="218">
      <formula>NOT(ISERROR(SEARCH("Paf",C2013)))</formula>
    </cfRule>
  </conditionalFormatting>
  <conditionalFormatting sqref="C2013">
    <cfRule type="containsText" priority="221" operator="containsText" aboveAverage="0" equalAverage="0" bottom="0" percent="0" rank="0" text="Rizk" dxfId="219">
      <formula>NOT(ISERROR(SEARCH("Rizk",C2013)))</formula>
    </cfRule>
  </conditionalFormatting>
  <conditionalFormatting sqref="C2013">
    <cfRule type="containsText" priority="222" operator="containsText" aboveAverage="0" equalAverage="0" bottom="0" percent="0" rank="0" text="Mr.green" dxfId="220">
      <formula>NOT(ISERROR(SEARCH("Mr.green",C2013)))</formula>
    </cfRule>
  </conditionalFormatting>
  <conditionalFormatting sqref="C2013">
    <cfRule type="containsText" priority="223" operator="containsText" aboveAverage="0" equalAverage="0" bottom="0" percent="0" rank="0" text="Betway" dxfId="221">
      <formula>NOT(ISERROR(SEARCH("Betway",C2013)))</formula>
    </cfRule>
  </conditionalFormatting>
  <conditionalFormatting sqref="C2013">
    <cfRule type="containsText" priority="224" operator="containsText" aboveAverage="0" equalAverage="0" bottom="0" percent="0" rank="0" text="Leovegas" dxfId="222">
      <formula>NOT(ISERROR(SEARCH("Leovegas",C2013)))</formula>
    </cfRule>
  </conditionalFormatting>
  <conditionalFormatting sqref="C2013">
    <cfRule type="containsText" priority="225" operator="containsText" aboveAverage="0" equalAverage="0" bottom="0" percent="0" rank="0" text="Intertops" dxfId="223">
      <formula>NOT(ISERROR(SEARCH("Intertops",C2013)))</formula>
    </cfRule>
  </conditionalFormatting>
  <conditionalFormatting sqref="C2013">
    <cfRule type="containsText" priority="226" operator="containsText" aboveAverage="0" equalAverage="0" bottom="0" percent="0" rank="0" text="Expekt" dxfId="224">
      <formula>NOT(ISERROR(SEARCH("Expekt",C2013)))</formula>
    </cfRule>
  </conditionalFormatting>
  <conditionalFormatting sqref="C2013">
    <cfRule type="containsText" priority="227" operator="containsText" aboveAverage="0" equalAverage="0" bottom="0" percent="0" rank="0" text="Comeon" dxfId="225">
      <formula>NOT(ISERROR(SEARCH("Comeon",C2013)))</formula>
    </cfRule>
  </conditionalFormatting>
  <conditionalFormatting sqref="C2013">
    <cfRule type="containsText" priority="228" operator="containsText" aboveAverage="0" equalAverage="0" bottom="0" percent="0" rank="0" text="Mobilebet" dxfId="226">
      <formula>NOT(ISERROR(SEARCH("Mobilebet",C2013)))</formula>
    </cfRule>
  </conditionalFormatting>
  <conditionalFormatting sqref="C2013">
    <cfRule type="containsText" priority="229" operator="containsText" aboveAverage="0" equalAverage="0" bottom="0" percent="0" rank="0" text="Pinnacle" dxfId="227">
      <formula>NOT(ISERROR(SEARCH("Pinnacle",C2013)))</formula>
    </cfRule>
  </conditionalFormatting>
  <conditionalFormatting sqref="C2013">
    <cfRule type="containsText" priority="230" operator="containsText" aboveAverage="0" equalAverage="0" bottom="0" percent="0" rank="0" text="Bet365" dxfId="228">
      <formula>NOT(ISERROR(SEARCH("Bet365",C2013)))</formula>
    </cfRule>
  </conditionalFormatting>
  <conditionalFormatting sqref="C2013">
    <cfRule type="containsText" priority="231" operator="containsText" aboveAverage="0" equalAverage="0" bottom="0" percent="0" rank="0" text="Unibet" dxfId="229">
      <formula>NOT(ISERROR(SEARCH("Unibet",C2013)))</formula>
    </cfRule>
  </conditionalFormatting>
  <conditionalFormatting sqref="C2013">
    <cfRule type="containsText" priority="232" operator="containsText" aboveAverage="0" equalAverage="0" bottom="0" percent="0" rank="0" text="Betsson" dxfId="230">
      <formula>NOT(ISERROR(SEARCH("Betsson",C2013)))</formula>
    </cfRule>
  </conditionalFormatting>
  <conditionalFormatting sqref="C2013">
    <cfRule type="containsText" priority="233" operator="containsText" aboveAverage="0" equalAverage="0" bottom="0" percent="0" rank="0" text="Betsafe" dxfId="231">
      <formula>NOT(ISERROR(SEARCH("Betsafe",C2013)))</formula>
    </cfRule>
  </conditionalFormatting>
  <conditionalFormatting sqref="C2013">
    <cfRule type="containsText" priority="234" operator="containsText" aboveAverage="0" equalAverage="0" bottom="0" percent="0" rank="0" text="Coolbet" dxfId="232">
      <formula>NOT(ISERROR(SEARCH("Coolbet",C2013)))</formula>
    </cfRule>
  </conditionalFormatting>
  <conditionalFormatting sqref="C2080">
    <cfRule type="containsText" priority="235" operator="containsText" aboveAverage="0" equalAverage="0" bottom="0" percent="0" rank="0" text="Paf" dxfId="233">
      <formula>NOT(ISERROR(SEARCH("Paf",C2080)))</formula>
    </cfRule>
  </conditionalFormatting>
  <conditionalFormatting sqref="C2080">
    <cfRule type="containsText" priority="236" operator="containsText" aboveAverage="0" equalAverage="0" bottom="0" percent="0" rank="0" text="Rizk" dxfId="234">
      <formula>NOT(ISERROR(SEARCH("Rizk",C2080)))</formula>
    </cfRule>
  </conditionalFormatting>
  <conditionalFormatting sqref="C2080">
    <cfRule type="containsText" priority="237" operator="containsText" aboveAverage="0" equalAverage="0" bottom="0" percent="0" rank="0" text="Mr.green" dxfId="235">
      <formula>NOT(ISERROR(SEARCH("Mr.green",C2080)))</formula>
    </cfRule>
  </conditionalFormatting>
  <conditionalFormatting sqref="C2080">
    <cfRule type="containsText" priority="238" operator="containsText" aboveAverage="0" equalAverage="0" bottom="0" percent="0" rank="0" text="Betway" dxfId="236">
      <formula>NOT(ISERROR(SEARCH("Betway",C2080)))</formula>
    </cfRule>
  </conditionalFormatting>
  <conditionalFormatting sqref="C2080">
    <cfRule type="containsText" priority="239" operator="containsText" aboveAverage="0" equalAverage="0" bottom="0" percent="0" rank="0" text="Leovegas" dxfId="237">
      <formula>NOT(ISERROR(SEARCH("Leovegas",C2080)))</formula>
    </cfRule>
  </conditionalFormatting>
  <conditionalFormatting sqref="C2080">
    <cfRule type="containsText" priority="240" operator="containsText" aboveAverage="0" equalAverage="0" bottom="0" percent="0" rank="0" text="Intertops" dxfId="238">
      <formula>NOT(ISERROR(SEARCH("Intertops",C2080)))</formula>
    </cfRule>
  </conditionalFormatting>
  <conditionalFormatting sqref="C2080">
    <cfRule type="containsText" priority="241" operator="containsText" aboveAverage="0" equalAverage="0" bottom="0" percent="0" rank="0" text="Expekt" dxfId="239">
      <formula>NOT(ISERROR(SEARCH("Expekt",C2080)))</formula>
    </cfRule>
  </conditionalFormatting>
  <conditionalFormatting sqref="C2080">
    <cfRule type="containsText" priority="242" operator="containsText" aboveAverage="0" equalAverage="0" bottom="0" percent="0" rank="0" text="Comeon" dxfId="240">
      <formula>NOT(ISERROR(SEARCH("Comeon",C2080)))</formula>
    </cfRule>
  </conditionalFormatting>
  <conditionalFormatting sqref="C2080">
    <cfRule type="containsText" priority="243" operator="containsText" aboveAverage="0" equalAverage="0" bottom="0" percent="0" rank="0" text="Mobilebet" dxfId="241">
      <formula>NOT(ISERROR(SEARCH("Mobilebet",C2080)))</formula>
    </cfRule>
  </conditionalFormatting>
  <conditionalFormatting sqref="C2080">
    <cfRule type="containsText" priority="244" operator="containsText" aboveAverage="0" equalAverage="0" bottom="0" percent="0" rank="0" text="Pinnacle" dxfId="242">
      <formula>NOT(ISERROR(SEARCH("Pinnacle",C2080)))</formula>
    </cfRule>
  </conditionalFormatting>
  <conditionalFormatting sqref="C2080">
    <cfRule type="containsText" priority="245" operator="containsText" aboveAverage="0" equalAverage="0" bottom="0" percent="0" rank="0" text="Bet365" dxfId="243">
      <formula>NOT(ISERROR(SEARCH("Bet365",C2080)))</formula>
    </cfRule>
  </conditionalFormatting>
  <conditionalFormatting sqref="C2080">
    <cfRule type="containsText" priority="246" operator="containsText" aboveAverage="0" equalAverage="0" bottom="0" percent="0" rank="0" text="Unibet" dxfId="244">
      <formula>NOT(ISERROR(SEARCH("Unibet",C2080)))</formula>
    </cfRule>
  </conditionalFormatting>
  <conditionalFormatting sqref="C2080">
    <cfRule type="containsText" priority="247" operator="containsText" aboveAverage="0" equalAverage="0" bottom="0" percent="0" rank="0" text="Betsson" dxfId="245">
      <formula>NOT(ISERROR(SEARCH("Betsson",C2080)))</formula>
    </cfRule>
  </conditionalFormatting>
  <conditionalFormatting sqref="C2080">
    <cfRule type="containsText" priority="248" operator="containsText" aboveAverage="0" equalAverage="0" bottom="0" percent="0" rank="0" text="Betsafe" dxfId="246">
      <formula>NOT(ISERROR(SEARCH("Betsafe",C2080)))</formula>
    </cfRule>
  </conditionalFormatting>
  <conditionalFormatting sqref="C2080">
    <cfRule type="containsText" priority="249" operator="containsText" aboveAverage="0" equalAverage="0" bottom="0" percent="0" rank="0" text="Coolbet" dxfId="247">
      <formula>NOT(ISERROR(SEARCH("Coolbet",C2080)))</formula>
    </cfRule>
  </conditionalFormatting>
  <conditionalFormatting sqref="C2179">
    <cfRule type="containsText" priority="250" operator="containsText" aboveAverage="0" equalAverage="0" bottom="0" percent="0" rank="0" text="Paf" dxfId="248">
      <formula>NOT(ISERROR(SEARCH("Paf",C2179)))</formula>
    </cfRule>
  </conditionalFormatting>
  <conditionalFormatting sqref="C2179">
    <cfRule type="containsText" priority="251" operator="containsText" aboveAverage="0" equalAverage="0" bottom="0" percent="0" rank="0" text="Rizk" dxfId="249">
      <formula>NOT(ISERROR(SEARCH("Rizk",C2179)))</formula>
    </cfRule>
  </conditionalFormatting>
  <conditionalFormatting sqref="C2179">
    <cfRule type="containsText" priority="252" operator="containsText" aboveAverage="0" equalAverage="0" bottom="0" percent="0" rank="0" text="Mr.green" dxfId="250">
      <formula>NOT(ISERROR(SEARCH("Mr.green",C2179)))</formula>
    </cfRule>
  </conditionalFormatting>
  <conditionalFormatting sqref="C2179">
    <cfRule type="containsText" priority="253" operator="containsText" aboveAverage="0" equalAverage="0" bottom="0" percent="0" rank="0" text="Betway" dxfId="251">
      <formula>NOT(ISERROR(SEARCH("Betway",C2179)))</formula>
    </cfRule>
  </conditionalFormatting>
  <conditionalFormatting sqref="C2179">
    <cfRule type="containsText" priority="254" operator="containsText" aboveAverage="0" equalAverage="0" bottom="0" percent="0" rank="0" text="Leovegas" dxfId="252">
      <formula>NOT(ISERROR(SEARCH("Leovegas",C2179)))</formula>
    </cfRule>
  </conditionalFormatting>
  <conditionalFormatting sqref="C2179">
    <cfRule type="containsText" priority="255" operator="containsText" aboveAverage="0" equalAverage="0" bottom="0" percent="0" rank="0" text="Intertops" dxfId="253">
      <formula>NOT(ISERROR(SEARCH("Intertops",C2179)))</formula>
    </cfRule>
  </conditionalFormatting>
  <conditionalFormatting sqref="C2179">
    <cfRule type="containsText" priority="256" operator="containsText" aboveAverage="0" equalAverage="0" bottom="0" percent="0" rank="0" text="Expekt" dxfId="254">
      <formula>NOT(ISERROR(SEARCH("Expekt",C2179)))</formula>
    </cfRule>
  </conditionalFormatting>
  <conditionalFormatting sqref="C2179">
    <cfRule type="containsText" priority="257" operator="containsText" aboveAverage="0" equalAverage="0" bottom="0" percent="0" rank="0" text="Comeon" dxfId="255">
      <formula>NOT(ISERROR(SEARCH("Comeon",C2179)))</formula>
    </cfRule>
  </conditionalFormatting>
  <conditionalFormatting sqref="C2179">
    <cfRule type="containsText" priority="258" operator="containsText" aboveAverage="0" equalAverage="0" bottom="0" percent="0" rank="0" text="Mobilebet" dxfId="256">
      <formula>NOT(ISERROR(SEARCH("Mobilebet",C2179)))</formula>
    </cfRule>
  </conditionalFormatting>
  <conditionalFormatting sqref="C2179">
    <cfRule type="containsText" priority="259" operator="containsText" aboveAverage="0" equalAverage="0" bottom="0" percent="0" rank="0" text="Pinnacle" dxfId="257">
      <formula>NOT(ISERROR(SEARCH("Pinnacle",C2179)))</formula>
    </cfRule>
  </conditionalFormatting>
  <conditionalFormatting sqref="C2179">
    <cfRule type="containsText" priority="260" operator="containsText" aboveAverage="0" equalAverage="0" bottom="0" percent="0" rank="0" text="Bet365" dxfId="258">
      <formula>NOT(ISERROR(SEARCH("Bet365",C2179)))</formula>
    </cfRule>
  </conditionalFormatting>
  <conditionalFormatting sqref="C2179">
    <cfRule type="containsText" priority="261" operator="containsText" aboveAverage="0" equalAverage="0" bottom="0" percent="0" rank="0" text="Unibet" dxfId="259">
      <formula>NOT(ISERROR(SEARCH("Unibet",C2179)))</formula>
    </cfRule>
  </conditionalFormatting>
  <conditionalFormatting sqref="C2179">
    <cfRule type="containsText" priority="262" operator="containsText" aboveAverage="0" equalAverage="0" bottom="0" percent="0" rank="0" text="Betsson" dxfId="260">
      <formula>NOT(ISERROR(SEARCH("Betsson",C2179)))</formula>
    </cfRule>
  </conditionalFormatting>
  <conditionalFormatting sqref="C2179">
    <cfRule type="containsText" priority="263" operator="containsText" aboveAverage="0" equalAverage="0" bottom="0" percent="0" rank="0" text="Betsafe" dxfId="261">
      <formula>NOT(ISERROR(SEARCH("Betsafe",C2179)))</formula>
    </cfRule>
  </conditionalFormatting>
  <conditionalFormatting sqref="C2179">
    <cfRule type="containsText" priority="264" operator="containsText" aboveAverage="0" equalAverage="0" bottom="0" percent="0" rank="0" text="Coolbet" dxfId="262">
      <formula>NOT(ISERROR(SEARCH("Coolbet",C2179)))</formula>
    </cfRule>
  </conditionalFormatting>
  <conditionalFormatting sqref="C2235">
    <cfRule type="containsText" priority="265" operator="containsText" aboveAverage="0" equalAverage="0" bottom="0" percent="0" rank="0" text="Paf" dxfId="263">
      <formula>NOT(ISERROR(SEARCH("Paf",C2235)))</formula>
    </cfRule>
  </conditionalFormatting>
  <conditionalFormatting sqref="C2235">
    <cfRule type="containsText" priority="266" operator="containsText" aboveAverage="0" equalAverage="0" bottom="0" percent="0" rank="0" text="Rizk" dxfId="264">
      <formula>NOT(ISERROR(SEARCH("Rizk",C2235)))</formula>
    </cfRule>
  </conditionalFormatting>
  <conditionalFormatting sqref="C2235">
    <cfRule type="containsText" priority="267" operator="containsText" aboveAverage="0" equalAverage="0" bottom="0" percent="0" rank="0" text="Mr.green" dxfId="265">
      <formula>NOT(ISERROR(SEARCH("Mr.green",C2235)))</formula>
    </cfRule>
  </conditionalFormatting>
  <conditionalFormatting sqref="C2235">
    <cfRule type="containsText" priority="268" operator="containsText" aboveAverage="0" equalAverage="0" bottom="0" percent="0" rank="0" text="Betway" dxfId="266">
      <formula>NOT(ISERROR(SEARCH("Betway",C2235)))</formula>
    </cfRule>
  </conditionalFormatting>
  <conditionalFormatting sqref="C2235">
    <cfRule type="containsText" priority="269" operator="containsText" aboveAverage="0" equalAverage="0" bottom="0" percent="0" rank="0" text="Leovegas" dxfId="267">
      <formula>NOT(ISERROR(SEARCH("Leovegas",C2235)))</formula>
    </cfRule>
  </conditionalFormatting>
  <conditionalFormatting sqref="C2235">
    <cfRule type="containsText" priority="270" operator="containsText" aboveAverage="0" equalAverage="0" bottom="0" percent="0" rank="0" text="Intertops" dxfId="268">
      <formula>NOT(ISERROR(SEARCH("Intertops",C2235)))</formula>
    </cfRule>
  </conditionalFormatting>
  <conditionalFormatting sqref="C2235">
    <cfRule type="containsText" priority="271" operator="containsText" aboveAverage="0" equalAverage="0" bottom="0" percent="0" rank="0" text="Expekt" dxfId="269">
      <formula>NOT(ISERROR(SEARCH("Expekt",C2235)))</formula>
    </cfRule>
  </conditionalFormatting>
  <conditionalFormatting sqref="C2235">
    <cfRule type="containsText" priority="272" operator="containsText" aboveAverage="0" equalAverage="0" bottom="0" percent="0" rank="0" text="Comeon" dxfId="270">
      <formula>NOT(ISERROR(SEARCH("Comeon",C2235)))</formula>
    </cfRule>
  </conditionalFormatting>
  <conditionalFormatting sqref="C2235">
    <cfRule type="containsText" priority="273" operator="containsText" aboveAverage="0" equalAverage="0" bottom="0" percent="0" rank="0" text="Mobilebet" dxfId="271">
      <formula>NOT(ISERROR(SEARCH("Mobilebet",C2235)))</formula>
    </cfRule>
  </conditionalFormatting>
  <conditionalFormatting sqref="C2235">
    <cfRule type="containsText" priority="274" operator="containsText" aboveAverage="0" equalAverage="0" bottom="0" percent="0" rank="0" text="Pinnacle" dxfId="272">
      <formula>NOT(ISERROR(SEARCH("Pinnacle",C2235)))</formula>
    </cfRule>
  </conditionalFormatting>
  <conditionalFormatting sqref="C2235">
    <cfRule type="containsText" priority="275" operator="containsText" aboveAverage="0" equalAverage="0" bottom="0" percent="0" rank="0" text="Bet365" dxfId="273">
      <formula>NOT(ISERROR(SEARCH("Bet365",C2235)))</formula>
    </cfRule>
  </conditionalFormatting>
  <conditionalFormatting sqref="C2235">
    <cfRule type="containsText" priority="276" operator="containsText" aboveAverage="0" equalAverage="0" bottom="0" percent="0" rank="0" text="Unibet" dxfId="274">
      <formula>NOT(ISERROR(SEARCH("Unibet",C2235)))</formula>
    </cfRule>
  </conditionalFormatting>
  <conditionalFormatting sqref="C2235">
    <cfRule type="containsText" priority="277" operator="containsText" aboveAverage="0" equalAverage="0" bottom="0" percent="0" rank="0" text="Betsson" dxfId="275">
      <formula>NOT(ISERROR(SEARCH("Betsson",C2235)))</formula>
    </cfRule>
  </conditionalFormatting>
  <conditionalFormatting sqref="C2235">
    <cfRule type="containsText" priority="278" operator="containsText" aboveAverage="0" equalAverage="0" bottom="0" percent="0" rank="0" text="Betsafe" dxfId="276">
      <formula>NOT(ISERROR(SEARCH("Betsafe",C2235)))</formula>
    </cfRule>
  </conditionalFormatting>
  <conditionalFormatting sqref="C2235">
    <cfRule type="containsText" priority="279" operator="containsText" aboveAverage="0" equalAverage="0" bottom="0" percent="0" rank="0" text="Coolbet" dxfId="277">
      <formula>NOT(ISERROR(SEARCH("Coolbet",C2235)))</formula>
    </cfRule>
  </conditionalFormatting>
  <conditionalFormatting sqref="C1:C2239 C2246:C2260 C2262:C2291 C2293:C2453 C2457:C2675 C2677:C2702 C2704:C2741 C2743 C2745:C2773 C2775:C2795 C2800:C2806 C2808:C1048576">
    <cfRule type="cellIs" priority="280" operator="equal" aboveAverage="0" equalAverage="0" bottom="0" percent="0" rank="0" text="" dxfId="278">
      <formula>"TonyBet"</formula>
    </cfRule>
  </conditionalFormatting>
  <conditionalFormatting sqref="C1:C2239 C2246:C2260 C2262:C2291 C2293:C2453 C2457:C2675 C2677:C2702 C2704:C2741 C2743 C2745:C2773 C2775:C2795 C2800:C2806 C2808:C1048576">
    <cfRule type="cellIs" priority="281" operator="equal" aboveAverage="0" equalAverage="0" bottom="0" percent="0" rank="0" text="" dxfId="279">
      <formula>"TonyBet"</formula>
    </cfRule>
  </conditionalFormatting>
  <conditionalFormatting sqref="C2243:C2245">
    <cfRule type="containsText" priority="282" operator="containsText" aboveAverage="0" equalAverage="0" bottom="0" percent="0" rank="0" text="Paf" dxfId="280">
      <formula>NOT(ISERROR(SEARCH("Paf",C2243)))</formula>
    </cfRule>
  </conditionalFormatting>
  <conditionalFormatting sqref="C2243:C2245">
    <cfRule type="containsText" priority="283" operator="containsText" aboveAverage="0" equalAverage="0" bottom="0" percent="0" rank="0" text="Rizk" dxfId="281">
      <formula>NOT(ISERROR(SEARCH("Rizk",C2243)))</formula>
    </cfRule>
  </conditionalFormatting>
  <conditionalFormatting sqref="C2243:C2245">
    <cfRule type="containsText" priority="284" operator="containsText" aboveAverage="0" equalAverage="0" bottom="0" percent="0" rank="0" text="Mr.green" dxfId="282">
      <formula>NOT(ISERROR(SEARCH("Mr.green",C2243)))</formula>
    </cfRule>
  </conditionalFormatting>
  <conditionalFormatting sqref="C2243:C2245">
    <cfRule type="containsText" priority="285" operator="containsText" aboveAverage="0" equalAverage="0" bottom="0" percent="0" rank="0" text="Betway" dxfId="283">
      <formula>NOT(ISERROR(SEARCH("Betway",C2243)))</formula>
    </cfRule>
  </conditionalFormatting>
  <conditionalFormatting sqref="C2243:C2245">
    <cfRule type="containsText" priority="286" operator="containsText" aboveAverage="0" equalAverage="0" bottom="0" percent="0" rank="0" text="Leovegas" dxfId="284">
      <formula>NOT(ISERROR(SEARCH("Leovegas",C2243)))</formula>
    </cfRule>
  </conditionalFormatting>
  <conditionalFormatting sqref="C2243:C2245">
    <cfRule type="containsText" priority="287" operator="containsText" aboveAverage="0" equalAverage="0" bottom="0" percent="0" rank="0" text="Intertops" dxfId="285">
      <formula>NOT(ISERROR(SEARCH("Intertops",C2243)))</formula>
    </cfRule>
  </conditionalFormatting>
  <conditionalFormatting sqref="C2243:C2245">
    <cfRule type="containsText" priority="288" operator="containsText" aboveAverage="0" equalAverage="0" bottom="0" percent="0" rank="0" text="Expekt" dxfId="286">
      <formula>NOT(ISERROR(SEARCH("Expekt",C2243)))</formula>
    </cfRule>
  </conditionalFormatting>
  <conditionalFormatting sqref="C2243:C2245">
    <cfRule type="containsText" priority="289" operator="containsText" aboveAverage="0" equalAverage="0" bottom="0" percent="0" rank="0" text="Comeon" dxfId="287">
      <formula>NOT(ISERROR(SEARCH("Comeon",C2243)))</formula>
    </cfRule>
  </conditionalFormatting>
  <conditionalFormatting sqref="C2243:C2245">
    <cfRule type="containsText" priority="290" operator="containsText" aboveAverage="0" equalAverage="0" bottom="0" percent="0" rank="0" text="Mobilebet" dxfId="288">
      <formula>NOT(ISERROR(SEARCH("Mobilebet",C2243)))</formula>
    </cfRule>
  </conditionalFormatting>
  <conditionalFormatting sqref="C2243:C2245">
    <cfRule type="containsText" priority="291" operator="containsText" aboveAverage="0" equalAverage="0" bottom="0" percent="0" rank="0" text="Pinnacle" dxfId="289">
      <formula>NOT(ISERROR(SEARCH("Pinnacle",C2243)))</formula>
    </cfRule>
  </conditionalFormatting>
  <conditionalFormatting sqref="C2243:C2245">
    <cfRule type="containsText" priority="292" operator="containsText" aboveAverage="0" equalAverage="0" bottom="0" percent="0" rank="0" text="Bet365" dxfId="290">
      <formula>NOT(ISERROR(SEARCH("Bet365",C2243)))</formula>
    </cfRule>
  </conditionalFormatting>
  <conditionalFormatting sqref="C2243:C2245">
    <cfRule type="containsText" priority="293" operator="containsText" aboveAverage="0" equalAverage="0" bottom="0" percent="0" rank="0" text="Unibet" dxfId="291">
      <formula>NOT(ISERROR(SEARCH("Unibet",C2243)))</formula>
    </cfRule>
  </conditionalFormatting>
  <conditionalFormatting sqref="C2243:C2245">
    <cfRule type="containsText" priority="294" operator="containsText" aboveAverage="0" equalAverage="0" bottom="0" percent="0" rank="0" text="Betsson" dxfId="292">
      <formula>NOT(ISERROR(SEARCH("Betsson",C2243)))</formula>
    </cfRule>
  </conditionalFormatting>
  <conditionalFormatting sqref="C2243:C2245">
    <cfRule type="containsText" priority="295" operator="containsText" aboveAverage="0" equalAverage="0" bottom="0" percent="0" rank="0" text="Betsafe" dxfId="293">
      <formula>NOT(ISERROR(SEARCH("Betsafe",C2243)))</formula>
    </cfRule>
  </conditionalFormatting>
  <conditionalFormatting sqref="C2243:C2245">
    <cfRule type="containsText" priority="296" operator="containsText" aboveAverage="0" equalAverage="0" bottom="0" percent="0" rank="0" text="Coolbet" dxfId="294">
      <formula>NOT(ISERROR(SEARCH("Coolbet",C2243)))</formula>
    </cfRule>
  </conditionalFormatting>
  <conditionalFormatting sqref="C2243:C2245">
    <cfRule type="cellIs" priority="297" operator="equal" aboveAverage="0" equalAverage="0" bottom="0" percent="0" rank="0" text="" dxfId="295">
      <formula>"TonyBet"</formula>
    </cfRule>
  </conditionalFormatting>
  <conditionalFormatting sqref="C2243:C2245">
    <cfRule type="cellIs" priority="298" operator="equal" aboveAverage="0" equalAverage="0" bottom="0" percent="0" rank="0" text="" dxfId="296">
      <formula>"TonyBet"</formula>
    </cfRule>
  </conditionalFormatting>
  <conditionalFormatting sqref="C2240:C2242">
    <cfRule type="containsText" priority="299" operator="containsText" aboveAverage="0" equalAverage="0" bottom="0" percent="0" rank="0" text="Paf" dxfId="297">
      <formula>NOT(ISERROR(SEARCH("Paf",C2240)))</formula>
    </cfRule>
  </conditionalFormatting>
  <conditionalFormatting sqref="C2240:C2242">
    <cfRule type="containsText" priority="300" operator="containsText" aboveAverage="0" equalAverage="0" bottom="0" percent="0" rank="0" text="Rizk" dxfId="298">
      <formula>NOT(ISERROR(SEARCH("Rizk",C2240)))</formula>
    </cfRule>
  </conditionalFormatting>
  <conditionalFormatting sqref="C2240:C2242">
    <cfRule type="containsText" priority="301" operator="containsText" aboveAverage="0" equalAverage="0" bottom="0" percent="0" rank="0" text="Mr.green" dxfId="299">
      <formula>NOT(ISERROR(SEARCH("Mr.green",C2240)))</formula>
    </cfRule>
  </conditionalFormatting>
  <conditionalFormatting sqref="C2240:C2242">
    <cfRule type="containsText" priority="302" operator="containsText" aboveAverage="0" equalAverage="0" bottom="0" percent="0" rank="0" text="Betway" dxfId="300">
      <formula>NOT(ISERROR(SEARCH("Betway",C2240)))</formula>
    </cfRule>
  </conditionalFormatting>
  <conditionalFormatting sqref="C2240:C2242">
    <cfRule type="containsText" priority="303" operator="containsText" aboveAverage="0" equalAverage="0" bottom="0" percent="0" rank="0" text="Leovegas" dxfId="301">
      <formula>NOT(ISERROR(SEARCH("Leovegas",C2240)))</formula>
    </cfRule>
  </conditionalFormatting>
  <conditionalFormatting sqref="C2240:C2242">
    <cfRule type="containsText" priority="304" operator="containsText" aboveAverage="0" equalAverage="0" bottom="0" percent="0" rank="0" text="Intertops" dxfId="302">
      <formula>NOT(ISERROR(SEARCH("Intertops",C2240)))</formula>
    </cfRule>
  </conditionalFormatting>
  <conditionalFormatting sqref="C2240:C2242">
    <cfRule type="containsText" priority="305" operator="containsText" aboveAverage="0" equalAverage="0" bottom="0" percent="0" rank="0" text="Expekt" dxfId="303">
      <formula>NOT(ISERROR(SEARCH("Expekt",C2240)))</formula>
    </cfRule>
  </conditionalFormatting>
  <conditionalFormatting sqref="C2240:C2242">
    <cfRule type="containsText" priority="306" operator="containsText" aboveAverage="0" equalAverage="0" bottom="0" percent="0" rank="0" text="Comeon" dxfId="304">
      <formula>NOT(ISERROR(SEARCH("Comeon",C2240)))</formula>
    </cfRule>
  </conditionalFormatting>
  <conditionalFormatting sqref="C2240:C2242">
    <cfRule type="containsText" priority="307" operator="containsText" aboveAverage="0" equalAverage="0" bottom="0" percent="0" rank="0" text="Mobilebet" dxfId="305">
      <formula>NOT(ISERROR(SEARCH("Mobilebet",C2240)))</formula>
    </cfRule>
  </conditionalFormatting>
  <conditionalFormatting sqref="C2240:C2242">
    <cfRule type="containsText" priority="308" operator="containsText" aboveAverage="0" equalAverage="0" bottom="0" percent="0" rank="0" text="Pinnacle" dxfId="306">
      <formula>NOT(ISERROR(SEARCH("Pinnacle",C2240)))</formula>
    </cfRule>
  </conditionalFormatting>
  <conditionalFormatting sqref="C2240:C2242">
    <cfRule type="containsText" priority="309" operator="containsText" aboveAverage="0" equalAverage="0" bottom="0" percent="0" rank="0" text="Bet365" dxfId="307">
      <formula>NOT(ISERROR(SEARCH("Bet365",C2240)))</formula>
    </cfRule>
  </conditionalFormatting>
  <conditionalFormatting sqref="C2240:C2242">
    <cfRule type="containsText" priority="310" operator="containsText" aboveAverage="0" equalAverage="0" bottom="0" percent="0" rank="0" text="Unibet" dxfId="308">
      <formula>NOT(ISERROR(SEARCH("Unibet",C2240)))</formula>
    </cfRule>
  </conditionalFormatting>
  <conditionalFormatting sqref="C2240:C2242">
    <cfRule type="containsText" priority="311" operator="containsText" aboveAverage="0" equalAverage="0" bottom="0" percent="0" rank="0" text="Betsson" dxfId="309">
      <formula>NOT(ISERROR(SEARCH("Betsson",C2240)))</formula>
    </cfRule>
  </conditionalFormatting>
  <conditionalFormatting sqref="C2240:C2242">
    <cfRule type="containsText" priority="312" operator="containsText" aboveAverage="0" equalAverage="0" bottom="0" percent="0" rank="0" text="Betsafe" dxfId="310">
      <formula>NOT(ISERROR(SEARCH("Betsafe",C2240)))</formula>
    </cfRule>
  </conditionalFormatting>
  <conditionalFormatting sqref="C2240:C2242">
    <cfRule type="containsText" priority="313" operator="containsText" aboveAverage="0" equalAverage="0" bottom="0" percent="0" rank="0" text="Coolbet" dxfId="311">
      <formula>NOT(ISERROR(SEARCH("Coolbet",C2240)))</formula>
    </cfRule>
  </conditionalFormatting>
  <conditionalFormatting sqref="C2240:C2242">
    <cfRule type="cellIs" priority="314" operator="equal" aboveAverage="0" equalAverage="0" bottom="0" percent="0" rank="0" text="" dxfId="312">
      <formula>"TonyBet"</formula>
    </cfRule>
  </conditionalFormatting>
  <conditionalFormatting sqref="C2240:C2242">
    <cfRule type="cellIs" priority="315" operator="equal" aboveAverage="0" equalAverage="0" bottom="0" percent="0" rank="0" text="" dxfId="313">
      <formula>"TonyBet"</formula>
    </cfRule>
  </conditionalFormatting>
  <conditionalFormatting sqref="C2261">
    <cfRule type="containsText" priority="316" operator="containsText" aboveAverage="0" equalAverage="0" bottom="0" percent="0" rank="0" text="Paf" dxfId="314">
      <formula>NOT(ISERROR(SEARCH("Paf",C2261)))</formula>
    </cfRule>
  </conditionalFormatting>
  <conditionalFormatting sqref="C2261">
    <cfRule type="containsText" priority="317" operator="containsText" aboveAverage="0" equalAverage="0" bottom="0" percent="0" rank="0" text="Rizk" dxfId="315">
      <formula>NOT(ISERROR(SEARCH("Rizk",C2261)))</formula>
    </cfRule>
  </conditionalFormatting>
  <conditionalFormatting sqref="C2261">
    <cfRule type="containsText" priority="318" operator="containsText" aboveAverage="0" equalAverage="0" bottom="0" percent="0" rank="0" text="Mr.green" dxfId="316">
      <formula>NOT(ISERROR(SEARCH("Mr.green",C2261)))</formula>
    </cfRule>
  </conditionalFormatting>
  <conditionalFormatting sqref="C2261">
    <cfRule type="containsText" priority="319" operator="containsText" aboveAverage="0" equalAverage="0" bottom="0" percent="0" rank="0" text="Betway" dxfId="317">
      <formula>NOT(ISERROR(SEARCH("Betway",C2261)))</formula>
    </cfRule>
  </conditionalFormatting>
  <conditionalFormatting sqref="C2261">
    <cfRule type="containsText" priority="320" operator="containsText" aboveAverage="0" equalAverage="0" bottom="0" percent="0" rank="0" text="Leovegas" dxfId="318">
      <formula>NOT(ISERROR(SEARCH("Leovegas",C2261)))</formula>
    </cfRule>
  </conditionalFormatting>
  <conditionalFormatting sqref="C2261">
    <cfRule type="containsText" priority="321" operator="containsText" aboveAverage="0" equalAverage="0" bottom="0" percent="0" rank="0" text="Intertops" dxfId="319">
      <formula>NOT(ISERROR(SEARCH("Intertops",C2261)))</formula>
    </cfRule>
  </conditionalFormatting>
  <conditionalFormatting sqref="C2261">
    <cfRule type="containsText" priority="322" operator="containsText" aboveAverage="0" equalAverage="0" bottom="0" percent="0" rank="0" text="Expekt" dxfId="320">
      <formula>NOT(ISERROR(SEARCH("Expekt",C2261)))</formula>
    </cfRule>
  </conditionalFormatting>
  <conditionalFormatting sqref="C2261">
    <cfRule type="containsText" priority="323" operator="containsText" aboveAverage="0" equalAverage="0" bottom="0" percent="0" rank="0" text="Comeon" dxfId="321">
      <formula>NOT(ISERROR(SEARCH("Comeon",C2261)))</formula>
    </cfRule>
  </conditionalFormatting>
  <conditionalFormatting sqref="C2261">
    <cfRule type="containsText" priority="324" operator="containsText" aboveAverage="0" equalAverage="0" bottom="0" percent="0" rank="0" text="Mobilebet" dxfId="322">
      <formula>NOT(ISERROR(SEARCH("Mobilebet",C2261)))</formula>
    </cfRule>
  </conditionalFormatting>
  <conditionalFormatting sqref="C2261">
    <cfRule type="containsText" priority="325" operator="containsText" aboveAverage="0" equalAverage="0" bottom="0" percent="0" rank="0" text="Pinnacle" dxfId="323">
      <formula>NOT(ISERROR(SEARCH("Pinnacle",C2261)))</formula>
    </cfRule>
  </conditionalFormatting>
  <conditionalFormatting sqref="C2261">
    <cfRule type="containsText" priority="326" operator="containsText" aboveAverage="0" equalAverage="0" bottom="0" percent="0" rank="0" text="Bet365" dxfId="324">
      <formula>NOT(ISERROR(SEARCH("Bet365",C2261)))</formula>
    </cfRule>
  </conditionalFormatting>
  <conditionalFormatting sqref="C2261">
    <cfRule type="containsText" priority="327" operator="containsText" aboveAverage="0" equalAverage="0" bottom="0" percent="0" rank="0" text="Unibet" dxfId="325">
      <formula>NOT(ISERROR(SEARCH("Unibet",C2261)))</formula>
    </cfRule>
  </conditionalFormatting>
  <conditionalFormatting sqref="C2261">
    <cfRule type="containsText" priority="328" operator="containsText" aboveAverage="0" equalAverage="0" bottom="0" percent="0" rank="0" text="Betsson" dxfId="326">
      <formula>NOT(ISERROR(SEARCH("Betsson",C2261)))</formula>
    </cfRule>
  </conditionalFormatting>
  <conditionalFormatting sqref="C2261">
    <cfRule type="containsText" priority="329" operator="containsText" aboveAverage="0" equalAverage="0" bottom="0" percent="0" rank="0" text="Betsafe" dxfId="327">
      <formula>NOT(ISERROR(SEARCH("Betsafe",C2261)))</formula>
    </cfRule>
  </conditionalFormatting>
  <conditionalFormatting sqref="C2261">
    <cfRule type="containsText" priority="330" operator="containsText" aboveAverage="0" equalAverage="0" bottom="0" percent="0" rank="0" text="Coolbet" dxfId="328">
      <formula>NOT(ISERROR(SEARCH("Coolbet",C2261)))</formula>
    </cfRule>
  </conditionalFormatting>
  <conditionalFormatting sqref="C2261">
    <cfRule type="cellIs" priority="331" operator="equal" aboveAverage="0" equalAverage="0" bottom="0" percent="0" rank="0" text="" dxfId="329">
      <formula>"TonyBet"</formula>
    </cfRule>
  </conditionalFormatting>
  <conditionalFormatting sqref="C2261">
    <cfRule type="cellIs" priority="332" operator="equal" aboveAverage="0" equalAverage="0" bottom="0" percent="0" rank="0" text="" dxfId="330">
      <formula>"TonyBet"</formula>
    </cfRule>
  </conditionalFormatting>
  <conditionalFormatting sqref="C2263">
    <cfRule type="containsText" priority="333" operator="containsText" aboveAverage="0" equalAverage="0" bottom="0" percent="0" rank="0" text="Paf" dxfId="331">
      <formula>NOT(ISERROR(SEARCH("Paf",C2263)))</formula>
    </cfRule>
  </conditionalFormatting>
  <conditionalFormatting sqref="C2263">
    <cfRule type="containsText" priority="334" operator="containsText" aboveAverage="0" equalAverage="0" bottom="0" percent="0" rank="0" text="Rizk" dxfId="332">
      <formula>NOT(ISERROR(SEARCH("Rizk",C2263)))</formula>
    </cfRule>
  </conditionalFormatting>
  <conditionalFormatting sqref="C2263">
    <cfRule type="containsText" priority="335" operator="containsText" aboveAverage="0" equalAverage="0" bottom="0" percent="0" rank="0" text="Mr.green" dxfId="333">
      <formula>NOT(ISERROR(SEARCH("Mr.green",C2263)))</formula>
    </cfRule>
  </conditionalFormatting>
  <conditionalFormatting sqref="C2263">
    <cfRule type="containsText" priority="336" operator="containsText" aboveAverage="0" equalAverage="0" bottom="0" percent="0" rank="0" text="Betway" dxfId="334">
      <formula>NOT(ISERROR(SEARCH("Betway",C2263)))</formula>
    </cfRule>
  </conditionalFormatting>
  <conditionalFormatting sqref="C2263">
    <cfRule type="containsText" priority="337" operator="containsText" aboveAverage="0" equalAverage="0" bottom="0" percent="0" rank="0" text="Leovegas" dxfId="335">
      <formula>NOT(ISERROR(SEARCH("Leovegas",C2263)))</formula>
    </cfRule>
  </conditionalFormatting>
  <conditionalFormatting sqref="C2263">
    <cfRule type="containsText" priority="338" operator="containsText" aboveAverage="0" equalAverage="0" bottom="0" percent="0" rank="0" text="Intertops" dxfId="336">
      <formula>NOT(ISERROR(SEARCH("Intertops",C2263)))</formula>
    </cfRule>
  </conditionalFormatting>
  <conditionalFormatting sqref="C2263">
    <cfRule type="containsText" priority="339" operator="containsText" aboveAverage="0" equalAverage="0" bottom="0" percent="0" rank="0" text="Expekt" dxfId="337">
      <formula>NOT(ISERROR(SEARCH("Expekt",C2263)))</formula>
    </cfRule>
  </conditionalFormatting>
  <conditionalFormatting sqref="C2263">
    <cfRule type="containsText" priority="340" operator="containsText" aboveAverage="0" equalAverage="0" bottom="0" percent="0" rank="0" text="Comeon" dxfId="338">
      <formula>NOT(ISERROR(SEARCH("Comeon",C2263)))</formula>
    </cfRule>
  </conditionalFormatting>
  <conditionalFormatting sqref="C2263">
    <cfRule type="containsText" priority="341" operator="containsText" aboveAverage="0" equalAverage="0" bottom="0" percent="0" rank="0" text="Mobilebet" dxfId="339">
      <formula>NOT(ISERROR(SEARCH("Mobilebet",C2263)))</formula>
    </cfRule>
  </conditionalFormatting>
  <conditionalFormatting sqref="C2263">
    <cfRule type="containsText" priority="342" operator="containsText" aboveAverage="0" equalAverage="0" bottom="0" percent="0" rank="0" text="Pinnacle" dxfId="340">
      <formula>NOT(ISERROR(SEARCH("Pinnacle",C2263)))</formula>
    </cfRule>
  </conditionalFormatting>
  <conditionalFormatting sqref="C2263">
    <cfRule type="containsText" priority="343" operator="containsText" aboveAverage="0" equalAverage="0" bottom="0" percent="0" rank="0" text="Bet365" dxfId="341">
      <formula>NOT(ISERROR(SEARCH("Bet365",C2263)))</formula>
    </cfRule>
  </conditionalFormatting>
  <conditionalFormatting sqref="C2263">
    <cfRule type="containsText" priority="344" operator="containsText" aboveAverage="0" equalAverage="0" bottom="0" percent="0" rank="0" text="Unibet" dxfId="342">
      <formula>NOT(ISERROR(SEARCH("Unibet",C2263)))</formula>
    </cfRule>
  </conditionalFormatting>
  <conditionalFormatting sqref="C2263">
    <cfRule type="containsText" priority="345" operator="containsText" aboveAverage="0" equalAverage="0" bottom="0" percent="0" rank="0" text="Betsson" dxfId="343">
      <formula>NOT(ISERROR(SEARCH("Betsson",C2263)))</formula>
    </cfRule>
  </conditionalFormatting>
  <conditionalFormatting sqref="C2263">
    <cfRule type="containsText" priority="346" operator="containsText" aboveAverage="0" equalAverage="0" bottom="0" percent="0" rank="0" text="Betsafe" dxfId="344">
      <formula>NOT(ISERROR(SEARCH("Betsafe",C2263)))</formula>
    </cfRule>
  </conditionalFormatting>
  <conditionalFormatting sqref="C2263">
    <cfRule type="containsText" priority="347" operator="containsText" aboveAverage="0" equalAverage="0" bottom="0" percent="0" rank="0" text="Coolbet" dxfId="345">
      <formula>NOT(ISERROR(SEARCH("Coolbet",C2263)))</formula>
    </cfRule>
  </conditionalFormatting>
  <conditionalFormatting sqref="C2265">
    <cfRule type="containsText" priority="348" operator="containsText" aboveAverage="0" equalAverage="0" bottom="0" percent="0" rank="0" text="Paf" dxfId="346">
      <formula>NOT(ISERROR(SEARCH("Paf",C2265)))</formula>
    </cfRule>
  </conditionalFormatting>
  <conditionalFormatting sqref="C2265">
    <cfRule type="containsText" priority="349" operator="containsText" aboveAverage="0" equalAverage="0" bottom="0" percent="0" rank="0" text="Rizk" dxfId="347">
      <formula>NOT(ISERROR(SEARCH("Rizk",C2265)))</formula>
    </cfRule>
  </conditionalFormatting>
  <conditionalFormatting sqref="C2265">
    <cfRule type="containsText" priority="350" operator="containsText" aboveAverage="0" equalAverage="0" bottom="0" percent="0" rank="0" text="Mr.green" dxfId="348">
      <formula>NOT(ISERROR(SEARCH("Mr.green",C2265)))</formula>
    </cfRule>
  </conditionalFormatting>
  <conditionalFormatting sqref="C2265">
    <cfRule type="containsText" priority="351" operator="containsText" aboveAverage="0" equalAverage="0" bottom="0" percent="0" rank="0" text="Betway" dxfId="349">
      <formula>NOT(ISERROR(SEARCH("Betway",C2265)))</formula>
    </cfRule>
  </conditionalFormatting>
  <conditionalFormatting sqref="C2265">
    <cfRule type="containsText" priority="352" operator="containsText" aboveAverage="0" equalAverage="0" bottom="0" percent="0" rank="0" text="Leovegas" dxfId="350">
      <formula>NOT(ISERROR(SEARCH("Leovegas",C2265)))</formula>
    </cfRule>
  </conditionalFormatting>
  <conditionalFormatting sqref="C2265">
    <cfRule type="containsText" priority="353" operator="containsText" aboveAverage="0" equalAverage="0" bottom="0" percent="0" rank="0" text="Intertops" dxfId="351">
      <formula>NOT(ISERROR(SEARCH("Intertops",C2265)))</formula>
    </cfRule>
  </conditionalFormatting>
  <conditionalFormatting sqref="C2265">
    <cfRule type="containsText" priority="354" operator="containsText" aboveAverage="0" equalAverage="0" bottom="0" percent="0" rank="0" text="Expekt" dxfId="352">
      <formula>NOT(ISERROR(SEARCH("Expekt",C2265)))</formula>
    </cfRule>
  </conditionalFormatting>
  <conditionalFormatting sqref="C2265">
    <cfRule type="containsText" priority="355" operator="containsText" aboveAverage="0" equalAverage="0" bottom="0" percent="0" rank="0" text="Comeon" dxfId="353">
      <formula>NOT(ISERROR(SEARCH("Comeon",C2265)))</formula>
    </cfRule>
  </conditionalFormatting>
  <conditionalFormatting sqref="C2265">
    <cfRule type="containsText" priority="356" operator="containsText" aboveAverage="0" equalAverage="0" bottom="0" percent="0" rank="0" text="Mobilebet" dxfId="354">
      <formula>NOT(ISERROR(SEARCH("Mobilebet",C2265)))</formula>
    </cfRule>
  </conditionalFormatting>
  <conditionalFormatting sqref="C2265">
    <cfRule type="containsText" priority="357" operator="containsText" aboveAverage="0" equalAverage="0" bottom="0" percent="0" rank="0" text="Pinnacle" dxfId="355">
      <formula>NOT(ISERROR(SEARCH("Pinnacle",C2265)))</formula>
    </cfRule>
  </conditionalFormatting>
  <conditionalFormatting sqref="C2265">
    <cfRule type="containsText" priority="358" operator="containsText" aboveAverage="0" equalAverage="0" bottom="0" percent="0" rank="0" text="Bet365" dxfId="356">
      <formula>NOT(ISERROR(SEARCH("Bet365",C2265)))</formula>
    </cfRule>
  </conditionalFormatting>
  <conditionalFormatting sqref="C2265">
    <cfRule type="containsText" priority="359" operator="containsText" aboveAverage="0" equalAverage="0" bottom="0" percent="0" rank="0" text="Unibet" dxfId="357">
      <formula>NOT(ISERROR(SEARCH("Unibet",C2265)))</formula>
    </cfRule>
  </conditionalFormatting>
  <conditionalFormatting sqref="C2265">
    <cfRule type="containsText" priority="360" operator="containsText" aboveAverage="0" equalAverage="0" bottom="0" percent="0" rank="0" text="Betsson" dxfId="358">
      <formula>NOT(ISERROR(SEARCH("Betsson",C2265)))</formula>
    </cfRule>
  </conditionalFormatting>
  <conditionalFormatting sqref="C2265">
    <cfRule type="containsText" priority="361" operator="containsText" aboveAverage="0" equalAverage="0" bottom="0" percent="0" rank="0" text="Betsafe" dxfId="359">
      <formula>NOT(ISERROR(SEARCH("Betsafe",C2265)))</formula>
    </cfRule>
  </conditionalFormatting>
  <conditionalFormatting sqref="C2265">
    <cfRule type="containsText" priority="362" operator="containsText" aboveAverage="0" equalAverage="0" bottom="0" percent="0" rank="0" text="Coolbet" dxfId="360">
      <formula>NOT(ISERROR(SEARCH("Coolbet",C2265)))</formula>
    </cfRule>
  </conditionalFormatting>
  <conditionalFormatting sqref="C2264">
    <cfRule type="containsText" priority="363" operator="containsText" aboveAverage="0" equalAverage="0" bottom="0" percent="0" rank="0" text="Paf" dxfId="361">
      <formula>NOT(ISERROR(SEARCH("Paf",C2264)))</formula>
    </cfRule>
  </conditionalFormatting>
  <conditionalFormatting sqref="C2264">
    <cfRule type="containsText" priority="364" operator="containsText" aboveAverage="0" equalAverage="0" bottom="0" percent="0" rank="0" text="Rizk" dxfId="362">
      <formula>NOT(ISERROR(SEARCH("Rizk",C2264)))</formula>
    </cfRule>
  </conditionalFormatting>
  <conditionalFormatting sqref="C2264">
    <cfRule type="containsText" priority="365" operator="containsText" aboveAverage="0" equalAverage="0" bottom="0" percent="0" rank="0" text="Mr.green" dxfId="363">
      <formula>NOT(ISERROR(SEARCH("Mr.green",C2264)))</formula>
    </cfRule>
  </conditionalFormatting>
  <conditionalFormatting sqref="C2264">
    <cfRule type="containsText" priority="366" operator="containsText" aboveAverage="0" equalAverage="0" bottom="0" percent="0" rank="0" text="Betway" dxfId="364">
      <formula>NOT(ISERROR(SEARCH("Betway",C2264)))</formula>
    </cfRule>
  </conditionalFormatting>
  <conditionalFormatting sqref="C2264">
    <cfRule type="containsText" priority="367" operator="containsText" aboveAverage="0" equalAverage="0" bottom="0" percent="0" rank="0" text="Leovegas" dxfId="365">
      <formula>NOT(ISERROR(SEARCH("Leovegas",C2264)))</formula>
    </cfRule>
  </conditionalFormatting>
  <conditionalFormatting sqref="C2264">
    <cfRule type="containsText" priority="368" operator="containsText" aboveAverage="0" equalAverage="0" bottom="0" percent="0" rank="0" text="Intertops" dxfId="366">
      <formula>NOT(ISERROR(SEARCH("Intertops",C2264)))</formula>
    </cfRule>
  </conditionalFormatting>
  <conditionalFormatting sqref="C2264">
    <cfRule type="containsText" priority="369" operator="containsText" aboveAverage="0" equalAverage="0" bottom="0" percent="0" rank="0" text="Expekt" dxfId="367">
      <formula>NOT(ISERROR(SEARCH("Expekt",C2264)))</formula>
    </cfRule>
  </conditionalFormatting>
  <conditionalFormatting sqref="C2264">
    <cfRule type="containsText" priority="370" operator="containsText" aboveAverage="0" equalAverage="0" bottom="0" percent="0" rank="0" text="Comeon" dxfId="368">
      <formula>NOT(ISERROR(SEARCH("Comeon",C2264)))</formula>
    </cfRule>
  </conditionalFormatting>
  <conditionalFormatting sqref="C2264">
    <cfRule type="containsText" priority="371" operator="containsText" aboveAverage="0" equalAverage="0" bottom="0" percent="0" rank="0" text="Mobilebet" dxfId="369">
      <formula>NOT(ISERROR(SEARCH("Mobilebet",C2264)))</formula>
    </cfRule>
  </conditionalFormatting>
  <conditionalFormatting sqref="C2264">
    <cfRule type="containsText" priority="372" operator="containsText" aboveAverage="0" equalAverage="0" bottom="0" percent="0" rank="0" text="Pinnacle" dxfId="370">
      <formula>NOT(ISERROR(SEARCH("Pinnacle",C2264)))</formula>
    </cfRule>
  </conditionalFormatting>
  <conditionalFormatting sqref="C2264">
    <cfRule type="containsText" priority="373" operator="containsText" aboveAverage="0" equalAverage="0" bottom="0" percent="0" rank="0" text="Bet365" dxfId="371">
      <formula>NOT(ISERROR(SEARCH("Bet365",C2264)))</formula>
    </cfRule>
  </conditionalFormatting>
  <conditionalFormatting sqref="C2264">
    <cfRule type="containsText" priority="374" operator="containsText" aboveAverage="0" equalAverage="0" bottom="0" percent="0" rank="0" text="Unibet" dxfId="372">
      <formula>NOT(ISERROR(SEARCH("Unibet",C2264)))</formula>
    </cfRule>
  </conditionalFormatting>
  <conditionalFormatting sqref="C2264">
    <cfRule type="containsText" priority="375" operator="containsText" aboveAverage="0" equalAverage="0" bottom="0" percent="0" rank="0" text="Betsson" dxfId="373">
      <formula>NOT(ISERROR(SEARCH("Betsson",C2264)))</formula>
    </cfRule>
  </conditionalFormatting>
  <conditionalFormatting sqref="C2264">
    <cfRule type="containsText" priority="376" operator="containsText" aboveAverage="0" equalAverage="0" bottom="0" percent="0" rank="0" text="Betsafe" dxfId="374">
      <formula>NOT(ISERROR(SEARCH("Betsafe",C2264)))</formula>
    </cfRule>
  </conditionalFormatting>
  <conditionalFormatting sqref="C2264">
    <cfRule type="containsText" priority="377" operator="containsText" aboveAverage="0" equalAverage="0" bottom="0" percent="0" rank="0" text="Coolbet" dxfId="375">
      <formula>NOT(ISERROR(SEARCH("Coolbet",C2264)))</formula>
    </cfRule>
  </conditionalFormatting>
  <conditionalFormatting sqref="C2268">
    <cfRule type="containsText" priority="378" operator="containsText" aboveAverage="0" equalAverage="0" bottom="0" percent="0" rank="0" text="Paf" dxfId="376">
      <formula>NOT(ISERROR(SEARCH("Paf",C2268)))</formula>
    </cfRule>
  </conditionalFormatting>
  <conditionalFormatting sqref="C2268">
    <cfRule type="containsText" priority="379" operator="containsText" aboveAverage="0" equalAverage="0" bottom="0" percent="0" rank="0" text="Rizk" dxfId="377">
      <formula>NOT(ISERROR(SEARCH("Rizk",C2268)))</formula>
    </cfRule>
  </conditionalFormatting>
  <conditionalFormatting sqref="C2268">
    <cfRule type="containsText" priority="380" operator="containsText" aboveAverage="0" equalAverage="0" bottom="0" percent="0" rank="0" text="Mr.green" dxfId="378">
      <formula>NOT(ISERROR(SEARCH("Mr.green",C2268)))</formula>
    </cfRule>
  </conditionalFormatting>
  <conditionalFormatting sqref="C2268">
    <cfRule type="containsText" priority="381" operator="containsText" aboveAverage="0" equalAverage="0" bottom="0" percent="0" rank="0" text="Betway" dxfId="379">
      <formula>NOT(ISERROR(SEARCH("Betway",C2268)))</formula>
    </cfRule>
  </conditionalFormatting>
  <conditionalFormatting sqref="C2268">
    <cfRule type="containsText" priority="382" operator="containsText" aboveAverage="0" equalAverage="0" bottom="0" percent="0" rank="0" text="Leovegas" dxfId="380">
      <formula>NOT(ISERROR(SEARCH("Leovegas",C2268)))</formula>
    </cfRule>
  </conditionalFormatting>
  <conditionalFormatting sqref="C2268">
    <cfRule type="containsText" priority="383" operator="containsText" aboveAverage="0" equalAverage="0" bottom="0" percent="0" rank="0" text="Intertops" dxfId="381">
      <formula>NOT(ISERROR(SEARCH("Intertops",C2268)))</formula>
    </cfRule>
  </conditionalFormatting>
  <conditionalFormatting sqref="C2268">
    <cfRule type="containsText" priority="384" operator="containsText" aboveAverage="0" equalAverage="0" bottom="0" percent="0" rank="0" text="Expekt" dxfId="382">
      <formula>NOT(ISERROR(SEARCH("Expekt",C2268)))</formula>
    </cfRule>
  </conditionalFormatting>
  <conditionalFormatting sqref="C2268">
    <cfRule type="containsText" priority="385" operator="containsText" aboveAverage="0" equalAverage="0" bottom="0" percent="0" rank="0" text="Comeon" dxfId="383">
      <formula>NOT(ISERROR(SEARCH("Comeon",C2268)))</formula>
    </cfRule>
  </conditionalFormatting>
  <conditionalFormatting sqref="C2268">
    <cfRule type="containsText" priority="386" operator="containsText" aboveAverage="0" equalAverage="0" bottom="0" percent="0" rank="0" text="Mobilebet" dxfId="384">
      <formula>NOT(ISERROR(SEARCH("Mobilebet",C2268)))</formula>
    </cfRule>
  </conditionalFormatting>
  <conditionalFormatting sqref="C2268">
    <cfRule type="containsText" priority="387" operator="containsText" aboveAverage="0" equalAverage="0" bottom="0" percent="0" rank="0" text="Pinnacle" dxfId="385">
      <formula>NOT(ISERROR(SEARCH("Pinnacle",C2268)))</formula>
    </cfRule>
  </conditionalFormatting>
  <conditionalFormatting sqref="C2268">
    <cfRule type="containsText" priority="388" operator="containsText" aboveAverage="0" equalAverage="0" bottom="0" percent="0" rank="0" text="Bet365" dxfId="386">
      <formula>NOT(ISERROR(SEARCH("Bet365",C2268)))</formula>
    </cfRule>
  </conditionalFormatting>
  <conditionalFormatting sqref="C2268">
    <cfRule type="containsText" priority="389" operator="containsText" aboveAverage="0" equalAverage="0" bottom="0" percent="0" rank="0" text="Unibet" dxfId="387">
      <formula>NOT(ISERROR(SEARCH("Unibet",C2268)))</formula>
    </cfRule>
  </conditionalFormatting>
  <conditionalFormatting sqref="C2268">
    <cfRule type="containsText" priority="390" operator="containsText" aboveAverage="0" equalAverage="0" bottom="0" percent="0" rank="0" text="Betsson" dxfId="388">
      <formula>NOT(ISERROR(SEARCH("Betsson",C2268)))</formula>
    </cfRule>
  </conditionalFormatting>
  <conditionalFormatting sqref="C2268">
    <cfRule type="containsText" priority="391" operator="containsText" aboveAverage="0" equalAverage="0" bottom="0" percent="0" rank="0" text="Betsafe" dxfId="389">
      <formula>NOT(ISERROR(SEARCH("Betsafe",C2268)))</formula>
    </cfRule>
  </conditionalFormatting>
  <conditionalFormatting sqref="C2268">
    <cfRule type="containsText" priority="392" operator="containsText" aboveAverage="0" equalAverage="0" bottom="0" percent="0" rank="0" text="Coolbet" dxfId="390">
      <formula>NOT(ISERROR(SEARCH("Coolbet",C2268)))</formula>
    </cfRule>
  </conditionalFormatting>
  <conditionalFormatting sqref="C2266">
    <cfRule type="containsText" priority="393" operator="containsText" aboveAverage="0" equalAverage="0" bottom="0" percent="0" rank="0" text="Paf" dxfId="391">
      <formula>NOT(ISERROR(SEARCH("Paf",C2266)))</formula>
    </cfRule>
  </conditionalFormatting>
  <conditionalFormatting sqref="C2266">
    <cfRule type="containsText" priority="394" operator="containsText" aboveAverage="0" equalAverage="0" bottom="0" percent="0" rank="0" text="Rizk" dxfId="392">
      <formula>NOT(ISERROR(SEARCH("Rizk",C2266)))</formula>
    </cfRule>
  </conditionalFormatting>
  <conditionalFormatting sqref="C2266">
    <cfRule type="containsText" priority="395" operator="containsText" aboveAverage="0" equalAverage="0" bottom="0" percent="0" rank="0" text="Mr.green" dxfId="393">
      <formula>NOT(ISERROR(SEARCH("Mr.green",C2266)))</formula>
    </cfRule>
  </conditionalFormatting>
  <conditionalFormatting sqref="C2266">
    <cfRule type="containsText" priority="396" operator="containsText" aboveAverage="0" equalAverage="0" bottom="0" percent="0" rank="0" text="Betway" dxfId="394">
      <formula>NOT(ISERROR(SEARCH("Betway",C2266)))</formula>
    </cfRule>
  </conditionalFormatting>
  <conditionalFormatting sqref="C2266">
    <cfRule type="containsText" priority="397" operator="containsText" aboveAverage="0" equalAverage="0" bottom="0" percent="0" rank="0" text="Leovegas" dxfId="395">
      <formula>NOT(ISERROR(SEARCH("Leovegas",C2266)))</formula>
    </cfRule>
  </conditionalFormatting>
  <conditionalFormatting sqref="C2266">
    <cfRule type="containsText" priority="398" operator="containsText" aboveAverage="0" equalAverage="0" bottom="0" percent="0" rank="0" text="Intertops" dxfId="396">
      <formula>NOT(ISERROR(SEARCH("Intertops",C2266)))</formula>
    </cfRule>
  </conditionalFormatting>
  <conditionalFormatting sqref="C2266">
    <cfRule type="containsText" priority="399" operator="containsText" aboveAverage="0" equalAverage="0" bottom="0" percent="0" rank="0" text="Expekt" dxfId="397">
      <formula>NOT(ISERROR(SEARCH("Expekt",C2266)))</formula>
    </cfRule>
  </conditionalFormatting>
  <conditionalFormatting sqref="C2266">
    <cfRule type="containsText" priority="400" operator="containsText" aboveAverage="0" equalAverage="0" bottom="0" percent="0" rank="0" text="Comeon" dxfId="398">
      <formula>NOT(ISERROR(SEARCH("Comeon",C2266)))</formula>
    </cfRule>
  </conditionalFormatting>
  <conditionalFormatting sqref="C2266">
    <cfRule type="containsText" priority="401" operator="containsText" aboveAverage="0" equalAverage="0" bottom="0" percent="0" rank="0" text="Mobilebet" dxfId="399">
      <formula>NOT(ISERROR(SEARCH("Mobilebet",C2266)))</formula>
    </cfRule>
  </conditionalFormatting>
  <conditionalFormatting sqref="C2266">
    <cfRule type="containsText" priority="402" operator="containsText" aboveAverage="0" equalAverage="0" bottom="0" percent="0" rank="0" text="Pinnacle" dxfId="400">
      <formula>NOT(ISERROR(SEARCH("Pinnacle",C2266)))</formula>
    </cfRule>
  </conditionalFormatting>
  <conditionalFormatting sqref="C2266">
    <cfRule type="containsText" priority="403" operator="containsText" aboveAverage="0" equalAverage="0" bottom="0" percent="0" rank="0" text="Bet365" dxfId="401">
      <formula>NOT(ISERROR(SEARCH("Bet365",C2266)))</formula>
    </cfRule>
  </conditionalFormatting>
  <conditionalFormatting sqref="C2266">
    <cfRule type="containsText" priority="404" operator="containsText" aboveAverage="0" equalAverage="0" bottom="0" percent="0" rank="0" text="Unibet" dxfId="402">
      <formula>NOT(ISERROR(SEARCH("Unibet",C2266)))</formula>
    </cfRule>
  </conditionalFormatting>
  <conditionalFormatting sqref="C2266">
    <cfRule type="containsText" priority="405" operator="containsText" aboveAverage="0" equalAverage="0" bottom="0" percent="0" rank="0" text="Betsson" dxfId="403">
      <formula>NOT(ISERROR(SEARCH("Betsson",C2266)))</formula>
    </cfRule>
  </conditionalFormatting>
  <conditionalFormatting sqref="C2266">
    <cfRule type="containsText" priority="406" operator="containsText" aboveAverage="0" equalAverage="0" bottom="0" percent="0" rank="0" text="Betsafe" dxfId="404">
      <formula>NOT(ISERROR(SEARCH("Betsafe",C2266)))</formula>
    </cfRule>
  </conditionalFormatting>
  <conditionalFormatting sqref="C2266">
    <cfRule type="containsText" priority="407" operator="containsText" aboveAverage="0" equalAverage="0" bottom="0" percent="0" rank="0" text="Coolbet" dxfId="405">
      <formula>NOT(ISERROR(SEARCH("Coolbet",C2266)))</formula>
    </cfRule>
  </conditionalFormatting>
  <conditionalFormatting sqref="C2269">
    <cfRule type="containsText" priority="408" operator="containsText" aboveAverage="0" equalAverage="0" bottom="0" percent="0" rank="0" text="Paf" dxfId="406">
      <formula>NOT(ISERROR(SEARCH("Paf",C2269)))</formula>
    </cfRule>
  </conditionalFormatting>
  <conditionalFormatting sqref="C2269">
    <cfRule type="containsText" priority="409" operator="containsText" aboveAverage="0" equalAverage="0" bottom="0" percent="0" rank="0" text="Rizk" dxfId="407">
      <formula>NOT(ISERROR(SEARCH("Rizk",C2269)))</formula>
    </cfRule>
  </conditionalFormatting>
  <conditionalFormatting sqref="C2269">
    <cfRule type="containsText" priority="410" operator="containsText" aboveAverage="0" equalAverage="0" bottom="0" percent="0" rank="0" text="Mr.green" dxfId="408">
      <formula>NOT(ISERROR(SEARCH("Mr.green",C2269)))</formula>
    </cfRule>
  </conditionalFormatting>
  <conditionalFormatting sqref="C2269">
    <cfRule type="containsText" priority="411" operator="containsText" aboveAverage="0" equalAverage="0" bottom="0" percent="0" rank="0" text="Betway" dxfId="409">
      <formula>NOT(ISERROR(SEARCH("Betway",C2269)))</formula>
    </cfRule>
  </conditionalFormatting>
  <conditionalFormatting sqref="C2269">
    <cfRule type="containsText" priority="412" operator="containsText" aboveAverage="0" equalAverage="0" bottom="0" percent="0" rank="0" text="Leovegas" dxfId="410">
      <formula>NOT(ISERROR(SEARCH("Leovegas",C2269)))</formula>
    </cfRule>
  </conditionalFormatting>
  <conditionalFormatting sqref="C2269">
    <cfRule type="containsText" priority="413" operator="containsText" aboveAverage="0" equalAverage="0" bottom="0" percent="0" rank="0" text="Intertops" dxfId="411">
      <formula>NOT(ISERROR(SEARCH("Intertops",C2269)))</formula>
    </cfRule>
  </conditionalFormatting>
  <conditionalFormatting sqref="C2269">
    <cfRule type="containsText" priority="414" operator="containsText" aboveAverage="0" equalAverage="0" bottom="0" percent="0" rank="0" text="Expekt" dxfId="412">
      <formula>NOT(ISERROR(SEARCH("Expekt",C2269)))</formula>
    </cfRule>
  </conditionalFormatting>
  <conditionalFormatting sqref="C2269">
    <cfRule type="containsText" priority="415" operator="containsText" aboveAverage="0" equalAverage="0" bottom="0" percent="0" rank="0" text="Comeon" dxfId="413">
      <formula>NOT(ISERROR(SEARCH("Comeon",C2269)))</formula>
    </cfRule>
  </conditionalFormatting>
  <conditionalFormatting sqref="C2269">
    <cfRule type="containsText" priority="416" operator="containsText" aboveAverage="0" equalAverage="0" bottom="0" percent="0" rank="0" text="Mobilebet" dxfId="414">
      <formula>NOT(ISERROR(SEARCH("Mobilebet",C2269)))</formula>
    </cfRule>
  </conditionalFormatting>
  <conditionalFormatting sqref="C2269">
    <cfRule type="containsText" priority="417" operator="containsText" aboveAverage="0" equalAverage="0" bottom="0" percent="0" rank="0" text="Pinnacle" dxfId="415">
      <formula>NOT(ISERROR(SEARCH("Pinnacle",C2269)))</formula>
    </cfRule>
  </conditionalFormatting>
  <conditionalFormatting sqref="C2269">
    <cfRule type="containsText" priority="418" operator="containsText" aboveAverage="0" equalAverage="0" bottom="0" percent="0" rank="0" text="Bet365" dxfId="416">
      <formula>NOT(ISERROR(SEARCH("Bet365",C2269)))</formula>
    </cfRule>
  </conditionalFormatting>
  <conditionalFormatting sqref="C2269">
    <cfRule type="containsText" priority="419" operator="containsText" aboveAverage="0" equalAverage="0" bottom="0" percent="0" rank="0" text="Unibet" dxfId="417">
      <formula>NOT(ISERROR(SEARCH("Unibet",C2269)))</formula>
    </cfRule>
  </conditionalFormatting>
  <conditionalFormatting sqref="C2269">
    <cfRule type="containsText" priority="420" operator="containsText" aboveAverage="0" equalAverage="0" bottom="0" percent="0" rank="0" text="Betsson" dxfId="418">
      <formula>NOT(ISERROR(SEARCH("Betsson",C2269)))</formula>
    </cfRule>
  </conditionalFormatting>
  <conditionalFormatting sqref="C2269">
    <cfRule type="containsText" priority="421" operator="containsText" aboveAverage="0" equalAverage="0" bottom="0" percent="0" rank="0" text="Betsafe" dxfId="419">
      <formula>NOT(ISERROR(SEARCH("Betsafe",C2269)))</formula>
    </cfRule>
  </conditionalFormatting>
  <conditionalFormatting sqref="C2269">
    <cfRule type="containsText" priority="422" operator="containsText" aboveAverage="0" equalAverage="0" bottom="0" percent="0" rank="0" text="Coolbet" dxfId="420">
      <formula>NOT(ISERROR(SEARCH("Coolbet",C2269)))</formula>
    </cfRule>
  </conditionalFormatting>
  <conditionalFormatting sqref="C2267">
    <cfRule type="containsText" priority="423" operator="containsText" aboveAverage="0" equalAverage="0" bottom="0" percent="0" rank="0" text="Paf" dxfId="421">
      <formula>NOT(ISERROR(SEARCH("Paf",C2267)))</formula>
    </cfRule>
  </conditionalFormatting>
  <conditionalFormatting sqref="C2267">
    <cfRule type="containsText" priority="424" operator="containsText" aboveAverage="0" equalAverage="0" bottom="0" percent="0" rank="0" text="Rizk" dxfId="422">
      <formula>NOT(ISERROR(SEARCH("Rizk",C2267)))</formula>
    </cfRule>
  </conditionalFormatting>
  <conditionalFormatting sqref="C2267">
    <cfRule type="containsText" priority="425" operator="containsText" aboveAverage="0" equalAverage="0" bottom="0" percent="0" rank="0" text="Mr.green" dxfId="423">
      <formula>NOT(ISERROR(SEARCH("Mr.green",C2267)))</formula>
    </cfRule>
  </conditionalFormatting>
  <conditionalFormatting sqref="C2267">
    <cfRule type="containsText" priority="426" operator="containsText" aboveAverage="0" equalAverage="0" bottom="0" percent="0" rank="0" text="Betway" dxfId="424">
      <formula>NOT(ISERROR(SEARCH("Betway",C2267)))</formula>
    </cfRule>
  </conditionalFormatting>
  <conditionalFormatting sqref="C2267">
    <cfRule type="containsText" priority="427" operator="containsText" aboveAverage="0" equalAverage="0" bottom="0" percent="0" rank="0" text="Leovegas" dxfId="425">
      <formula>NOT(ISERROR(SEARCH("Leovegas",C2267)))</formula>
    </cfRule>
  </conditionalFormatting>
  <conditionalFormatting sqref="C2267">
    <cfRule type="containsText" priority="428" operator="containsText" aboveAverage="0" equalAverage="0" bottom="0" percent="0" rank="0" text="Intertops" dxfId="426">
      <formula>NOT(ISERROR(SEARCH("Intertops",C2267)))</formula>
    </cfRule>
  </conditionalFormatting>
  <conditionalFormatting sqref="C2267">
    <cfRule type="containsText" priority="429" operator="containsText" aboveAverage="0" equalAverage="0" bottom="0" percent="0" rank="0" text="Expekt" dxfId="427">
      <formula>NOT(ISERROR(SEARCH("Expekt",C2267)))</formula>
    </cfRule>
  </conditionalFormatting>
  <conditionalFormatting sqref="C2267">
    <cfRule type="containsText" priority="430" operator="containsText" aboveAverage="0" equalAverage="0" bottom="0" percent="0" rank="0" text="Comeon" dxfId="428">
      <formula>NOT(ISERROR(SEARCH("Comeon",C2267)))</formula>
    </cfRule>
  </conditionalFormatting>
  <conditionalFormatting sqref="C2267">
    <cfRule type="containsText" priority="431" operator="containsText" aboveAverage="0" equalAverage="0" bottom="0" percent="0" rank="0" text="Mobilebet" dxfId="429">
      <formula>NOT(ISERROR(SEARCH("Mobilebet",C2267)))</formula>
    </cfRule>
  </conditionalFormatting>
  <conditionalFormatting sqref="C2267">
    <cfRule type="containsText" priority="432" operator="containsText" aboveAverage="0" equalAverage="0" bottom="0" percent="0" rank="0" text="Pinnacle" dxfId="430">
      <formula>NOT(ISERROR(SEARCH("Pinnacle",C2267)))</formula>
    </cfRule>
  </conditionalFormatting>
  <conditionalFormatting sqref="C2267">
    <cfRule type="containsText" priority="433" operator="containsText" aboveAverage="0" equalAverage="0" bottom="0" percent="0" rank="0" text="Bet365" dxfId="431">
      <formula>NOT(ISERROR(SEARCH("Bet365",C2267)))</formula>
    </cfRule>
  </conditionalFormatting>
  <conditionalFormatting sqref="C2267">
    <cfRule type="containsText" priority="434" operator="containsText" aboveAverage="0" equalAverage="0" bottom="0" percent="0" rank="0" text="Unibet" dxfId="432">
      <formula>NOT(ISERROR(SEARCH("Unibet",C2267)))</formula>
    </cfRule>
  </conditionalFormatting>
  <conditionalFormatting sqref="C2267">
    <cfRule type="containsText" priority="435" operator="containsText" aboveAverage="0" equalAverage="0" bottom="0" percent="0" rank="0" text="Betsson" dxfId="433">
      <formula>NOT(ISERROR(SEARCH("Betsson",C2267)))</formula>
    </cfRule>
  </conditionalFormatting>
  <conditionalFormatting sqref="C2267">
    <cfRule type="containsText" priority="436" operator="containsText" aboveAverage="0" equalAverage="0" bottom="0" percent="0" rank="0" text="Betsafe" dxfId="434">
      <formula>NOT(ISERROR(SEARCH("Betsafe",C2267)))</formula>
    </cfRule>
  </conditionalFormatting>
  <conditionalFormatting sqref="C2267">
    <cfRule type="containsText" priority="437" operator="containsText" aboveAverage="0" equalAverage="0" bottom="0" percent="0" rank="0" text="Coolbet" dxfId="435">
      <formula>NOT(ISERROR(SEARCH("Coolbet",C2267)))</formula>
    </cfRule>
  </conditionalFormatting>
  <conditionalFormatting sqref="C2270">
    <cfRule type="containsText" priority="438" operator="containsText" aboveAverage="0" equalAverage="0" bottom="0" percent="0" rank="0" text="Paf" dxfId="436">
      <formula>NOT(ISERROR(SEARCH("Paf",C2270)))</formula>
    </cfRule>
  </conditionalFormatting>
  <conditionalFormatting sqref="C2270">
    <cfRule type="containsText" priority="439" operator="containsText" aboveAverage="0" equalAverage="0" bottom="0" percent="0" rank="0" text="Rizk" dxfId="437">
      <formula>NOT(ISERROR(SEARCH("Rizk",C2270)))</formula>
    </cfRule>
  </conditionalFormatting>
  <conditionalFormatting sqref="C2270">
    <cfRule type="containsText" priority="440" operator="containsText" aboveAverage="0" equalAverage="0" bottom="0" percent="0" rank="0" text="Mr.green" dxfId="438">
      <formula>NOT(ISERROR(SEARCH("Mr.green",C2270)))</formula>
    </cfRule>
  </conditionalFormatting>
  <conditionalFormatting sqref="C2270">
    <cfRule type="containsText" priority="441" operator="containsText" aboveAverage="0" equalAverage="0" bottom="0" percent="0" rank="0" text="Betway" dxfId="439">
      <formula>NOT(ISERROR(SEARCH("Betway",C2270)))</formula>
    </cfRule>
  </conditionalFormatting>
  <conditionalFormatting sqref="C2270">
    <cfRule type="containsText" priority="442" operator="containsText" aboveAverage="0" equalAverage="0" bottom="0" percent="0" rank="0" text="Leovegas" dxfId="440">
      <formula>NOT(ISERROR(SEARCH("Leovegas",C2270)))</formula>
    </cfRule>
  </conditionalFormatting>
  <conditionalFormatting sqref="C2270">
    <cfRule type="containsText" priority="443" operator="containsText" aboveAverage="0" equalAverage="0" bottom="0" percent="0" rank="0" text="Intertops" dxfId="441">
      <formula>NOT(ISERROR(SEARCH("Intertops",C2270)))</formula>
    </cfRule>
  </conditionalFormatting>
  <conditionalFormatting sqref="C2270">
    <cfRule type="containsText" priority="444" operator="containsText" aboveAverage="0" equalAverage="0" bottom="0" percent="0" rank="0" text="Expekt" dxfId="442">
      <formula>NOT(ISERROR(SEARCH("Expekt",C2270)))</formula>
    </cfRule>
  </conditionalFormatting>
  <conditionalFormatting sqref="C2270">
    <cfRule type="containsText" priority="445" operator="containsText" aboveAverage="0" equalAverage="0" bottom="0" percent="0" rank="0" text="Comeon" dxfId="443">
      <formula>NOT(ISERROR(SEARCH("Comeon",C2270)))</formula>
    </cfRule>
  </conditionalFormatting>
  <conditionalFormatting sqref="C2270">
    <cfRule type="containsText" priority="446" operator="containsText" aboveAverage="0" equalAverage="0" bottom="0" percent="0" rank="0" text="Mobilebet" dxfId="444">
      <formula>NOT(ISERROR(SEARCH("Mobilebet",C2270)))</formula>
    </cfRule>
  </conditionalFormatting>
  <conditionalFormatting sqref="C2270">
    <cfRule type="containsText" priority="447" operator="containsText" aboveAverage="0" equalAverage="0" bottom="0" percent="0" rank="0" text="Pinnacle" dxfId="445">
      <formula>NOT(ISERROR(SEARCH("Pinnacle",C2270)))</formula>
    </cfRule>
  </conditionalFormatting>
  <conditionalFormatting sqref="C2270">
    <cfRule type="containsText" priority="448" operator="containsText" aboveAverage="0" equalAverage="0" bottom="0" percent="0" rank="0" text="Bet365" dxfId="446">
      <formula>NOT(ISERROR(SEARCH("Bet365",C2270)))</formula>
    </cfRule>
  </conditionalFormatting>
  <conditionalFormatting sqref="C2270">
    <cfRule type="containsText" priority="449" operator="containsText" aboveAverage="0" equalAverage="0" bottom="0" percent="0" rank="0" text="Unibet" dxfId="447">
      <formula>NOT(ISERROR(SEARCH("Unibet",C2270)))</formula>
    </cfRule>
  </conditionalFormatting>
  <conditionalFormatting sqref="C2270">
    <cfRule type="containsText" priority="450" operator="containsText" aboveAverage="0" equalAverage="0" bottom="0" percent="0" rank="0" text="Betsson" dxfId="448">
      <formula>NOT(ISERROR(SEARCH("Betsson",C2270)))</formula>
    </cfRule>
  </conditionalFormatting>
  <conditionalFormatting sqref="C2270">
    <cfRule type="containsText" priority="451" operator="containsText" aboveAverage="0" equalAverage="0" bottom="0" percent="0" rank="0" text="Betsafe" dxfId="449">
      <formula>NOT(ISERROR(SEARCH("Betsafe",C2270)))</formula>
    </cfRule>
  </conditionalFormatting>
  <conditionalFormatting sqref="C2270">
    <cfRule type="containsText" priority="452" operator="containsText" aboveAverage="0" equalAverage="0" bottom="0" percent="0" rank="0" text="Coolbet" dxfId="450">
      <formula>NOT(ISERROR(SEARCH("Coolbet",C2270)))</formula>
    </cfRule>
  </conditionalFormatting>
  <conditionalFormatting sqref="C2272">
    <cfRule type="containsText" priority="453" operator="containsText" aboveAverage="0" equalAverage="0" bottom="0" percent="0" rank="0" text="Paf" dxfId="451">
      <formula>NOT(ISERROR(SEARCH("Paf",C2272)))</formula>
    </cfRule>
  </conditionalFormatting>
  <conditionalFormatting sqref="C2272">
    <cfRule type="containsText" priority="454" operator="containsText" aboveAverage="0" equalAverage="0" bottom="0" percent="0" rank="0" text="Rizk" dxfId="452">
      <formula>NOT(ISERROR(SEARCH("Rizk",C2272)))</formula>
    </cfRule>
  </conditionalFormatting>
  <conditionalFormatting sqref="C2272">
    <cfRule type="containsText" priority="455" operator="containsText" aboveAverage="0" equalAverage="0" bottom="0" percent="0" rank="0" text="Mr.green" dxfId="453">
      <formula>NOT(ISERROR(SEARCH("Mr.green",C2272)))</formula>
    </cfRule>
  </conditionalFormatting>
  <conditionalFormatting sqref="C2272">
    <cfRule type="containsText" priority="456" operator="containsText" aboveAverage="0" equalAverage="0" bottom="0" percent="0" rank="0" text="Betway" dxfId="454">
      <formula>NOT(ISERROR(SEARCH("Betway",C2272)))</formula>
    </cfRule>
  </conditionalFormatting>
  <conditionalFormatting sqref="C2272">
    <cfRule type="containsText" priority="457" operator="containsText" aboveAverage="0" equalAverage="0" bottom="0" percent="0" rank="0" text="Leovegas" dxfId="455">
      <formula>NOT(ISERROR(SEARCH("Leovegas",C2272)))</formula>
    </cfRule>
  </conditionalFormatting>
  <conditionalFormatting sqref="C2272">
    <cfRule type="containsText" priority="458" operator="containsText" aboveAverage="0" equalAverage="0" bottom="0" percent="0" rank="0" text="Intertops" dxfId="456">
      <formula>NOT(ISERROR(SEARCH("Intertops",C2272)))</formula>
    </cfRule>
  </conditionalFormatting>
  <conditionalFormatting sqref="C2272">
    <cfRule type="containsText" priority="459" operator="containsText" aboveAverage="0" equalAverage="0" bottom="0" percent="0" rank="0" text="Expekt" dxfId="457">
      <formula>NOT(ISERROR(SEARCH("Expekt",C2272)))</formula>
    </cfRule>
  </conditionalFormatting>
  <conditionalFormatting sqref="C2272">
    <cfRule type="containsText" priority="460" operator="containsText" aboveAverage="0" equalAverage="0" bottom="0" percent="0" rank="0" text="Comeon" dxfId="458">
      <formula>NOT(ISERROR(SEARCH("Comeon",C2272)))</formula>
    </cfRule>
  </conditionalFormatting>
  <conditionalFormatting sqref="C2272">
    <cfRule type="containsText" priority="461" operator="containsText" aboveAverage="0" equalAverage="0" bottom="0" percent="0" rank="0" text="Mobilebet" dxfId="459">
      <formula>NOT(ISERROR(SEARCH("Mobilebet",C2272)))</formula>
    </cfRule>
  </conditionalFormatting>
  <conditionalFormatting sqref="C2272">
    <cfRule type="containsText" priority="462" operator="containsText" aboveAverage="0" equalAverage="0" bottom="0" percent="0" rank="0" text="Pinnacle" dxfId="460">
      <formula>NOT(ISERROR(SEARCH("Pinnacle",C2272)))</formula>
    </cfRule>
  </conditionalFormatting>
  <conditionalFormatting sqref="C2272">
    <cfRule type="containsText" priority="463" operator="containsText" aboveAverage="0" equalAverage="0" bottom="0" percent="0" rank="0" text="Bet365" dxfId="461">
      <formula>NOT(ISERROR(SEARCH("Bet365",C2272)))</formula>
    </cfRule>
  </conditionalFormatting>
  <conditionalFormatting sqref="C2272">
    <cfRule type="containsText" priority="464" operator="containsText" aboveAverage="0" equalAverage="0" bottom="0" percent="0" rank="0" text="Unibet" dxfId="462">
      <formula>NOT(ISERROR(SEARCH("Unibet",C2272)))</formula>
    </cfRule>
  </conditionalFormatting>
  <conditionalFormatting sqref="C2272">
    <cfRule type="containsText" priority="465" operator="containsText" aboveAverage="0" equalAverage="0" bottom="0" percent="0" rank="0" text="Betsson" dxfId="463">
      <formula>NOT(ISERROR(SEARCH("Betsson",C2272)))</formula>
    </cfRule>
  </conditionalFormatting>
  <conditionalFormatting sqref="C2272">
    <cfRule type="containsText" priority="466" operator="containsText" aboveAverage="0" equalAverage="0" bottom="0" percent="0" rank="0" text="Betsafe" dxfId="464">
      <formula>NOT(ISERROR(SEARCH("Betsafe",C2272)))</formula>
    </cfRule>
  </conditionalFormatting>
  <conditionalFormatting sqref="C2272">
    <cfRule type="containsText" priority="467" operator="containsText" aboveAverage="0" equalAverage="0" bottom="0" percent="0" rank="0" text="Coolbet" dxfId="465">
      <formula>NOT(ISERROR(SEARCH("Coolbet",C2272)))</formula>
    </cfRule>
  </conditionalFormatting>
  <conditionalFormatting sqref="C2273">
    <cfRule type="containsText" priority="468" operator="containsText" aboveAverage="0" equalAverage="0" bottom="0" percent="0" rank="0" text="Paf" dxfId="466">
      <formula>NOT(ISERROR(SEARCH("Paf",C2273)))</formula>
    </cfRule>
  </conditionalFormatting>
  <conditionalFormatting sqref="C2273">
    <cfRule type="containsText" priority="469" operator="containsText" aboveAverage="0" equalAverage="0" bottom="0" percent="0" rank="0" text="Rizk" dxfId="467">
      <formula>NOT(ISERROR(SEARCH("Rizk",C2273)))</formula>
    </cfRule>
  </conditionalFormatting>
  <conditionalFormatting sqref="C2273">
    <cfRule type="containsText" priority="470" operator="containsText" aboveAverage="0" equalAverage="0" bottom="0" percent="0" rank="0" text="Mr.green" dxfId="468">
      <formula>NOT(ISERROR(SEARCH("Mr.green",C2273)))</formula>
    </cfRule>
  </conditionalFormatting>
  <conditionalFormatting sqref="C2273">
    <cfRule type="containsText" priority="471" operator="containsText" aboveAverage="0" equalAverage="0" bottom="0" percent="0" rank="0" text="Betway" dxfId="469">
      <formula>NOT(ISERROR(SEARCH("Betway",C2273)))</formula>
    </cfRule>
  </conditionalFormatting>
  <conditionalFormatting sqref="C2273">
    <cfRule type="containsText" priority="472" operator="containsText" aboveAverage="0" equalAverage="0" bottom="0" percent="0" rank="0" text="Leovegas" dxfId="470">
      <formula>NOT(ISERROR(SEARCH("Leovegas",C2273)))</formula>
    </cfRule>
  </conditionalFormatting>
  <conditionalFormatting sqref="C2273">
    <cfRule type="containsText" priority="473" operator="containsText" aboveAverage="0" equalAverage="0" bottom="0" percent="0" rank="0" text="Intertops" dxfId="471">
      <formula>NOT(ISERROR(SEARCH("Intertops",C2273)))</formula>
    </cfRule>
  </conditionalFormatting>
  <conditionalFormatting sqref="C2273">
    <cfRule type="containsText" priority="474" operator="containsText" aboveAverage="0" equalAverage="0" bottom="0" percent="0" rank="0" text="Expekt" dxfId="472">
      <formula>NOT(ISERROR(SEARCH("Expekt",C2273)))</formula>
    </cfRule>
  </conditionalFormatting>
  <conditionalFormatting sqref="C2273">
    <cfRule type="containsText" priority="475" operator="containsText" aboveAverage="0" equalAverage="0" bottom="0" percent="0" rank="0" text="Comeon" dxfId="473">
      <formula>NOT(ISERROR(SEARCH("Comeon",C2273)))</formula>
    </cfRule>
  </conditionalFormatting>
  <conditionalFormatting sqref="C2273">
    <cfRule type="containsText" priority="476" operator="containsText" aboveAverage="0" equalAverage="0" bottom="0" percent="0" rank="0" text="Mobilebet" dxfId="474">
      <formula>NOT(ISERROR(SEARCH("Mobilebet",C2273)))</formula>
    </cfRule>
  </conditionalFormatting>
  <conditionalFormatting sqref="C2273">
    <cfRule type="containsText" priority="477" operator="containsText" aboveAverage="0" equalAverage="0" bottom="0" percent="0" rank="0" text="Pinnacle" dxfId="475">
      <formula>NOT(ISERROR(SEARCH("Pinnacle",C2273)))</formula>
    </cfRule>
  </conditionalFormatting>
  <conditionalFormatting sqref="C2273">
    <cfRule type="containsText" priority="478" operator="containsText" aboveAverage="0" equalAverage="0" bottom="0" percent="0" rank="0" text="Bet365" dxfId="476">
      <formula>NOT(ISERROR(SEARCH("Bet365",C2273)))</formula>
    </cfRule>
  </conditionalFormatting>
  <conditionalFormatting sqref="C2273">
    <cfRule type="containsText" priority="479" operator="containsText" aboveAverage="0" equalAverage="0" bottom="0" percent="0" rank="0" text="Unibet" dxfId="477">
      <formula>NOT(ISERROR(SEARCH("Unibet",C2273)))</formula>
    </cfRule>
  </conditionalFormatting>
  <conditionalFormatting sqref="C2273">
    <cfRule type="containsText" priority="480" operator="containsText" aboveAverage="0" equalAverage="0" bottom="0" percent="0" rank="0" text="Betsson" dxfId="478">
      <formula>NOT(ISERROR(SEARCH("Betsson",C2273)))</formula>
    </cfRule>
  </conditionalFormatting>
  <conditionalFormatting sqref="C2273">
    <cfRule type="containsText" priority="481" operator="containsText" aboveAverage="0" equalAverage="0" bottom="0" percent="0" rank="0" text="Betsafe" dxfId="479">
      <formula>NOT(ISERROR(SEARCH("Betsafe",C2273)))</formula>
    </cfRule>
  </conditionalFormatting>
  <conditionalFormatting sqref="C2273">
    <cfRule type="containsText" priority="482" operator="containsText" aboveAverage="0" equalAverage="0" bottom="0" percent="0" rank="0" text="Coolbet" dxfId="480">
      <formula>NOT(ISERROR(SEARCH("Coolbet",C2273)))</formula>
    </cfRule>
  </conditionalFormatting>
  <conditionalFormatting sqref="C2275">
    <cfRule type="containsText" priority="483" operator="containsText" aboveAverage="0" equalAverage="0" bottom="0" percent="0" rank="0" text="Paf" dxfId="481">
      <formula>NOT(ISERROR(SEARCH("Paf",C2275)))</formula>
    </cfRule>
  </conditionalFormatting>
  <conditionalFormatting sqref="C2275">
    <cfRule type="containsText" priority="484" operator="containsText" aboveAverage="0" equalAverage="0" bottom="0" percent="0" rank="0" text="Rizk" dxfId="482">
      <formula>NOT(ISERROR(SEARCH("Rizk",C2275)))</formula>
    </cfRule>
  </conditionalFormatting>
  <conditionalFormatting sqref="C2275">
    <cfRule type="containsText" priority="485" operator="containsText" aboveAverage="0" equalAverage="0" bottom="0" percent="0" rank="0" text="Mr.green" dxfId="483">
      <formula>NOT(ISERROR(SEARCH("Mr.green",C2275)))</formula>
    </cfRule>
  </conditionalFormatting>
  <conditionalFormatting sqref="C2275">
    <cfRule type="containsText" priority="486" operator="containsText" aboveAverage="0" equalAverage="0" bottom="0" percent="0" rank="0" text="Betway" dxfId="484">
      <formula>NOT(ISERROR(SEARCH("Betway",C2275)))</formula>
    </cfRule>
  </conditionalFormatting>
  <conditionalFormatting sqref="C2275">
    <cfRule type="containsText" priority="487" operator="containsText" aboveAverage="0" equalAverage="0" bottom="0" percent="0" rank="0" text="Leovegas" dxfId="485">
      <formula>NOT(ISERROR(SEARCH("Leovegas",C2275)))</formula>
    </cfRule>
  </conditionalFormatting>
  <conditionalFormatting sqref="C2275">
    <cfRule type="containsText" priority="488" operator="containsText" aboveAverage="0" equalAverage="0" bottom="0" percent="0" rank="0" text="Intertops" dxfId="486">
      <formula>NOT(ISERROR(SEARCH("Intertops",C2275)))</formula>
    </cfRule>
  </conditionalFormatting>
  <conditionalFormatting sqref="C2275">
    <cfRule type="containsText" priority="489" operator="containsText" aboveAverage="0" equalAverage="0" bottom="0" percent="0" rank="0" text="Expekt" dxfId="487">
      <formula>NOT(ISERROR(SEARCH("Expekt",C2275)))</formula>
    </cfRule>
  </conditionalFormatting>
  <conditionalFormatting sqref="C2275">
    <cfRule type="containsText" priority="490" operator="containsText" aboveAverage="0" equalAverage="0" bottom="0" percent="0" rank="0" text="Comeon" dxfId="488">
      <formula>NOT(ISERROR(SEARCH("Comeon",C2275)))</formula>
    </cfRule>
  </conditionalFormatting>
  <conditionalFormatting sqref="C2275">
    <cfRule type="containsText" priority="491" operator="containsText" aboveAverage="0" equalAverage="0" bottom="0" percent="0" rank="0" text="Mobilebet" dxfId="489">
      <formula>NOT(ISERROR(SEARCH("Mobilebet",C2275)))</formula>
    </cfRule>
  </conditionalFormatting>
  <conditionalFormatting sqref="C2275">
    <cfRule type="containsText" priority="492" operator="containsText" aboveAverage="0" equalAverage="0" bottom="0" percent="0" rank="0" text="Pinnacle" dxfId="490">
      <formula>NOT(ISERROR(SEARCH("Pinnacle",C2275)))</formula>
    </cfRule>
  </conditionalFormatting>
  <conditionalFormatting sqref="C2275">
    <cfRule type="containsText" priority="493" operator="containsText" aboveAverage="0" equalAverage="0" bottom="0" percent="0" rank="0" text="Bet365" dxfId="491">
      <formula>NOT(ISERROR(SEARCH("Bet365",C2275)))</formula>
    </cfRule>
  </conditionalFormatting>
  <conditionalFormatting sqref="C2275">
    <cfRule type="containsText" priority="494" operator="containsText" aboveAverage="0" equalAverage="0" bottom="0" percent="0" rank="0" text="Unibet" dxfId="492">
      <formula>NOT(ISERROR(SEARCH("Unibet",C2275)))</formula>
    </cfRule>
  </conditionalFormatting>
  <conditionalFormatting sqref="C2275">
    <cfRule type="containsText" priority="495" operator="containsText" aboveAverage="0" equalAverage="0" bottom="0" percent="0" rank="0" text="Betsson" dxfId="493">
      <formula>NOT(ISERROR(SEARCH("Betsson",C2275)))</formula>
    </cfRule>
  </conditionalFormatting>
  <conditionalFormatting sqref="C2275">
    <cfRule type="containsText" priority="496" operator="containsText" aboveAverage="0" equalAverage="0" bottom="0" percent="0" rank="0" text="Betsafe" dxfId="494">
      <formula>NOT(ISERROR(SEARCH("Betsafe",C2275)))</formula>
    </cfRule>
  </conditionalFormatting>
  <conditionalFormatting sqref="C2275">
    <cfRule type="containsText" priority="497" operator="containsText" aboveAverage="0" equalAverage="0" bottom="0" percent="0" rank="0" text="Coolbet" dxfId="495">
      <formula>NOT(ISERROR(SEARCH("Coolbet",C2275)))</formula>
    </cfRule>
  </conditionalFormatting>
  <conditionalFormatting sqref="C2274">
    <cfRule type="containsText" priority="498" operator="containsText" aboveAverage="0" equalAverage="0" bottom="0" percent="0" rank="0" text="Paf" dxfId="496">
      <formula>NOT(ISERROR(SEARCH("Paf",C2274)))</formula>
    </cfRule>
  </conditionalFormatting>
  <conditionalFormatting sqref="C2274">
    <cfRule type="containsText" priority="499" operator="containsText" aboveAverage="0" equalAverage="0" bottom="0" percent="0" rank="0" text="Rizk" dxfId="497">
      <formula>NOT(ISERROR(SEARCH("Rizk",C2274)))</formula>
    </cfRule>
  </conditionalFormatting>
  <conditionalFormatting sqref="C2274">
    <cfRule type="containsText" priority="500" operator="containsText" aboveAverage="0" equalAverage="0" bottom="0" percent="0" rank="0" text="Mr.green" dxfId="498">
      <formula>NOT(ISERROR(SEARCH("Mr.green",C2274)))</formula>
    </cfRule>
  </conditionalFormatting>
  <conditionalFormatting sqref="C2274">
    <cfRule type="containsText" priority="501" operator="containsText" aboveAverage="0" equalAverage="0" bottom="0" percent="0" rank="0" text="Betway" dxfId="499">
      <formula>NOT(ISERROR(SEARCH("Betway",C2274)))</formula>
    </cfRule>
  </conditionalFormatting>
  <conditionalFormatting sqref="C2274">
    <cfRule type="containsText" priority="502" operator="containsText" aboveAverage="0" equalAverage="0" bottom="0" percent="0" rank="0" text="Leovegas" dxfId="500">
      <formula>NOT(ISERROR(SEARCH("Leovegas",C2274)))</formula>
    </cfRule>
  </conditionalFormatting>
  <conditionalFormatting sqref="C2274">
    <cfRule type="containsText" priority="503" operator="containsText" aboveAverage="0" equalAverage="0" bottom="0" percent="0" rank="0" text="Intertops" dxfId="501">
      <formula>NOT(ISERROR(SEARCH("Intertops",C2274)))</formula>
    </cfRule>
  </conditionalFormatting>
  <conditionalFormatting sqref="C2274">
    <cfRule type="containsText" priority="504" operator="containsText" aboveAverage="0" equalAverage="0" bottom="0" percent="0" rank="0" text="Expekt" dxfId="502">
      <formula>NOT(ISERROR(SEARCH("Expekt",C2274)))</formula>
    </cfRule>
  </conditionalFormatting>
  <conditionalFormatting sqref="C2274">
    <cfRule type="containsText" priority="505" operator="containsText" aboveAverage="0" equalAverage="0" bottom="0" percent="0" rank="0" text="Comeon" dxfId="503">
      <formula>NOT(ISERROR(SEARCH("Comeon",C2274)))</formula>
    </cfRule>
  </conditionalFormatting>
  <conditionalFormatting sqref="C2274">
    <cfRule type="containsText" priority="506" operator="containsText" aboveAverage="0" equalAverage="0" bottom="0" percent="0" rank="0" text="Mobilebet" dxfId="504">
      <formula>NOT(ISERROR(SEARCH("Mobilebet",C2274)))</formula>
    </cfRule>
  </conditionalFormatting>
  <conditionalFormatting sqref="C2274">
    <cfRule type="containsText" priority="507" operator="containsText" aboveAverage="0" equalAverage="0" bottom="0" percent="0" rank="0" text="Pinnacle" dxfId="505">
      <formula>NOT(ISERROR(SEARCH("Pinnacle",C2274)))</formula>
    </cfRule>
  </conditionalFormatting>
  <conditionalFormatting sqref="C2274">
    <cfRule type="containsText" priority="508" operator="containsText" aboveAverage="0" equalAverage="0" bottom="0" percent="0" rank="0" text="Bet365" dxfId="506">
      <formula>NOT(ISERROR(SEARCH("Bet365",C2274)))</formula>
    </cfRule>
  </conditionalFormatting>
  <conditionalFormatting sqref="C2274">
    <cfRule type="containsText" priority="509" operator="containsText" aboveAverage="0" equalAverage="0" bottom="0" percent="0" rank="0" text="Unibet" dxfId="507">
      <formula>NOT(ISERROR(SEARCH("Unibet",C2274)))</formula>
    </cfRule>
  </conditionalFormatting>
  <conditionalFormatting sqref="C2274">
    <cfRule type="containsText" priority="510" operator="containsText" aboveAverage="0" equalAverage="0" bottom="0" percent="0" rank="0" text="Betsson" dxfId="508">
      <formula>NOT(ISERROR(SEARCH("Betsson",C2274)))</formula>
    </cfRule>
  </conditionalFormatting>
  <conditionalFormatting sqref="C2274">
    <cfRule type="containsText" priority="511" operator="containsText" aboveAverage="0" equalAverage="0" bottom="0" percent="0" rank="0" text="Betsafe" dxfId="509">
      <formula>NOT(ISERROR(SEARCH("Betsafe",C2274)))</formula>
    </cfRule>
  </conditionalFormatting>
  <conditionalFormatting sqref="C2274">
    <cfRule type="containsText" priority="512" operator="containsText" aboveAverage="0" equalAverage="0" bottom="0" percent="0" rank="0" text="Coolbet" dxfId="510">
      <formula>NOT(ISERROR(SEARCH("Coolbet",C2274)))</formula>
    </cfRule>
  </conditionalFormatting>
  <conditionalFormatting sqref="C2276">
    <cfRule type="containsText" priority="513" operator="containsText" aboveAverage="0" equalAverage="0" bottom="0" percent="0" rank="0" text="Paf" dxfId="511">
      <formula>NOT(ISERROR(SEARCH("Paf",C2276)))</formula>
    </cfRule>
  </conditionalFormatting>
  <conditionalFormatting sqref="C2276">
    <cfRule type="containsText" priority="514" operator="containsText" aboveAverage="0" equalAverage="0" bottom="0" percent="0" rank="0" text="Rizk" dxfId="512">
      <formula>NOT(ISERROR(SEARCH("Rizk",C2276)))</formula>
    </cfRule>
  </conditionalFormatting>
  <conditionalFormatting sqref="C2276">
    <cfRule type="containsText" priority="515" operator="containsText" aboveAverage="0" equalAverage="0" bottom="0" percent="0" rank="0" text="Mr.green" dxfId="513">
      <formula>NOT(ISERROR(SEARCH("Mr.green",C2276)))</formula>
    </cfRule>
  </conditionalFormatting>
  <conditionalFormatting sqref="C2276">
    <cfRule type="containsText" priority="516" operator="containsText" aboveAverage="0" equalAverage="0" bottom="0" percent="0" rank="0" text="Betway" dxfId="514">
      <formula>NOT(ISERROR(SEARCH("Betway",C2276)))</formula>
    </cfRule>
  </conditionalFormatting>
  <conditionalFormatting sqref="C2276">
    <cfRule type="containsText" priority="517" operator="containsText" aboveAverage="0" equalAverage="0" bottom="0" percent="0" rank="0" text="Leovegas" dxfId="515">
      <formula>NOT(ISERROR(SEARCH("Leovegas",C2276)))</formula>
    </cfRule>
  </conditionalFormatting>
  <conditionalFormatting sqref="C2276">
    <cfRule type="containsText" priority="518" operator="containsText" aboveAverage="0" equalAverage="0" bottom="0" percent="0" rank="0" text="Intertops" dxfId="516">
      <formula>NOT(ISERROR(SEARCH("Intertops",C2276)))</formula>
    </cfRule>
  </conditionalFormatting>
  <conditionalFormatting sqref="C2276">
    <cfRule type="containsText" priority="519" operator="containsText" aboveAverage="0" equalAverage="0" bottom="0" percent="0" rank="0" text="Expekt" dxfId="517">
      <formula>NOT(ISERROR(SEARCH("Expekt",C2276)))</formula>
    </cfRule>
  </conditionalFormatting>
  <conditionalFormatting sqref="C2276">
    <cfRule type="containsText" priority="520" operator="containsText" aboveAverage="0" equalAverage="0" bottom="0" percent="0" rank="0" text="Comeon" dxfId="518">
      <formula>NOT(ISERROR(SEARCH("Comeon",C2276)))</formula>
    </cfRule>
  </conditionalFormatting>
  <conditionalFormatting sqref="C2276">
    <cfRule type="containsText" priority="521" operator="containsText" aboveAverage="0" equalAverage="0" bottom="0" percent="0" rank="0" text="Mobilebet" dxfId="519">
      <formula>NOT(ISERROR(SEARCH("Mobilebet",C2276)))</formula>
    </cfRule>
  </conditionalFormatting>
  <conditionalFormatting sqref="C2276">
    <cfRule type="containsText" priority="522" operator="containsText" aboveAverage="0" equalAverage="0" bottom="0" percent="0" rank="0" text="Pinnacle" dxfId="520">
      <formula>NOT(ISERROR(SEARCH("Pinnacle",C2276)))</formula>
    </cfRule>
  </conditionalFormatting>
  <conditionalFormatting sqref="C2276">
    <cfRule type="containsText" priority="523" operator="containsText" aboveAverage="0" equalAverage="0" bottom="0" percent="0" rank="0" text="Bet365" dxfId="521">
      <formula>NOT(ISERROR(SEARCH("Bet365",C2276)))</formula>
    </cfRule>
  </conditionalFormatting>
  <conditionalFormatting sqref="C2276">
    <cfRule type="containsText" priority="524" operator="containsText" aboveAverage="0" equalAverage="0" bottom="0" percent="0" rank="0" text="Unibet" dxfId="522">
      <formula>NOT(ISERROR(SEARCH("Unibet",C2276)))</formula>
    </cfRule>
  </conditionalFormatting>
  <conditionalFormatting sqref="C2276">
    <cfRule type="containsText" priority="525" operator="containsText" aboveAverage="0" equalAverage="0" bottom="0" percent="0" rank="0" text="Betsson" dxfId="523">
      <formula>NOT(ISERROR(SEARCH("Betsson",C2276)))</formula>
    </cfRule>
  </conditionalFormatting>
  <conditionalFormatting sqref="C2276">
    <cfRule type="containsText" priority="526" operator="containsText" aboveAverage="0" equalAverage="0" bottom="0" percent="0" rank="0" text="Betsafe" dxfId="524">
      <formula>NOT(ISERROR(SEARCH("Betsafe",C2276)))</formula>
    </cfRule>
  </conditionalFormatting>
  <conditionalFormatting sqref="C2276">
    <cfRule type="containsText" priority="527" operator="containsText" aboveAverage="0" equalAverage="0" bottom="0" percent="0" rank="0" text="Coolbet" dxfId="525">
      <formula>NOT(ISERROR(SEARCH("Coolbet",C2276)))</formula>
    </cfRule>
  </conditionalFormatting>
  <conditionalFormatting sqref="C2278">
    <cfRule type="containsText" priority="528" operator="containsText" aboveAverage="0" equalAverage="0" bottom="0" percent="0" rank="0" text="Paf" dxfId="526">
      <formula>NOT(ISERROR(SEARCH("Paf",C2278)))</formula>
    </cfRule>
  </conditionalFormatting>
  <conditionalFormatting sqref="C2278">
    <cfRule type="containsText" priority="529" operator="containsText" aboveAverage="0" equalAverage="0" bottom="0" percent="0" rank="0" text="Rizk" dxfId="527">
      <formula>NOT(ISERROR(SEARCH("Rizk",C2278)))</formula>
    </cfRule>
  </conditionalFormatting>
  <conditionalFormatting sqref="C2278">
    <cfRule type="containsText" priority="530" operator="containsText" aboveAverage="0" equalAverage="0" bottom="0" percent="0" rank="0" text="Mr.green" dxfId="528">
      <formula>NOT(ISERROR(SEARCH("Mr.green",C2278)))</formula>
    </cfRule>
  </conditionalFormatting>
  <conditionalFormatting sqref="C2278">
    <cfRule type="containsText" priority="531" operator="containsText" aboveAverage="0" equalAverage="0" bottom="0" percent="0" rank="0" text="Betway" dxfId="529">
      <formula>NOT(ISERROR(SEARCH("Betway",C2278)))</formula>
    </cfRule>
  </conditionalFormatting>
  <conditionalFormatting sqref="C2278">
    <cfRule type="containsText" priority="532" operator="containsText" aboveAverage="0" equalAverage="0" bottom="0" percent="0" rank="0" text="Leovegas" dxfId="530">
      <formula>NOT(ISERROR(SEARCH("Leovegas",C2278)))</formula>
    </cfRule>
  </conditionalFormatting>
  <conditionalFormatting sqref="C2278">
    <cfRule type="containsText" priority="533" operator="containsText" aboveAverage="0" equalAverage="0" bottom="0" percent="0" rank="0" text="Intertops" dxfId="531">
      <formula>NOT(ISERROR(SEARCH("Intertops",C2278)))</formula>
    </cfRule>
  </conditionalFormatting>
  <conditionalFormatting sqref="C2278">
    <cfRule type="containsText" priority="534" operator="containsText" aboveAverage="0" equalAverage="0" bottom="0" percent="0" rank="0" text="Expekt" dxfId="532">
      <formula>NOT(ISERROR(SEARCH("Expekt",C2278)))</formula>
    </cfRule>
  </conditionalFormatting>
  <conditionalFormatting sqref="C2278">
    <cfRule type="containsText" priority="535" operator="containsText" aboveAverage="0" equalAverage="0" bottom="0" percent="0" rank="0" text="Comeon" dxfId="533">
      <formula>NOT(ISERROR(SEARCH("Comeon",C2278)))</formula>
    </cfRule>
  </conditionalFormatting>
  <conditionalFormatting sqref="C2278">
    <cfRule type="containsText" priority="536" operator="containsText" aboveAverage="0" equalAverage="0" bottom="0" percent="0" rank="0" text="Mobilebet" dxfId="534">
      <formula>NOT(ISERROR(SEARCH("Mobilebet",C2278)))</formula>
    </cfRule>
  </conditionalFormatting>
  <conditionalFormatting sqref="C2278">
    <cfRule type="containsText" priority="537" operator="containsText" aboveAverage="0" equalAverage="0" bottom="0" percent="0" rank="0" text="Pinnacle" dxfId="535">
      <formula>NOT(ISERROR(SEARCH("Pinnacle",C2278)))</formula>
    </cfRule>
  </conditionalFormatting>
  <conditionalFormatting sqref="C2278">
    <cfRule type="containsText" priority="538" operator="containsText" aboveAverage="0" equalAverage="0" bottom="0" percent="0" rank="0" text="Bet365" dxfId="536">
      <formula>NOT(ISERROR(SEARCH("Bet365",C2278)))</formula>
    </cfRule>
  </conditionalFormatting>
  <conditionalFormatting sqref="C2278">
    <cfRule type="containsText" priority="539" operator="containsText" aboveAverage="0" equalAverage="0" bottom="0" percent="0" rank="0" text="Unibet" dxfId="537">
      <formula>NOT(ISERROR(SEARCH("Unibet",C2278)))</formula>
    </cfRule>
  </conditionalFormatting>
  <conditionalFormatting sqref="C2278">
    <cfRule type="containsText" priority="540" operator="containsText" aboveAverage="0" equalAverage="0" bottom="0" percent="0" rank="0" text="Betsson" dxfId="538">
      <formula>NOT(ISERROR(SEARCH("Betsson",C2278)))</formula>
    </cfRule>
  </conditionalFormatting>
  <conditionalFormatting sqref="C2278">
    <cfRule type="containsText" priority="541" operator="containsText" aboveAverage="0" equalAverage="0" bottom="0" percent="0" rank="0" text="Betsafe" dxfId="539">
      <formula>NOT(ISERROR(SEARCH("Betsafe",C2278)))</formula>
    </cfRule>
  </conditionalFormatting>
  <conditionalFormatting sqref="C2278">
    <cfRule type="containsText" priority="542" operator="containsText" aboveAverage="0" equalAverage="0" bottom="0" percent="0" rank="0" text="Coolbet" dxfId="540">
      <formula>NOT(ISERROR(SEARCH("Coolbet",C2278)))</formula>
    </cfRule>
  </conditionalFormatting>
  <conditionalFormatting sqref="C2277">
    <cfRule type="containsText" priority="543" operator="containsText" aboveAverage="0" equalAverage="0" bottom="0" percent="0" rank="0" text="Paf" dxfId="541">
      <formula>NOT(ISERROR(SEARCH("Paf",C2277)))</formula>
    </cfRule>
  </conditionalFormatting>
  <conditionalFormatting sqref="C2277">
    <cfRule type="containsText" priority="544" operator="containsText" aboveAverage="0" equalAverage="0" bottom="0" percent="0" rank="0" text="Rizk" dxfId="542">
      <formula>NOT(ISERROR(SEARCH("Rizk",C2277)))</formula>
    </cfRule>
  </conditionalFormatting>
  <conditionalFormatting sqref="C2277">
    <cfRule type="containsText" priority="545" operator="containsText" aboveAverage="0" equalAverage="0" bottom="0" percent="0" rank="0" text="Mr.green" dxfId="543">
      <formula>NOT(ISERROR(SEARCH("Mr.green",C2277)))</formula>
    </cfRule>
  </conditionalFormatting>
  <conditionalFormatting sqref="C2277">
    <cfRule type="containsText" priority="546" operator="containsText" aboveAverage="0" equalAverage="0" bottom="0" percent="0" rank="0" text="Betway" dxfId="544">
      <formula>NOT(ISERROR(SEARCH("Betway",C2277)))</formula>
    </cfRule>
  </conditionalFormatting>
  <conditionalFormatting sqref="C2277">
    <cfRule type="containsText" priority="547" operator="containsText" aboveAverage="0" equalAverage="0" bottom="0" percent="0" rank="0" text="Leovegas" dxfId="545">
      <formula>NOT(ISERROR(SEARCH("Leovegas",C2277)))</formula>
    </cfRule>
  </conditionalFormatting>
  <conditionalFormatting sqref="C2277">
    <cfRule type="containsText" priority="548" operator="containsText" aboveAverage="0" equalAverage="0" bottom="0" percent="0" rank="0" text="Intertops" dxfId="546">
      <formula>NOT(ISERROR(SEARCH("Intertops",C2277)))</formula>
    </cfRule>
  </conditionalFormatting>
  <conditionalFormatting sqref="C2277">
    <cfRule type="containsText" priority="549" operator="containsText" aboveAverage="0" equalAverage="0" bottom="0" percent="0" rank="0" text="Expekt" dxfId="547">
      <formula>NOT(ISERROR(SEARCH("Expekt",C2277)))</formula>
    </cfRule>
  </conditionalFormatting>
  <conditionalFormatting sqref="C2277">
    <cfRule type="containsText" priority="550" operator="containsText" aboveAverage="0" equalAverage="0" bottom="0" percent="0" rank="0" text="Comeon" dxfId="548">
      <formula>NOT(ISERROR(SEARCH("Comeon",C2277)))</formula>
    </cfRule>
  </conditionalFormatting>
  <conditionalFormatting sqref="C2277">
    <cfRule type="containsText" priority="551" operator="containsText" aboveAverage="0" equalAverage="0" bottom="0" percent="0" rank="0" text="Mobilebet" dxfId="549">
      <formula>NOT(ISERROR(SEARCH("Mobilebet",C2277)))</formula>
    </cfRule>
  </conditionalFormatting>
  <conditionalFormatting sqref="C2277">
    <cfRule type="containsText" priority="552" operator="containsText" aboveAverage="0" equalAverage="0" bottom="0" percent="0" rank="0" text="Pinnacle" dxfId="550">
      <formula>NOT(ISERROR(SEARCH("Pinnacle",C2277)))</formula>
    </cfRule>
  </conditionalFormatting>
  <conditionalFormatting sqref="C2277">
    <cfRule type="containsText" priority="553" operator="containsText" aboveAverage="0" equalAverage="0" bottom="0" percent="0" rank="0" text="Bet365" dxfId="551">
      <formula>NOT(ISERROR(SEARCH("Bet365",C2277)))</formula>
    </cfRule>
  </conditionalFormatting>
  <conditionalFormatting sqref="C2277">
    <cfRule type="containsText" priority="554" operator="containsText" aboveAverage="0" equalAverage="0" bottom="0" percent="0" rank="0" text="Unibet" dxfId="552">
      <formula>NOT(ISERROR(SEARCH("Unibet",C2277)))</formula>
    </cfRule>
  </conditionalFormatting>
  <conditionalFormatting sqref="C2277">
    <cfRule type="containsText" priority="555" operator="containsText" aboveAverage="0" equalAverage="0" bottom="0" percent="0" rank="0" text="Betsson" dxfId="553">
      <formula>NOT(ISERROR(SEARCH("Betsson",C2277)))</formula>
    </cfRule>
  </conditionalFormatting>
  <conditionalFormatting sqref="C2277">
    <cfRule type="containsText" priority="556" operator="containsText" aboveAverage="0" equalAverage="0" bottom="0" percent="0" rank="0" text="Betsafe" dxfId="554">
      <formula>NOT(ISERROR(SEARCH("Betsafe",C2277)))</formula>
    </cfRule>
  </conditionalFormatting>
  <conditionalFormatting sqref="C2277">
    <cfRule type="containsText" priority="557" operator="containsText" aboveAverage="0" equalAverage="0" bottom="0" percent="0" rank="0" text="Coolbet" dxfId="555">
      <formula>NOT(ISERROR(SEARCH("Coolbet",C2277)))</formula>
    </cfRule>
  </conditionalFormatting>
  <conditionalFormatting sqref="C2282">
    <cfRule type="containsText" priority="558" operator="containsText" aboveAverage="0" equalAverage="0" bottom="0" percent="0" rank="0" text="Paf" dxfId="556">
      <formula>NOT(ISERROR(SEARCH("Paf",C2282)))</formula>
    </cfRule>
  </conditionalFormatting>
  <conditionalFormatting sqref="C2282">
    <cfRule type="containsText" priority="559" operator="containsText" aboveAverage="0" equalAverage="0" bottom="0" percent="0" rank="0" text="Rizk" dxfId="557">
      <formula>NOT(ISERROR(SEARCH("Rizk",C2282)))</formula>
    </cfRule>
  </conditionalFormatting>
  <conditionalFormatting sqref="C2282">
    <cfRule type="containsText" priority="560" operator="containsText" aboveAverage="0" equalAverage="0" bottom="0" percent="0" rank="0" text="Mr.green" dxfId="558">
      <formula>NOT(ISERROR(SEARCH("Mr.green",C2282)))</formula>
    </cfRule>
  </conditionalFormatting>
  <conditionalFormatting sqref="C2282">
    <cfRule type="containsText" priority="561" operator="containsText" aboveAverage="0" equalAverage="0" bottom="0" percent="0" rank="0" text="Betway" dxfId="559">
      <formula>NOT(ISERROR(SEARCH("Betway",C2282)))</formula>
    </cfRule>
  </conditionalFormatting>
  <conditionalFormatting sqref="C2282">
    <cfRule type="containsText" priority="562" operator="containsText" aboveAverage="0" equalAverage="0" bottom="0" percent="0" rank="0" text="Leovegas" dxfId="560">
      <formula>NOT(ISERROR(SEARCH("Leovegas",C2282)))</formula>
    </cfRule>
  </conditionalFormatting>
  <conditionalFormatting sqref="C2282">
    <cfRule type="containsText" priority="563" operator="containsText" aboveAverage="0" equalAverage="0" bottom="0" percent="0" rank="0" text="Intertops" dxfId="561">
      <formula>NOT(ISERROR(SEARCH("Intertops",C2282)))</formula>
    </cfRule>
  </conditionalFormatting>
  <conditionalFormatting sqref="C2282">
    <cfRule type="containsText" priority="564" operator="containsText" aboveAverage="0" equalAverage="0" bottom="0" percent="0" rank="0" text="Expekt" dxfId="562">
      <formula>NOT(ISERROR(SEARCH("Expekt",C2282)))</formula>
    </cfRule>
  </conditionalFormatting>
  <conditionalFormatting sqref="C2282">
    <cfRule type="containsText" priority="565" operator="containsText" aboveAverage="0" equalAverage="0" bottom="0" percent="0" rank="0" text="Comeon" dxfId="563">
      <formula>NOT(ISERROR(SEARCH("Comeon",C2282)))</formula>
    </cfRule>
  </conditionalFormatting>
  <conditionalFormatting sqref="C2282">
    <cfRule type="containsText" priority="566" operator="containsText" aboveAverage="0" equalAverage="0" bottom="0" percent="0" rank="0" text="Mobilebet" dxfId="564">
      <formula>NOT(ISERROR(SEARCH("Mobilebet",C2282)))</formula>
    </cfRule>
  </conditionalFormatting>
  <conditionalFormatting sqref="C2282">
    <cfRule type="containsText" priority="567" operator="containsText" aboveAverage="0" equalAverage="0" bottom="0" percent="0" rank="0" text="Pinnacle" dxfId="565">
      <formula>NOT(ISERROR(SEARCH("Pinnacle",C2282)))</formula>
    </cfRule>
  </conditionalFormatting>
  <conditionalFormatting sqref="C2282">
    <cfRule type="containsText" priority="568" operator="containsText" aboveAverage="0" equalAverage="0" bottom="0" percent="0" rank="0" text="Bet365" dxfId="566">
      <formula>NOT(ISERROR(SEARCH("Bet365",C2282)))</formula>
    </cfRule>
  </conditionalFormatting>
  <conditionalFormatting sqref="C2282">
    <cfRule type="containsText" priority="569" operator="containsText" aboveAverage="0" equalAverage="0" bottom="0" percent="0" rank="0" text="Unibet" dxfId="567">
      <formula>NOT(ISERROR(SEARCH("Unibet",C2282)))</formula>
    </cfRule>
  </conditionalFormatting>
  <conditionalFormatting sqref="C2282">
    <cfRule type="containsText" priority="570" operator="containsText" aboveAverage="0" equalAverage="0" bottom="0" percent="0" rank="0" text="Betsson" dxfId="568">
      <formula>NOT(ISERROR(SEARCH("Betsson",C2282)))</formula>
    </cfRule>
  </conditionalFormatting>
  <conditionalFormatting sqref="C2282">
    <cfRule type="containsText" priority="571" operator="containsText" aboveAverage="0" equalAverage="0" bottom="0" percent="0" rank="0" text="Betsafe" dxfId="569">
      <formula>NOT(ISERROR(SEARCH("Betsafe",C2282)))</formula>
    </cfRule>
  </conditionalFormatting>
  <conditionalFormatting sqref="C2282">
    <cfRule type="containsText" priority="572" operator="containsText" aboveAverage="0" equalAverage="0" bottom="0" percent="0" rank="0" text="Coolbet" dxfId="570">
      <formula>NOT(ISERROR(SEARCH("Coolbet",C2282)))</formula>
    </cfRule>
  </conditionalFormatting>
  <conditionalFormatting sqref="C2283">
    <cfRule type="containsText" priority="573" operator="containsText" aboveAverage="0" equalAverage="0" bottom="0" percent="0" rank="0" text="Paf" dxfId="571">
      <formula>NOT(ISERROR(SEARCH("Paf",C2283)))</formula>
    </cfRule>
  </conditionalFormatting>
  <conditionalFormatting sqref="C2283">
    <cfRule type="containsText" priority="574" operator="containsText" aboveAverage="0" equalAverage="0" bottom="0" percent="0" rank="0" text="Rizk" dxfId="572">
      <formula>NOT(ISERROR(SEARCH("Rizk",C2283)))</formula>
    </cfRule>
  </conditionalFormatting>
  <conditionalFormatting sqref="C2283">
    <cfRule type="containsText" priority="575" operator="containsText" aboveAverage="0" equalAverage="0" bottom="0" percent="0" rank="0" text="Mr.green" dxfId="573">
      <formula>NOT(ISERROR(SEARCH("Mr.green",C2283)))</formula>
    </cfRule>
  </conditionalFormatting>
  <conditionalFormatting sqref="C2283">
    <cfRule type="containsText" priority="576" operator="containsText" aboveAverage="0" equalAverage="0" bottom="0" percent="0" rank="0" text="Betway" dxfId="574">
      <formula>NOT(ISERROR(SEARCH("Betway",C2283)))</formula>
    </cfRule>
  </conditionalFormatting>
  <conditionalFormatting sqref="C2283">
    <cfRule type="containsText" priority="577" operator="containsText" aboveAverage="0" equalAverage="0" bottom="0" percent="0" rank="0" text="Leovegas" dxfId="575">
      <formula>NOT(ISERROR(SEARCH("Leovegas",C2283)))</formula>
    </cfRule>
  </conditionalFormatting>
  <conditionalFormatting sqref="C2283">
    <cfRule type="containsText" priority="578" operator="containsText" aboveAverage="0" equalAverage="0" bottom="0" percent="0" rank="0" text="Intertops" dxfId="576">
      <formula>NOT(ISERROR(SEARCH("Intertops",C2283)))</formula>
    </cfRule>
  </conditionalFormatting>
  <conditionalFormatting sqref="C2283">
    <cfRule type="containsText" priority="579" operator="containsText" aboveAverage="0" equalAverage="0" bottom="0" percent="0" rank="0" text="Expekt" dxfId="577">
      <formula>NOT(ISERROR(SEARCH("Expekt",C2283)))</formula>
    </cfRule>
  </conditionalFormatting>
  <conditionalFormatting sqref="C2283">
    <cfRule type="containsText" priority="580" operator="containsText" aboveAverage="0" equalAverage="0" bottom="0" percent="0" rank="0" text="Comeon" dxfId="578">
      <formula>NOT(ISERROR(SEARCH("Comeon",C2283)))</formula>
    </cfRule>
  </conditionalFormatting>
  <conditionalFormatting sqref="C2283">
    <cfRule type="containsText" priority="581" operator="containsText" aboveAverage="0" equalAverage="0" bottom="0" percent="0" rank="0" text="Mobilebet" dxfId="579">
      <formula>NOT(ISERROR(SEARCH("Mobilebet",C2283)))</formula>
    </cfRule>
  </conditionalFormatting>
  <conditionalFormatting sqref="C2283">
    <cfRule type="containsText" priority="582" operator="containsText" aboveAverage="0" equalAverage="0" bottom="0" percent="0" rank="0" text="Pinnacle" dxfId="580">
      <formula>NOT(ISERROR(SEARCH("Pinnacle",C2283)))</formula>
    </cfRule>
  </conditionalFormatting>
  <conditionalFormatting sqref="C2283">
    <cfRule type="containsText" priority="583" operator="containsText" aboveAverage="0" equalAverage="0" bottom="0" percent="0" rank="0" text="Bet365" dxfId="581">
      <formula>NOT(ISERROR(SEARCH("Bet365",C2283)))</formula>
    </cfRule>
  </conditionalFormatting>
  <conditionalFormatting sqref="C2283">
    <cfRule type="containsText" priority="584" operator="containsText" aboveAverage="0" equalAverage="0" bottom="0" percent="0" rank="0" text="Unibet" dxfId="582">
      <formula>NOT(ISERROR(SEARCH("Unibet",C2283)))</formula>
    </cfRule>
  </conditionalFormatting>
  <conditionalFormatting sqref="C2283">
    <cfRule type="containsText" priority="585" operator="containsText" aboveAverage="0" equalAverage="0" bottom="0" percent="0" rank="0" text="Betsson" dxfId="583">
      <formula>NOT(ISERROR(SEARCH("Betsson",C2283)))</formula>
    </cfRule>
  </conditionalFormatting>
  <conditionalFormatting sqref="C2283">
    <cfRule type="containsText" priority="586" operator="containsText" aboveAverage="0" equalAverage="0" bottom="0" percent="0" rank="0" text="Betsafe" dxfId="584">
      <formula>NOT(ISERROR(SEARCH("Betsafe",C2283)))</formula>
    </cfRule>
  </conditionalFormatting>
  <conditionalFormatting sqref="C2283">
    <cfRule type="containsText" priority="587" operator="containsText" aboveAverage="0" equalAverage="0" bottom="0" percent="0" rank="0" text="Coolbet" dxfId="585">
      <formula>NOT(ISERROR(SEARCH("Coolbet",C2283)))</formula>
    </cfRule>
  </conditionalFormatting>
  <conditionalFormatting sqref="C2286">
    <cfRule type="containsText" priority="588" operator="containsText" aboveAverage="0" equalAverage="0" bottom="0" percent="0" rank="0" text="Paf" dxfId="586">
      <formula>NOT(ISERROR(SEARCH("Paf",C2286)))</formula>
    </cfRule>
  </conditionalFormatting>
  <conditionalFormatting sqref="C2286">
    <cfRule type="containsText" priority="589" operator="containsText" aboveAverage="0" equalAverage="0" bottom="0" percent="0" rank="0" text="Rizk" dxfId="587">
      <formula>NOT(ISERROR(SEARCH("Rizk",C2286)))</formula>
    </cfRule>
  </conditionalFormatting>
  <conditionalFormatting sqref="C2286">
    <cfRule type="containsText" priority="590" operator="containsText" aboveAverage="0" equalAverage="0" bottom="0" percent="0" rank="0" text="Mr.green" dxfId="588">
      <formula>NOT(ISERROR(SEARCH("Mr.green",C2286)))</formula>
    </cfRule>
  </conditionalFormatting>
  <conditionalFormatting sqref="C2286">
    <cfRule type="containsText" priority="591" operator="containsText" aboveAverage="0" equalAverage="0" bottom="0" percent="0" rank="0" text="Betway" dxfId="589">
      <formula>NOT(ISERROR(SEARCH("Betway",C2286)))</formula>
    </cfRule>
  </conditionalFormatting>
  <conditionalFormatting sqref="C2286">
    <cfRule type="containsText" priority="592" operator="containsText" aboveAverage="0" equalAverage="0" bottom="0" percent="0" rank="0" text="Leovegas" dxfId="590">
      <formula>NOT(ISERROR(SEARCH("Leovegas",C2286)))</formula>
    </cfRule>
  </conditionalFormatting>
  <conditionalFormatting sqref="C2286">
    <cfRule type="containsText" priority="593" operator="containsText" aboveAverage="0" equalAverage="0" bottom="0" percent="0" rank="0" text="Intertops" dxfId="591">
      <formula>NOT(ISERROR(SEARCH("Intertops",C2286)))</formula>
    </cfRule>
  </conditionalFormatting>
  <conditionalFormatting sqref="C2286">
    <cfRule type="containsText" priority="594" operator="containsText" aboveAverage="0" equalAverage="0" bottom="0" percent="0" rank="0" text="Expekt" dxfId="592">
      <formula>NOT(ISERROR(SEARCH("Expekt",C2286)))</formula>
    </cfRule>
  </conditionalFormatting>
  <conditionalFormatting sqref="C2286">
    <cfRule type="containsText" priority="595" operator="containsText" aboveAverage="0" equalAverage="0" bottom="0" percent="0" rank="0" text="Comeon" dxfId="593">
      <formula>NOT(ISERROR(SEARCH("Comeon",C2286)))</formula>
    </cfRule>
  </conditionalFormatting>
  <conditionalFormatting sqref="C2286">
    <cfRule type="containsText" priority="596" operator="containsText" aboveAverage="0" equalAverage="0" bottom="0" percent="0" rank="0" text="Mobilebet" dxfId="594">
      <formula>NOT(ISERROR(SEARCH("Mobilebet",C2286)))</formula>
    </cfRule>
  </conditionalFormatting>
  <conditionalFormatting sqref="C2286">
    <cfRule type="containsText" priority="597" operator="containsText" aboveAverage="0" equalAverage="0" bottom="0" percent="0" rank="0" text="Pinnacle" dxfId="595">
      <formula>NOT(ISERROR(SEARCH("Pinnacle",C2286)))</formula>
    </cfRule>
  </conditionalFormatting>
  <conditionalFormatting sqref="C2286">
    <cfRule type="containsText" priority="598" operator="containsText" aboveAverage="0" equalAverage="0" bottom="0" percent="0" rank="0" text="Bet365" dxfId="596">
      <formula>NOT(ISERROR(SEARCH("Bet365",C2286)))</formula>
    </cfRule>
  </conditionalFormatting>
  <conditionalFormatting sqref="C2286">
    <cfRule type="containsText" priority="599" operator="containsText" aboveAverage="0" equalAverage="0" bottom="0" percent="0" rank="0" text="Unibet" dxfId="597">
      <formula>NOT(ISERROR(SEARCH("Unibet",C2286)))</formula>
    </cfRule>
  </conditionalFormatting>
  <conditionalFormatting sqref="C2286">
    <cfRule type="containsText" priority="600" operator="containsText" aboveAverage="0" equalAverage="0" bottom="0" percent="0" rank="0" text="Betsson" dxfId="598">
      <formula>NOT(ISERROR(SEARCH("Betsson",C2286)))</formula>
    </cfRule>
  </conditionalFormatting>
  <conditionalFormatting sqref="C2286">
    <cfRule type="containsText" priority="601" operator="containsText" aboveAverage="0" equalAverage="0" bottom="0" percent="0" rank="0" text="Betsafe" dxfId="599">
      <formula>NOT(ISERROR(SEARCH("Betsafe",C2286)))</formula>
    </cfRule>
  </conditionalFormatting>
  <conditionalFormatting sqref="C2286">
    <cfRule type="containsText" priority="602" operator="containsText" aboveAverage="0" equalAverage="0" bottom="0" percent="0" rank="0" text="Coolbet" dxfId="600">
      <formula>NOT(ISERROR(SEARCH("Coolbet",C2286)))</formula>
    </cfRule>
  </conditionalFormatting>
  <conditionalFormatting sqref="C2283">
    <cfRule type="containsText" priority="603" operator="containsText" aboveAverage="0" equalAverage="0" bottom="0" percent="0" rank="0" text="Paf" dxfId="601">
      <formula>NOT(ISERROR(SEARCH("Paf",C2283)))</formula>
    </cfRule>
  </conditionalFormatting>
  <conditionalFormatting sqref="C2283">
    <cfRule type="containsText" priority="604" operator="containsText" aboveAverage="0" equalAverage="0" bottom="0" percent="0" rank="0" text="Rizk" dxfId="602">
      <formula>NOT(ISERROR(SEARCH("Rizk",C2283)))</formula>
    </cfRule>
  </conditionalFormatting>
  <conditionalFormatting sqref="C2283">
    <cfRule type="containsText" priority="605" operator="containsText" aboveAverage="0" equalAverage="0" bottom="0" percent="0" rank="0" text="Mr.green" dxfId="603">
      <formula>NOT(ISERROR(SEARCH("Mr.green",C2283)))</formula>
    </cfRule>
  </conditionalFormatting>
  <conditionalFormatting sqref="C2283">
    <cfRule type="containsText" priority="606" operator="containsText" aboveAverage="0" equalAverage="0" bottom="0" percent="0" rank="0" text="Betway" dxfId="604">
      <formula>NOT(ISERROR(SEARCH("Betway",C2283)))</formula>
    </cfRule>
  </conditionalFormatting>
  <conditionalFormatting sqref="C2283">
    <cfRule type="containsText" priority="607" operator="containsText" aboveAverage="0" equalAverage="0" bottom="0" percent="0" rank="0" text="Leovegas" dxfId="605">
      <formula>NOT(ISERROR(SEARCH("Leovegas",C2283)))</formula>
    </cfRule>
  </conditionalFormatting>
  <conditionalFormatting sqref="C2283">
    <cfRule type="containsText" priority="608" operator="containsText" aboveAverage="0" equalAverage="0" bottom="0" percent="0" rank="0" text="Intertops" dxfId="606">
      <formula>NOT(ISERROR(SEARCH("Intertops",C2283)))</formula>
    </cfRule>
  </conditionalFormatting>
  <conditionalFormatting sqref="C2283">
    <cfRule type="containsText" priority="609" operator="containsText" aboveAverage="0" equalAverage="0" bottom="0" percent="0" rank="0" text="Expekt" dxfId="607">
      <formula>NOT(ISERROR(SEARCH("Expekt",C2283)))</formula>
    </cfRule>
  </conditionalFormatting>
  <conditionalFormatting sqref="C2283">
    <cfRule type="containsText" priority="610" operator="containsText" aboveAverage="0" equalAverage="0" bottom="0" percent="0" rank="0" text="Comeon" dxfId="608">
      <formula>NOT(ISERROR(SEARCH("Comeon",C2283)))</formula>
    </cfRule>
  </conditionalFormatting>
  <conditionalFormatting sqref="C2283">
    <cfRule type="containsText" priority="611" operator="containsText" aboveAverage="0" equalAverage="0" bottom="0" percent="0" rank="0" text="Mobilebet" dxfId="609">
      <formula>NOT(ISERROR(SEARCH("Mobilebet",C2283)))</formula>
    </cfRule>
  </conditionalFormatting>
  <conditionalFormatting sqref="C2283">
    <cfRule type="containsText" priority="612" operator="containsText" aboveAverage="0" equalAverage="0" bottom="0" percent="0" rank="0" text="Pinnacle" dxfId="610">
      <formula>NOT(ISERROR(SEARCH("Pinnacle",C2283)))</formula>
    </cfRule>
  </conditionalFormatting>
  <conditionalFormatting sqref="C2283">
    <cfRule type="containsText" priority="613" operator="containsText" aboveAverage="0" equalAverage="0" bottom="0" percent="0" rank="0" text="Bet365" dxfId="611">
      <formula>NOT(ISERROR(SEARCH("Bet365",C2283)))</formula>
    </cfRule>
  </conditionalFormatting>
  <conditionalFormatting sqref="C2283">
    <cfRule type="containsText" priority="614" operator="containsText" aboveAverage="0" equalAverage="0" bottom="0" percent="0" rank="0" text="Unibet" dxfId="612">
      <formula>NOT(ISERROR(SEARCH("Unibet",C2283)))</formula>
    </cfRule>
  </conditionalFormatting>
  <conditionalFormatting sqref="C2283">
    <cfRule type="containsText" priority="615" operator="containsText" aboveAverage="0" equalAverage="0" bottom="0" percent="0" rank="0" text="Betsson" dxfId="613">
      <formula>NOT(ISERROR(SEARCH("Betsson",C2283)))</formula>
    </cfRule>
  </conditionalFormatting>
  <conditionalFormatting sqref="C2283">
    <cfRule type="containsText" priority="616" operator="containsText" aboveAverage="0" equalAverage="0" bottom="0" percent="0" rank="0" text="Betsafe" dxfId="614">
      <formula>NOT(ISERROR(SEARCH("Betsafe",C2283)))</formula>
    </cfRule>
  </conditionalFormatting>
  <conditionalFormatting sqref="C2283">
    <cfRule type="containsText" priority="617" operator="containsText" aboveAverage="0" equalAverage="0" bottom="0" percent="0" rank="0" text="Coolbet" dxfId="615">
      <formula>NOT(ISERROR(SEARCH("Coolbet",C2283)))</formula>
    </cfRule>
  </conditionalFormatting>
  <conditionalFormatting sqref="C2283">
    <cfRule type="beginsWith" priority="618" operator="beginsWith" aboveAverage="0" equalAverage="0" bottom="0" percent="0" rank="0" text="Paf" dxfId="616">
      <formula>LEFT(C2283,LEN("Paf"))="Paf"</formula>
    </cfRule>
  </conditionalFormatting>
  <conditionalFormatting sqref="C2283">
    <cfRule type="containsText" priority="619" operator="containsText" aboveAverage="0" equalAverage="0" bottom="0" percent="0" rank="0" text="Betsafe" dxfId="617">
      <formula>NOT(ISERROR(SEARCH("Betsafe",C2283)))</formula>
    </cfRule>
  </conditionalFormatting>
  <conditionalFormatting sqref="C2283">
    <cfRule type="containsText" priority="620" operator="containsText" aboveAverage="0" equalAverage="0" bottom="0" percent="0" rank="0" text="Rizk" dxfId="618">
      <formula>NOT(ISERROR(SEARCH("Rizk",C2283)))</formula>
    </cfRule>
  </conditionalFormatting>
  <conditionalFormatting sqref="C2283">
    <cfRule type="containsText" priority="621" operator="containsText" aboveAverage="0" equalAverage="0" bottom="0" percent="0" rank="0" text="Mr.green" dxfId="619">
      <formula>NOT(ISERROR(SEARCH("Mr.green",C2283)))</formula>
    </cfRule>
  </conditionalFormatting>
  <conditionalFormatting sqref="C2283">
    <cfRule type="containsText" priority="622" operator="containsText" aboveAverage="0" equalAverage="0" bottom="0" percent="0" rank="0" text="Betway" dxfId="620">
      <formula>NOT(ISERROR(SEARCH("Betway",C2283)))</formula>
    </cfRule>
  </conditionalFormatting>
  <conditionalFormatting sqref="C2283">
    <cfRule type="containsText" priority="623" operator="containsText" aboveAverage="0" equalAverage="0" bottom="0" percent="0" rank="0" text="Leovegas" dxfId="621">
      <formula>NOT(ISERROR(SEARCH("Leovegas",C2283)))</formula>
    </cfRule>
  </conditionalFormatting>
  <conditionalFormatting sqref="C2283">
    <cfRule type="containsText" priority="624" operator="containsText" aboveAverage="0" equalAverage="0" bottom="0" percent="0" rank="0" text="Intertops" dxfId="622">
      <formula>NOT(ISERROR(SEARCH("Intertops",C2283)))</formula>
    </cfRule>
  </conditionalFormatting>
  <conditionalFormatting sqref="C2283">
    <cfRule type="containsText" priority="625" operator="containsText" aboveAverage="0" equalAverage="0" bottom="0" percent="0" rank="0" text="Expekt" dxfId="623">
      <formula>NOT(ISERROR(SEARCH("Expekt",C2283)))</formula>
    </cfRule>
  </conditionalFormatting>
  <conditionalFormatting sqref="C2283">
    <cfRule type="containsText" priority="626" operator="containsText" aboveAverage="0" equalAverage="0" bottom="0" percent="0" rank="0" text="Comeon" dxfId="624">
      <formula>NOT(ISERROR(SEARCH("Comeon",C2283)))</formula>
    </cfRule>
  </conditionalFormatting>
  <conditionalFormatting sqref="C2283">
    <cfRule type="containsText" priority="627" operator="containsText" aboveAverage="0" equalAverage="0" bottom="0" percent="0" rank="0" text="Mobilebet" dxfId="625">
      <formula>NOT(ISERROR(SEARCH("Mobilebet",C2283)))</formula>
    </cfRule>
  </conditionalFormatting>
  <conditionalFormatting sqref="C2283">
    <cfRule type="containsText" priority="628" operator="containsText" aboveAverage="0" equalAverage="0" bottom="0" percent="0" rank="0" text="Pinnacle" dxfId="626">
      <formula>NOT(ISERROR(SEARCH("Pinnacle",C2283)))</formula>
    </cfRule>
  </conditionalFormatting>
  <conditionalFormatting sqref="C2283">
    <cfRule type="containsText" priority="629" operator="containsText" aboveAverage="0" equalAverage="0" bottom="0" percent="0" rank="0" text="Bet365" dxfId="627">
      <formula>NOT(ISERROR(SEARCH("Bet365",C2283)))</formula>
    </cfRule>
  </conditionalFormatting>
  <conditionalFormatting sqref="C2283">
    <cfRule type="containsText" priority="630" operator="containsText" aboveAverage="0" equalAverage="0" bottom="0" percent="0" rank="0" text="Unibet" dxfId="628">
      <formula>NOT(ISERROR(SEARCH("Unibet",C2283)))</formula>
    </cfRule>
  </conditionalFormatting>
  <conditionalFormatting sqref="C2283">
    <cfRule type="containsText" priority="631" operator="containsText" aboveAverage="0" equalAverage="0" bottom="0" percent="0" rank="0" text="Betsson" dxfId="629">
      <formula>NOT(ISERROR(SEARCH("Betsson",C2283)))</formula>
    </cfRule>
  </conditionalFormatting>
  <conditionalFormatting sqref="C2283">
    <cfRule type="containsText" priority="632" operator="containsText" aboveAverage="0" equalAverage="0" bottom="0" percent="0" rank="0" text="Coolbet" dxfId="630">
      <formula>NOT(ISERROR(SEARCH("Coolbet",C2283)))</formula>
    </cfRule>
  </conditionalFormatting>
  <conditionalFormatting sqref="C2292">
    <cfRule type="cellIs" priority="633" operator="equal" aboveAverage="0" equalAverage="0" bottom="0" percent="0" rank="0" text="" dxfId="631">
      <formula>"TonyBet"</formula>
    </cfRule>
  </conditionalFormatting>
  <conditionalFormatting sqref="C2292">
    <cfRule type="cellIs" priority="634" operator="equal" aboveAverage="0" equalAverage="0" bottom="0" percent="0" rank="0" text="" dxfId="632">
      <formula>"TonyBet"</formula>
    </cfRule>
  </conditionalFormatting>
  <conditionalFormatting sqref="C1:C2453 C2457:C2675 C2677:C2702 C2704:C2741 C2743 C2745:C2773 C2775:C2795 C2800:C2806 C2808:C1048576">
    <cfRule type="cellIs" priority="635" operator="equal" aboveAverage="0" equalAverage="0" bottom="0" percent="0" rank="0" text="" dxfId="633">
      <formula>"Expekt"</formula>
    </cfRule>
  </conditionalFormatting>
  <conditionalFormatting sqref="C1:C2453 C2457:C2675 C2677:C2702 C2704:C2741 C2743 C2745:C2773 C2775:C2795 C2800:C2806 C2808:C1048576">
    <cfRule type="cellIs" priority="636" operator="equal" aboveAverage="0" equalAverage="0" bottom="0" percent="0" rank="0" text="" dxfId="634">
      <formula>"Betway"</formula>
    </cfRule>
  </conditionalFormatting>
  <conditionalFormatting sqref="C1:C2453 C2457:C2675 C2677:C2702 C2704:C2741 C2743 C2745:C2773 C2775:C2795 C2800:C2806 C2808:C1048576">
    <cfRule type="cellIs" priority="637" operator="equal" aboveAverage="0" equalAverage="0" bottom="0" percent="0" rank="0" text="" dxfId="635">
      <formula>"Rizk"</formula>
    </cfRule>
  </conditionalFormatting>
  <conditionalFormatting sqref="C1:C2453 C2457:C2675 C2677:C2702 C2704:C2741 C2743 C2745:C2773 C2775:C2795 C2800:C2806 C2808:C1048576">
    <cfRule type="cellIs" priority="638" operator="equal" aboveAverage="0" equalAverage="0" bottom="0" percent="0" rank="0" text="" dxfId="636">
      <formula>"Coolbet"</formula>
    </cfRule>
  </conditionalFormatting>
  <conditionalFormatting sqref="C1:C2453 C2457:C2675 C2677:C2702 C2704:C2741 C2743 C2745:C2773 C2775:C2795 C2800:C2806 C2808:C1048576">
    <cfRule type="cellIs" priority="639" operator="equal" aboveAverage="0" equalAverage="0" bottom="0" percent="0" rank="0" text="" dxfId="637">
      <formula>"Unibet"</formula>
    </cfRule>
  </conditionalFormatting>
  <conditionalFormatting sqref="C1:C2453 C2457:C2675 C2677:C2702 C2704:C2741 C2743 C2745:C2773 C2775:C2795 C2800:C2806 C2808:C1048576">
    <cfRule type="cellIs" priority="640" operator="equal" aboveAverage="0" equalAverage="0" bottom="0" percent="0" rank="0" text="" dxfId="638">
      <formula>"Unibet"</formula>
    </cfRule>
  </conditionalFormatting>
  <conditionalFormatting sqref="C1:C2453 C2457:C2675 C2677:C2702 C2704:C2741 C2743 C2745:C2773 C2775:C2795 C2800:C2806 C2808:C1048576">
    <cfRule type="cellIs" priority="641" operator="equal" aboveAverage="0" equalAverage="0" bottom="0" percent="0" rank="0" text="" dxfId="639">
      <formula>"Betsson"</formula>
    </cfRule>
  </conditionalFormatting>
  <conditionalFormatting sqref="C2298">
    <cfRule type="containsText" priority="642" operator="containsText" aboveAverage="0" equalAverage="0" bottom="0" percent="0" rank="0" text="Paf" dxfId="640">
      <formula>NOT(ISERROR(SEARCH("Paf",C2298)))</formula>
    </cfRule>
  </conditionalFormatting>
  <conditionalFormatting sqref="C2298">
    <cfRule type="containsText" priority="643" operator="containsText" aboveAverage="0" equalAverage="0" bottom="0" percent="0" rank="0" text="Rizk" dxfId="641">
      <formula>NOT(ISERROR(SEARCH("Rizk",C2298)))</formula>
    </cfRule>
  </conditionalFormatting>
  <conditionalFormatting sqref="C2298">
    <cfRule type="containsText" priority="644" operator="containsText" aboveAverage="0" equalAverage="0" bottom="0" percent="0" rank="0" text="Mr.green" dxfId="642">
      <formula>NOT(ISERROR(SEARCH("Mr.green",C2298)))</formula>
    </cfRule>
  </conditionalFormatting>
  <conditionalFormatting sqref="C2298">
    <cfRule type="containsText" priority="645" operator="containsText" aboveAverage="0" equalAverage="0" bottom="0" percent="0" rank="0" text="Betway" dxfId="643">
      <formula>NOT(ISERROR(SEARCH("Betway",C2298)))</formula>
    </cfRule>
  </conditionalFormatting>
  <conditionalFormatting sqref="C2298">
    <cfRule type="containsText" priority="646" operator="containsText" aboveAverage="0" equalAverage="0" bottom="0" percent="0" rank="0" text="Leovegas" dxfId="644">
      <formula>NOT(ISERROR(SEARCH("Leovegas",C2298)))</formula>
    </cfRule>
  </conditionalFormatting>
  <conditionalFormatting sqref="C2298">
    <cfRule type="containsText" priority="647" operator="containsText" aboveAverage="0" equalAverage="0" bottom="0" percent="0" rank="0" text="Intertops" dxfId="645">
      <formula>NOT(ISERROR(SEARCH("Intertops",C2298)))</formula>
    </cfRule>
  </conditionalFormatting>
  <conditionalFormatting sqref="C2298">
    <cfRule type="containsText" priority="648" operator="containsText" aboveAverage="0" equalAverage="0" bottom="0" percent="0" rank="0" text="Expekt" dxfId="646">
      <formula>NOT(ISERROR(SEARCH("Expekt",C2298)))</formula>
    </cfRule>
  </conditionalFormatting>
  <conditionalFormatting sqref="C2298">
    <cfRule type="containsText" priority="649" operator="containsText" aboveAverage="0" equalAverage="0" bottom="0" percent="0" rank="0" text="Comeon" dxfId="647">
      <formula>NOT(ISERROR(SEARCH("Comeon",C2298)))</formula>
    </cfRule>
  </conditionalFormatting>
  <conditionalFormatting sqref="C2298">
    <cfRule type="containsText" priority="650" operator="containsText" aboveAverage="0" equalAverage="0" bottom="0" percent="0" rank="0" text="Mobilebet" dxfId="648">
      <formula>NOT(ISERROR(SEARCH("Mobilebet",C2298)))</formula>
    </cfRule>
  </conditionalFormatting>
  <conditionalFormatting sqref="C2298">
    <cfRule type="containsText" priority="651" operator="containsText" aboveAverage="0" equalAverage="0" bottom="0" percent="0" rank="0" text="Pinnacle" dxfId="649">
      <formula>NOT(ISERROR(SEARCH("Pinnacle",C2298)))</formula>
    </cfRule>
  </conditionalFormatting>
  <conditionalFormatting sqref="C2298">
    <cfRule type="containsText" priority="652" operator="containsText" aboveAverage="0" equalAverage="0" bottom="0" percent="0" rank="0" text="Bet365" dxfId="650">
      <formula>NOT(ISERROR(SEARCH("Bet365",C2298)))</formula>
    </cfRule>
  </conditionalFormatting>
  <conditionalFormatting sqref="C2298">
    <cfRule type="containsText" priority="653" operator="containsText" aboveAverage="0" equalAverage="0" bottom="0" percent="0" rank="0" text="Unibet" dxfId="651">
      <formula>NOT(ISERROR(SEARCH("Unibet",C2298)))</formula>
    </cfRule>
  </conditionalFormatting>
  <conditionalFormatting sqref="C2298">
    <cfRule type="containsText" priority="654" operator="containsText" aboveAverage="0" equalAverage="0" bottom="0" percent="0" rank="0" text="Betsson" dxfId="652">
      <formula>NOT(ISERROR(SEARCH("Betsson",C2298)))</formula>
    </cfRule>
  </conditionalFormatting>
  <conditionalFormatting sqref="C2298">
    <cfRule type="containsText" priority="655" operator="containsText" aboveAverage="0" equalAverage="0" bottom="0" percent="0" rank="0" text="Betsafe" dxfId="653">
      <formula>NOT(ISERROR(SEARCH("Betsafe",C2298)))</formula>
    </cfRule>
  </conditionalFormatting>
  <conditionalFormatting sqref="C2298">
    <cfRule type="containsText" priority="656" operator="containsText" aboveAverage="0" equalAverage="0" bottom="0" percent="0" rank="0" text="Coolbet" dxfId="654">
      <formula>NOT(ISERROR(SEARCH("Coolbet",C2298)))</formula>
    </cfRule>
  </conditionalFormatting>
  <conditionalFormatting sqref="C2303">
    <cfRule type="containsText" priority="657" operator="containsText" aboveAverage="0" equalAverage="0" bottom="0" percent="0" rank="0" text="Paf" dxfId="655">
      <formula>NOT(ISERROR(SEARCH("Paf",C2303)))</formula>
    </cfRule>
  </conditionalFormatting>
  <conditionalFormatting sqref="C2303">
    <cfRule type="containsText" priority="658" operator="containsText" aboveAverage="0" equalAverage="0" bottom="0" percent="0" rank="0" text="Rizk" dxfId="656">
      <formula>NOT(ISERROR(SEARCH("Rizk",C2303)))</formula>
    </cfRule>
  </conditionalFormatting>
  <conditionalFormatting sqref="C2303">
    <cfRule type="containsText" priority="659" operator="containsText" aboveAverage="0" equalAverage="0" bottom="0" percent="0" rank="0" text="Mr.green" dxfId="657">
      <formula>NOT(ISERROR(SEARCH("Mr.green",C2303)))</formula>
    </cfRule>
  </conditionalFormatting>
  <conditionalFormatting sqref="C2303">
    <cfRule type="containsText" priority="660" operator="containsText" aboveAverage="0" equalAverage="0" bottom="0" percent="0" rank="0" text="Betway" dxfId="658">
      <formula>NOT(ISERROR(SEARCH("Betway",C2303)))</formula>
    </cfRule>
  </conditionalFormatting>
  <conditionalFormatting sqref="C2303">
    <cfRule type="containsText" priority="661" operator="containsText" aboveAverage="0" equalAverage="0" bottom="0" percent="0" rank="0" text="Leovegas" dxfId="659">
      <formula>NOT(ISERROR(SEARCH("Leovegas",C2303)))</formula>
    </cfRule>
  </conditionalFormatting>
  <conditionalFormatting sqref="C2303">
    <cfRule type="containsText" priority="662" operator="containsText" aboveAverage="0" equalAverage="0" bottom="0" percent="0" rank="0" text="Intertops" dxfId="660">
      <formula>NOT(ISERROR(SEARCH("Intertops",C2303)))</formula>
    </cfRule>
  </conditionalFormatting>
  <conditionalFormatting sqref="C2303">
    <cfRule type="containsText" priority="663" operator="containsText" aboveAverage="0" equalAverage="0" bottom="0" percent="0" rank="0" text="Expekt" dxfId="661">
      <formula>NOT(ISERROR(SEARCH("Expekt",C2303)))</formula>
    </cfRule>
  </conditionalFormatting>
  <conditionalFormatting sqref="C2303">
    <cfRule type="containsText" priority="664" operator="containsText" aboveAverage="0" equalAverage="0" bottom="0" percent="0" rank="0" text="Comeon" dxfId="662">
      <formula>NOT(ISERROR(SEARCH("Comeon",C2303)))</formula>
    </cfRule>
  </conditionalFormatting>
  <conditionalFormatting sqref="C2303">
    <cfRule type="containsText" priority="665" operator="containsText" aboveAverage="0" equalAverage="0" bottom="0" percent="0" rank="0" text="Mobilebet" dxfId="663">
      <formula>NOT(ISERROR(SEARCH("Mobilebet",C2303)))</formula>
    </cfRule>
  </conditionalFormatting>
  <conditionalFormatting sqref="C2303">
    <cfRule type="containsText" priority="666" operator="containsText" aboveAverage="0" equalAverage="0" bottom="0" percent="0" rank="0" text="Pinnacle" dxfId="664">
      <formula>NOT(ISERROR(SEARCH("Pinnacle",C2303)))</formula>
    </cfRule>
  </conditionalFormatting>
  <conditionalFormatting sqref="C2303">
    <cfRule type="containsText" priority="667" operator="containsText" aboveAverage="0" equalAverage="0" bottom="0" percent="0" rank="0" text="Bet365" dxfId="665">
      <formula>NOT(ISERROR(SEARCH("Bet365",C2303)))</formula>
    </cfRule>
  </conditionalFormatting>
  <conditionalFormatting sqref="C2303">
    <cfRule type="containsText" priority="668" operator="containsText" aboveAverage="0" equalAverage="0" bottom="0" percent="0" rank="0" text="Unibet" dxfId="666">
      <formula>NOT(ISERROR(SEARCH("Unibet",C2303)))</formula>
    </cfRule>
  </conditionalFormatting>
  <conditionalFormatting sqref="C2303">
    <cfRule type="containsText" priority="669" operator="containsText" aboveAverage="0" equalAverage="0" bottom="0" percent="0" rank="0" text="Betsson" dxfId="667">
      <formula>NOT(ISERROR(SEARCH("Betsson",C2303)))</formula>
    </cfRule>
  </conditionalFormatting>
  <conditionalFormatting sqref="C2303">
    <cfRule type="containsText" priority="670" operator="containsText" aboveAverage="0" equalAverage="0" bottom="0" percent="0" rank="0" text="Betsafe" dxfId="668">
      <formula>NOT(ISERROR(SEARCH("Betsafe",C2303)))</formula>
    </cfRule>
  </conditionalFormatting>
  <conditionalFormatting sqref="C2303">
    <cfRule type="containsText" priority="671" operator="containsText" aboveAverage="0" equalAverage="0" bottom="0" percent="0" rank="0" text="Coolbet" dxfId="669">
      <formula>NOT(ISERROR(SEARCH("Coolbet",C2303)))</formula>
    </cfRule>
  </conditionalFormatting>
  <conditionalFormatting sqref="C2305">
    <cfRule type="containsText" priority="672" operator="containsText" aboveAverage="0" equalAverage="0" bottom="0" percent="0" rank="0" text="Paf" dxfId="670">
      <formula>NOT(ISERROR(SEARCH("Paf",C2305)))</formula>
    </cfRule>
  </conditionalFormatting>
  <conditionalFormatting sqref="C2305">
    <cfRule type="containsText" priority="673" operator="containsText" aboveAverage="0" equalAverage="0" bottom="0" percent="0" rank="0" text="Rizk" dxfId="671">
      <formula>NOT(ISERROR(SEARCH("Rizk",C2305)))</formula>
    </cfRule>
  </conditionalFormatting>
  <conditionalFormatting sqref="C2305">
    <cfRule type="containsText" priority="674" operator="containsText" aboveAverage="0" equalAverage="0" bottom="0" percent="0" rank="0" text="Mr.green" dxfId="672">
      <formula>NOT(ISERROR(SEARCH("Mr.green",C2305)))</formula>
    </cfRule>
  </conditionalFormatting>
  <conditionalFormatting sqref="C2305">
    <cfRule type="containsText" priority="675" operator="containsText" aboveAverage="0" equalAverage="0" bottom="0" percent="0" rank="0" text="Betway" dxfId="673">
      <formula>NOT(ISERROR(SEARCH("Betway",C2305)))</formula>
    </cfRule>
  </conditionalFormatting>
  <conditionalFormatting sqref="C2305">
    <cfRule type="containsText" priority="676" operator="containsText" aboveAverage="0" equalAverage="0" bottom="0" percent="0" rank="0" text="Leovegas" dxfId="674">
      <formula>NOT(ISERROR(SEARCH("Leovegas",C2305)))</formula>
    </cfRule>
  </conditionalFormatting>
  <conditionalFormatting sqref="C2305">
    <cfRule type="containsText" priority="677" operator="containsText" aboveAverage="0" equalAverage="0" bottom="0" percent="0" rank="0" text="Intertops" dxfId="675">
      <formula>NOT(ISERROR(SEARCH("Intertops",C2305)))</formula>
    </cfRule>
  </conditionalFormatting>
  <conditionalFormatting sqref="C2305">
    <cfRule type="containsText" priority="678" operator="containsText" aboveAverage="0" equalAverage="0" bottom="0" percent="0" rank="0" text="Expekt" dxfId="676">
      <formula>NOT(ISERROR(SEARCH("Expekt",C2305)))</formula>
    </cfRule>
  </conditionalFormatting>
  <conditionalFormatting sqref="C2305">
    <cfRule type="containsText" priority="679" operator="containsText" aboveAverage="0" equalAverage="0" bottom="0" percent="0" rank="0" text="Comeon" dxfId="677">
      <formula>NOT(ISERROR(SEARCH("Comeon",C2305)))</formula>
    </cfRule>
  </conditionalFormatting>
  <conditionalFormatting sqref="C2305">
    <cfRule type="containsText" priority="680" operator="containsText" aboveAverage="0" equalAverage="0" bottom="0" percent="0" rank="0" text="Mobilebet" dxfId="678">
      <formula>NOT(ISERROR(SEARCH("Mobilebet",C2305)))</formula>
    </cfRule>
  </conditionalFormatting>
  <conditionalFormatting sqref="C2305">
    <cfRule type="containsText" priority="681" operator="containsText" aboveAverage="0" equalAverage="0" bottom="0" percent="0" rank="0" text="Pinnacle" dxfId="679">
      <formula>NOT(ISERROR(SEARCH("Pinnacle",C2305)))</formula>
    </cfRule>
  </conditionalFormatting>
  <conditionalFormatting sqref="C2305">
    <cfRule type="containsText" priority="682" operator="containsText" aboveAverage="0" equalAverage="0" bottom="0" percent="0" rank="0" text="Bet365" dxfId="680">
      <formula>NOT(ISERROR(SEARCH("Bet365",C2305)))</formula>
    </cfRule>
  </conditionalFormatting>
  <conditionalFormatting sqref="C2305">
    <cfRule type="containsText" priority="683" operator="containsText" aboveAverage="0" equalAverage="0" bottom="0" percent="0" rank="0" text="Unibet" dxfId="681">
      <formula>NOT(ISERROR(SEARCH("Unibet",C2305)))</formula>
    </cfRule>
  </conditionalFormatting>
  <conditionalFormatting sqref="C2305">
    <cfRule type="containsText" priority="684" operator="containsText" aboveAverage="0" equalAverage="0" bottom="0" percent="0" rank="0" text="Betsson" dxfId="682">
      <formula>NOT(ISERROR(SEARCH("Betsson",C2305)))</formula>
    </cfRule>
  </conditionalFormatting>
  <conditionalFormatting sqref="C2305">
    <cfRule type="containsText" priority="685" operator="containsText" aboveAverage="0" equalAverage="0" bottom="0" percent="0" rank="0" text="Betsafe" dxfId="683">
      <formula>NOT(ISERROR(SEARCH("Betsafe",C2305)))</formula>
    </cfRule>
  </conditionalFormatting>
  <conditionalFormatting sqref="C2305">
    <cfRule type="containsText" priority="686" operator="containsText" aboveAverage="0" equalAverage="0" bottom="0" percent="0" rank="0" text="Coolbet" dxfId="684">
      <formula>NOT(ISERROR(SEARCH("Coolbet",C2305)))</formula>
    </cfRule>
  </conditionalFormatting>
  <conditionalFormatting sqref="C2297">
    <cfRule type="containsText" priority="687" operator="containsText" aboveAverage="0" equalAverage="0" bottom="0" percent="0" rank="0" text="Paf" dxfId="685">
      <formula>NOT(ISERROR(SEARCH("Paf",C2297)))</formula>
    </cfRule>
  </conditionalFormatting>
  <conditionalFormatting sqref="C2297">
    <cfRule type="containsText" priority="688" operator="containsText" aboveAverage="0" equalAverage="0" bottom="0" percent="0" rank="0" text="Rizk" dxfId="686">
      <formula>NOT(ISERROR(SEARCH("Rizk",C2297)))</formula>
    </cfRule>
  </conditionalFormatting>
  <conditionalFormatting sqref="C2297">
    <cfRule type="containsText" priority="689" operator="containsText" aboveAverage="0" equalAverage="0" bottom="0" percent="0" rank="0" text="Mr.green" dxfId="687">
      <formula>NOT(ISERROR(SEARCH("Mr.green",C2297)))</formula>
    </cfRule>
  </conditionalFormatting>
  <conditionalFormatting sqref="C2297">
    <cfRule type="containsText" priority="690" operator="containsText" aboveAverage="0" equalAverage="0" bottom="0" percent="0" rank="0" text="Betway" dxfId="688">
      <formula>NOT(ISERROR(SEARCH("Betway",C2297)))</formula>
    </cfRule>
  </conditionalFormatting>
  <conditionalFormatting sqref="C2297">
    <cfRule type="containsText" priority="691" operator="containsText" aboveAverage="0" equalAverage="0" bottom="0" percent="0" rank="0" text="Leovegas" dxfId="689">
      <formula>NOT(ISERROR(SEARCH("Leovegas",C2297)))</formula>
    </cfRule>
  </conditionalFormatting>
  <conditionalFormatting sqref="C2297">
    <cfRule type="containsText" priority="692" operator="containsText" aboveAverage="0" equalAverage="0" bottom="0" percent="0" rank="0" text="Intertops" dxfId="690">
      <formula>NOT(ISERROR(SEARCH("Intertops",C2297)))</formula>
    </cfRule>
  </conditionalFormatting>
  <conditionalFormatting sqref="C2297">
    <cfRule type="containsText" priority="693" operator="containsText" aboveAverage="0" equalAverage="0" bottom="0" percent="0" rank="0" text="Expekt" dxfId="691">
      <formula>NOT(ISERROR(SEARCH("Expekt",C2297)))</formula>
    </cfRule>
  </conditionalFormatting>
  <conditionalFormatting sqref="C2297">
    <cfRule type="containsText" priority="694" operator="containsText" aboveAverage="0" equalAverage="0" bottom="0" percent="0" rank="0" text="Comeon" dxfId="692">
      <formula>NOT(ISERROR(SEARCH("Comeon",C2297)))</formula>
    </cfRule>
  </conditionalFormatting>
  <conditionalFormatting sqref="C2297">
    <cfRule type="containsText" priority="695" operator="containsText" aboveAverage="0" equalAverage="0" bottom="0" percent="0" rank="0" text="Mobilebet" dxfId="693">
      <formula>NOT(ISERROR(SEARCH("Mobilebet",C2297)))</formula>
    </cfRule>
  </conditionalFormatting>
  <conditionalFormatting sqref="C2297">
    <cfRule type="containsText" priority="696" operator="containsText" aboveAverage="0" equalAverage="0" bottom="0" percent="0" rank="0" text="Pinnacle" dxfId="694">
      <formula>NOT(ISERROR(SEARCH("Pinnacle",C2297)))</formula>
    </cfRule>
  </conditionalFormatting>
  <conditionalFormatting sqref="C2297">
    <cfRule type="containsText" priority="697" operator="containsText" aboveAverage="0" equalAverage="0" bottom="0" percent="0" rank="0" text="Bet365" dxfId="695">
      <formula>NOT(ISERROR(SEARCH("Bet365",C2297)))</formula>
    </cfRule>
  </conditionalFormatting>
  <conditionalFormatting sqref="C2297">
    <cfRule type="containsText" priority="698" operator="containsText" aboveAverage="0" equalAverage="0" bottom="0" percent="0" rank="0" text="Unibet" dxfId="696">
      <formula>NOT(ISERROR(SEARCH("Unibet",C2297)))</formula>
    </cfRule>
  </conditionalFormatting>
  <conditionalFormatting sqref="C2297">
    <cfRule type="containsText" priority="699" operator="containsText" aboveAverage="0" equalAverage="0" bottom="0" percent="0" rank="0" text="Betsson" dxfId="697">
      <formula>NOT(ISERROR(SEARCH("Betsson",C2297)))</formula>
    </cfRule>
  </conditionalFormatting>
  <conditionalFormatting sqref="C2297">
    <cfRule type="containsText" priority="700" operator="containsText" aboveAverage="0" equalAverage="0" bottom="0" percent="0" rank="0" text="Betsafe" dxfId="698">
      <formula>NOT(ISERROR(SEARCH("Betsafe",C2297)))</formula>
    </cfRule>
  </conditionalFormatting>
  <conditionalFormatting sqref="C2297">
    <cfRule type="containsText" priority="701" operator="containsText" aboveAverage="0" equalAverage="0" bottom="0" percent="0" rank="0" text="Coolbet" dxfId="699">
      <formula>NOT(ISERROR(SEARCH("Coolbet",C2297)))</formula>
    </cfRule>
  </conditionalFormatting>
  <conditionalFormatting sqref="C2308">
    <cfRule type="containsText" priority="702" operator="containsText" aboveAverage="0" equalAverage="0" bottom="0" percent="0" rank="0" text="Paf" dxfId="700">
      <formula>NOT(ISERROR(SEARCH("Paf",C2308)))</formula>
    </cfRule>
  </conditionalFormatting>
  <conditionalFormatting sqref="C2308">
    <cfRule type="containsText" priority="703" operator="containsText" aboveAverage="0" equalAverage="0" bottom="0" percent="0" rank="0" text="Rizk" dxfId="701">
      <formula>NOT(ISERROR(SEARCH("Rizk",C2308)))</formula>
    </cfRule>
  </conditionalFormatting>
  <conditionalFormatting sqref="C2308">
    <cfRule type="containsText" priority="704" operator="containsText" aboveAverage="0" equalAverage="0" bottom="0" percent="0" rank="0" text="Mr.green" dxfId="702">
      <formula>NOT(ISERROR(SEARCH("Mr.green",C2308)))</formula>
    </cfRule>
  </conditionalFormatting>
  <conditionalFormatting sqref="C2308">
    <cfRule type="containsText" priority="705" operator="containsText" aboveAverage="0" equalAverage="0" bottom="0" percent="0" rank="0" text="Betway" dxfId="703">
      <formula>NOT(ISERROR(SEARCH("Betway",C2308)))</formula>
    </cfRule>
  </conditionalFormatting>
  <conditionalFormatting sqref="C2308">
    <cfRule type="containsText" priority="706" operator="containsText" aboveAverage="0" equalAverage="0" bottom="0" percent="0" rank="0" text="Leovegas" dxfId="704">
      <formula>NOT(ISERROR(SEARCH("Leovegas",C2308)))</formula>
    </cfRule>
  </conditionalFormatting>
  <conditionalFormatting sqref="C2308">
    <cfRule type="containsText" priority="707" operator="containsText" aboveAverage="0" equalAverage="0" bottom="0" percent="0" rank="0" text="Intertops" dxfId="705">
      <formula>NOT(ISERROR(SEARCH("Intertops",C2308)))</formula>
    </cfRule>
  </conditionalFormatting>
  <conditionalFormatting sqref="C2308">
    <cfRule type="containsText" priority="708" operator="containsText" aboveAverage="0" equalAverage="0" bottom="0" percent="0" rank="0" text="Expekt" dxfId="706">
      <formula>NOT(ISERROR(SEARCH("Expekt",C2308)))</formula>
    </cfRule>
  </conditionalFormatting>
  <conditionalFormatting sqref="C2308">
    <cfRule type="containsText" priority="709" operator="containsText" aboveAverage="0" equalAverage="0" bottom="0" percent="0" rank="0" text="Comeon" dxfId="707">
      <formula>NOT(ISERROR(SEARCH("Comeon",C2308)))</formula>
    </cfRule>
  </conditionalFormatting>
  <conditionalFormatting sqref="C2308">
    <cfRule type="containsText" priority="710" operator="containsText" aboveAverage="0" equalAverage="0" bottom="0" percent="0" rank="0" text="Mobilebet" dxfId="708">
      <formula>NOT(ISERROR(SEARCH("Mobilebet",C2308)))</formula>
    </cfRule>
  </conditionalFormatting>
  <conditionalFormatting sqref="C2308">
    <cfRule type="containsText" priority="711" operator="containsText" aboveAverage="0" equalAverage="0" bottom="0" percent="0" rank="0" text="Pinnacle" dxfId="709">
      <formula>NOT(ISERROR(SEARCH("Pinnacle",C2308)))</formula>
    </cfRule>
  </conditionalFormatting>
  <conditionalFormatting sqref="C2308">
    <cfRule type="containsText" priority="712" operator="containsText" aboveAverage="0" equalAverage="0" bottom="0" percent="0" rank="0" text="Bet365" dxfId="710">
      <formula>NOT(ISERROR(SEARCH("Bet365",C2308)))</formula>
    </cfRule>
  </conditionalFormatting>
  <conditionalFormatting sqref="C2308">
    <cfRule type="containsText" priority="713" operator="containsText" aboveAverage="0" equalAverage="0" bottom="0" percent="0" rank="0" text="Unibet" dxfId="711">
      <formula>NOT(ISERROR(SEARCH("Unibet",C2308)))</formula>
    </cfRule>
  </conditionalFormatting>
  <conditionalFormatting sqref="C2308">
    <cfRule type="containsText" priority="714" operator="containsText" aboveAverage="0" equalAverage="0" bottom="0" percent="0" rank="0" text="Betsson" dxfId="712">
      <formula>NOT(ISERROR(SEARCH("Betsson",C2308)))</formula>
    </cfRule>
  </conditionalFormatting>
  <conditionalFormatting sqref="C2308">
    <cfRule type="containsText" priority="715" operator="containsText" aboveAverage="0" equalAverage="0" bottom="0" percent="0" rank="0" text="Betsafe" dxfId="713">
      <formula>NOT(ISERROR(SEARCH("Betsafe",C2308)))</formula>
    </cfRule>
  </conditionalFormatting>
  <conditionalFormatting sqref="C2308">
    <cfRule type="containsText" priority="716" operator="containsText" aboveAverage="0" equalAverage="0" bottom="0" percent="0" rank="0" text="Coolbet" dxfId="714">
      <formula>NOT(ISERROR(SEARCH("Coolbet",C2308)))</formula>
    </cfRule>
  </conditionalFormatting>
  <conditionalFormatting sqref="C2318">
    <cfRule type="containsText" priority="717" operator="containsText" aboveAverage="0" equalAverage="0" bottom="0" percent="0" rank="0" text="Paf" dxfId="715">
      <formula>NOT(ISERROR(SEARCH("Paf",C2318)))</formula>
    </cfRule>
  </conditionalFormatting>
  <conditionalFormatting sqref="C2318">
    <cfRule type="containsText" priority="718" operator="containsText" aboveAverage="0" equalAverage="0" bottom="0" percent="0" rank="0" text="Rizk" dxfId="716">
      <formula>NOT(ISERROR(SEARCH("Rizk",C2318)))</formula>
    </cfRule>
  </conditionalFormatting>
  <conditionalFormatting sqref="C2318">
    <cfRule type="containsText" priority="719" operator="containsText" aboveAverage="0" equalAverage="0" bottom="0" percent="0" rank="0" text="Mr.green" dxfId="717">
      <formula>NOT(ISERROR(SEARCH("Mr.green",C2318)))</formula>
    </cfRule>
  </conditionalFormatting>
  <conditionalFormatting sqref="C2318">
    <cfRule type="containsText" priority="720" operator="containsText" aboveAverage="0" equalAverage="0" bottom="0" percent="0" rank="0" text="Betway" dxfId="718">
      <formula>NOT(ISERROR(SEARCH("Betway",C2318)))</formula>
    </cfRule>
  </conditionalFormatting>
  <conditionalFormatting sqref="C2318">
    <cfRule type="containsText" priority="721" operator="containsText" aboveAverage="0" equalAverage="0" bottom="0" percent="0" rank="0" text="Leovegas" dxfId="719">
      <formula>NOT(ISERROR(SEARCH("Leovegas",C2318)))</formula>
    </cfRule>
  </conditionalFormatting>
  <conditionalFormatting sqref="C2318">
    <cfRule type="containsText" priority="722" operator="containsText" aboveAverage="0" equalAverage="0" bottom="0" percent="0" rank="0" text="Intertops" dxfId="720">
      <formula>NOT(ISERROR(SEARCH("Intertops",C2318)))</formula>
    </cfRule>
  </conditionalFormatting>
  <conditionalFormatting sqref="C2318">
    <cfRule type="containsText" priority="723" operator="containsText" aboveAverage="0" equalAverage="0" bottom="0" percent="0" rank="0" text="Expekt" dxfId="721">
      <formula>NOT(ISERROR(SEARCH("Expekt",C2318)))</formula>
    </cfRule>
  </conditionalFormatting>
  <conditionalFormatting sqref="C2318">
    <cfRule type="containsText" priority="724" operator="containsText" aboveAverage="0" equalAverage="0" bottom="0" percent="0" rank="0" text="Comeon" dxfId="722">
      <formula>NOT(ISERROR(SEARCH("Comeon",C2318)))</formula>
    </cfRule>
  </conditionalFormatting>
  <conditionalFormatting sqref="C2318">
    <cfRule type="containsText" priority="725" operator="containsText" aboveAverage="0" equalAverage="0" bottom="0" percent="0" rank="0" text="Mobilebet" dxfId="723">
      <formula>NOT(ISERROR(SEARCH("Mobilebet",C2318)))</formula>
    </cfRule>
  </conditionalFormatting>
  <conditionalFormatting sqref="C2318">
    <cfRule type="containsText" priority="726" operator="containsText" aboveAverage="0" equalAverage="0" bottom="0" percent="0" rank="0" text="Pinnacle" dxfId="724">
      <formula>NOT(ISERROR(SEARCH("Pinnacle",C2318)))</formula>
    </cfRule>
  </conditionalFormatting>
  <conditionalFormatting sqref="C2318">
    <cfRule type="containsText" priority="727" operator="containsText" aboveAverage="0" equalAverage="0" bottom="0" percent="0" rank="0" text="Bet365" dxfId="725">
      <formula>NOT(ISERROR(SEARCH("Bet365",C2318)))</formula>
    </cfRule>
  </conditionalFormatting>
  <conditionalFormatting sqref="C2318">
    <cfRule type="containsText" priority="728" operator="containsText" aboveAverage="0" equalAverage="0" bottom="0" percent="0" rank="0" text="Unibet" dxfId="726">
      <formula>NOT(ISERROR(SEARCH("Unibet",C2318)))</formula>
    </cfRule>
  </conditionalFormatting>
  <conditionalFormatting sqref="C2318">
    <cfRule type="containsText" priority="729" operator="containsText" aboveAverage="0" equalAverage="0" bottom="0" percent="0" rank="0" text="Betsson" dxfId="727">
      <formula>NOT(ISERROR(SEARCH("Betsson",C2318)))</formula>
    </cfRule>
  </conditionalFormatting>
  <conditionalFormatting sqref="C2318">
    <cfRule type="containsText" priority="730" operator="containsText" aboveAverage="0" equalAverage="0" bottom="0" percent="0" rank="0" text="Betsafe" dxfId="728">
      <formula>NOT(ISERROR(SEARCH("Betsafe",C2318)))</formula>
    </cfRule>
  </conditionalFormatting>
  <conditionalFormatting sqref="C2318">
    <cfRule type="containsText" priority="731" operator="containsText" aboveAverage="0" equalAverage="0" bottom="0" percent="0" rank="0" text="Coolbet" dxfId="729">
      <formula>NOT(ISERROR(SEARCH("Coolbet",C2318)))</formula>
    </cfRule>
  </conditionalFormatting>
  <conditionalFormatting sqref="C2326">
    <cfRule type="containsText" priority="732" operator="containsText" aboveAverage="0" equalAverage="0" bottom="0" percent="0" rank="0" text="Paf" dxfId="730">
      <formula>NOT(ISERROR(SEARCH("Paf",C2326)))</formula>
    </cfRule>
  </conditionalFormatting>
  <conditionalFormatting sqref="C2326">
    <cfRule type="containsText" priority="733" operator="containsText" aboveAverage="0" equalAverage="0" bottom="0" percent="0" rank="0" text="Rizk" dxfId="731">
      <formula>NOT(ISERROR(SEARCH("Rizk",C2326)))</formula>
    </cfRule>
  </conditionalFormatting>
  <conditionalFormatting sqref="C2326">
    <cfRule type="containsText" priority="734" operator="containsText" aboveAverage="0" equalAverage="0" bottom="0" percent="0" rank="0" text="Mr.green" dxfId="732">
      <formula>NOT(ISERROR(SEARCH("Mr.green",C2326)))</formula>
    </cfRule>
  </conditionalFormatting>
  <conditionalFormatting sqref="C2326">
    <cfRule type="containsText" priority="735" operator="containsText" aboveAverage="0" equalAverage="0" bottom="0" percent="0" rank="0" text="Betway" dxfId="733">
      <formula>NOT(ISERROR(SEARCH("Betway",C2326)))</formula>
    </cfRule>
  </conditionalFormatting>
  <conditionalFormatting sqref="C2326">
    <cfRule type="containsText" priority="736" operator="containsText" aboveAverage="0" equalAverage="0" bottom="0" percent="0" rank="0" text="Leovegas" dxfId="734">
      <formula>NOT(ISERROR(SEARCH("Leovegas",C2326)))</formula>
    </cfRule>
  </conditionalFormatting>
  <conditionalFormatting sqref="C2326">
    <cfRule type="containsText" priority="737" operator="containsText" aboveAverage="0" equalAverage="0" bottom="0" percent="0" rank="0" text="Intertops" dxfId="735">
      <formula>NOT(ISERROR(SEARCH("Intertops",C2326)))</formula>
    </cfRule>
  </conditionalFormatting>
  <conditionalFormatting sqref="C2326">
    <cfRule type="containsText" priority="738" operator="containsText" aboveAverage="0" equalAverage="0" bottom="0" percent="0" rank="0" text="Expekt" dxfId="736">
      <formula>NOT(ISERROR(SEARCH("Expekt",C2326)))</formula>
    </cfRule>
  </conditionalFormatting>
  <conditionalFormatting sqref="C2326">
    <cfRule type="containsText" priority="739" operator="containsText" aboveAverage="0" equalAverage="0" bottom="0" percent="0" rank="0" text="Comeon" dxfId="737">
      <formula>NOT(ISERROR(SEARCH("Comeon",C2326)))</formula>
    </cfRule>
  </conditionalFormatting>
  <conditionalFormatting sqref="C2326">
    <cfRule type="containsText" priority="740" operator="containsText" aboveAverage="0" equalAverage="0" bottom="0" percent="0" rank="0" text="Mobilebet" dxfId="738">
      <formula>NOT(ISERROR(SEARCH("Mobilebet",C2326)))</formula>
    </cfRule>
  </conditionalFormatting>
  <conditionalFormatting sqref="C2326">
    <cfRule type="containsText" priority="741" operator="containsText" aboveAverage="0" equalAverage="0" bottom="0" percent="0" rank="0" text="Pinnacle" dxfId="739">
      <formula>NOT(ISERROR(SEARCH("Pinnacle",C2326)))</formula>
    </cfRule>
  </conditionalFormatting>
  <conditionalFormatting sqref="C2326">
    <cfRule type="containsText" priority="742" operator="containsText" aboveAverage="0" equalAverage="0" bottom="0" percent="0" rank="0" text="Bet365" dxfId="740">
      <formula>NOT(ISERROR(SEARCH("Bet365",C2326)))</formula>
    </cfRule>
  </conditionalFormatting>
  <conditionalFormatting sqref="C2326">
    <cfRule type="containsText" priority="743" operator="containsText" aboveAverage="0" equalAverage="0" bottom="0" percent="0" rank="0" text="Unibet" dxfId="741">
      <formula>NOT(ISERROR(SEARCH("Unibet",C2326)))</formula>
    </cfRule>
  </conditionalFormatting>
  <conditionalFormatting sqref="C2326">
    <cfRule type="containsText" priority="744" operator="containsText" aboveAverage="0" equalAverage="0" bottom="0" percent="0" rank="0" text="Betsson" dxfId="742">
      <formula>NOT(ISERROR(SEARCH("Betsson",C2326)))</formula>
    </cfRule>
  </conditionalFormatting>
  <conditionalFormatting sqref="C2326">
    <cfRule type="containsText" priority="745" operator="containsText" aboveAverage="0" equalAverage="0" bottom="0" percent="0" rank="0" text="Betsafe" dxfId="743">
      <formula>NOT(ISERROR(SEARCH("Betsafe",C2326)))</formula>
    </cfRule>
  </conditionalFormatting>
  <conditionalFormatting sqref="C2326">
    <cfRule type="containsText" priority="746" operator="containsText" aboveAverage="0" equalAverage="0" bottom="0" percent="0" rank="0" text="Coolbet" dxfId="744">
      <formula>NOT(ISERROR(SEARCH("Coolbet",C2326)))</formula>
    </cfRule>
  </conditionalFormatting>
  <conditionalFormatting sqref="C2329">
    <cfRule type="containsText" priority="747" operator="containsText" aboveAverage="0" equalAverage="0" bottom="0" percent="0" rank="0" text="Paf" dxfId="745">
      <formula>NOT(ISERROR(SEARCH("Paf",C2329)))</formula>
    </cfRule>
  </conditionalFormatting>
  <conditionalFormatting sqref="C2329">
    <cfRule type="containsText" priority="748" operator="containsText" aboveAverage="0" equalAverage="0" bottom="0" percent="0" rank="0" text="Rizk" dxfId="746">
      <formula>NOT(ISERROR(SEARCH("Rizk",C2329)))</formula>
    </cfRule>
  </conditionalFormatting>
  <conditionalFormatting sqref="C2329">
    <cfRule type="containsText" priority="749" operator="containsText" aboveAverage="0" equalAverage="0" bottom="0" percent="0" rank="0" text="Mr.green" dxfId="747">
      <formula>NOT(ISERROR(SEARCH("Mr.green",C2329)))</formula>
    </cfRule>
  </conditionalFormatting>
  <conditionalFormatting sqref="C2329">
    <cfRule type="containsText" priority="750" operator="containsText" aboveAverage="0" equalAverage="0" bottom="0" percent="0" rank="0" text="Betway" dxfId="748">
      <formula>NOT(ISERROR(SEARCH("Betway",C2329)))</formula>
    </cfRule>
  </conditionalFormatting>
  <conditionalFormatting sqref="C2329">
    <cfRule type="containsText" priority="751" operator="containsText" aboveAverage="0" equalAverage="0" bottom="0" percent="0" rank="0" text="Leovegas" dxfId="749">
      <formula>NOT(ISERROR(SEARCH("Leovegas",C2329)))</formula>
    </cfRule>
  </conditionalFormatting>
  <conditionalFormatting sqref="C2329">
    <cfRule type="containsText" priority="752" operator="containsText" aboveAverage="0" equalAverage="0" bottom="0" percent="0" rank="0" text="Intertops" dxfId="750">
      <formula>NOT(ISERROR(SEARCH("Intertops",C2329)))</formula>
    </cfRule>
  </conditionalFormatting>
  <conditionalFormatting sqref="C2329">
    <cfRule type="containsText" priority="753" operator="containsText" aboveAverage="0" equalAverage="0" bottom="0" percent="0" rank="0" text="Expekt" dxfId="751">
      <formula>NOT(ISERROR(SEARCH("Expekt",C2329)))</formula>
    </cfRule>
  </conditionalFormatting>
  <conditionalFormatting sqref="C2329">
    <cfRule type="containsText" priority="754" operator="containsText" aboveAverage="0" equalAverage="0" bottom="0" percent="0" rank="0" text="Comeon" dxfId="752">
      <formula>NOT(ISERROR(SEARCH("Comeon",C2329)))</formula>
    </cfRule>
  </conditionalFormatting>
  <conditionalFormatting sqref="C2329">
    <cfRule type="containsText" priority="755" operator="containsText" aboveAverage="0" equalAverage="0" bottom="0" percent="0" rank="0" text="Mobilebet" dxfId="753">
      <formula>NOT(ISERROR(SEARCH("Mobilebet",C2329)))</formula>
    </cfRule>
  </conditionalFormatting>
  <conditionalFormatting sqref="C2329">
    <cfRule type="containsText" priority="756" operator="containsText" aboveAverage="0" equalAverage="0" bottom="0" percent="0" rank="0" text="Pinnacle" dxfId="754">
      <formula>NOT(ISERROR(SEARCH("Pinnacle",C2329)))</formula>
    </cfRule>
  </conditionalFormatting>
  <conditionalFormatting sqref="C2329">
    <cfRule type="containsText" priority="757" operator="containsText" aboveAverage="0" equalAverage="0" bottom="0" percent="0" rank="0" text="Bet365" dxfId="755">
      <formula>NOT(ISERROR(SEARCH("Bet365",C2329)))</formula>
    </cfRule>
  </conditionalFormatting>
  <conditionalFormatting sqref="C2329">
    <cfRule type="containsText" priority="758" operator="containsText" aboveAverage="0" equalAverage="0" bottom="0" percent="0" rank="0" text="Unibet" dxfId="756">
      <formula>NOT(ISERROR(SEARCH("Unibet",C2329)))</formula>
    </cfRule>
  </conditionalFormatting>
  <conditionalFormatting sqref="C2329">
    <cfRule type="containsText" priority="759" operator="containsText" aboveAverage="0" equalAverage="0" bottom="0" percent="0" rank="0" text="Betsson" dxfId="757">
      <formula>NOT(ISERROR(SEARCH("Betsson",C2329)))</formula>
    </cfRule>
  </conditionalFormatting>
  <conditionalFormatting sqref="C2329">
    <cfRule type="containsText" priority="760" operator="containsText" aboveAverage="0" equalAverage="0" bottom="0" percent="0" rank="0" text="Betsafe" dxfId="758">
      <formula>NOT(ISERROR(SEARCH("Betsafe",C2329)))</formula>
    </cfRule>
  </conditionalFormatting>
  <conditionalFormatting sqref="C2329">
    <cfRule type="containsText" priority="761" operator="containsText" aboveAverage="0" equalAverage="0" bottom="0" percent="0" rank="0" text="Coolbet" dxfId="759">
      <formula>NOT(ISERROR(SEARCH("Coolbet",C2329)))</formula>
    </cfRule>
  </conditionalFormatting>
  <conditionalFormatting sqref="C2328">
    <cfRule type="containsText" priority="762" operator="containsText" aboveAverage="0" equalAverage="0" bottom="0" percent="0" rank="0" text="Paf" dxfId="760">
      <formula>NOT(ISERROR(SEARCH("Paf",C2328)))</formula>
    </cfRule>
  </conditionalFormatting>
  <conditionalFormatting sqref="C2328">
    <cfRule type="containsText" priority="763" operator="containsText" aboveAverage="0" equalAverage="0" bottom="0" percent="0" rank="0" text="Rizk" dxfId="761">
      <formula>NOT(ISERROR(SEARCH("Rizk",C2328)))</formula>
    </cfRule>
  </conditionalFormatting>
  <conditionalFormatting sqref="C2328">
    <cfRule type="containsText" priority="764" operator="containsText" aboveAverage="0" equalAverage="0" bottom="0" percent="0" rank="0" text="Mr.green" dxfId="762">
      <formula>NOT(ISERROR(SEARCH("Mr.green",C2328)))</formula>
    </cfRule>
  </conditionalFormatting>
  <conditionalFormatting sqref="C2328">
    <cfRule type="containsText" priority="765" operator="containsText" aboveAverage="0" equalAverage="0" bottom="0" percent="0" rank="0" text="Betway" dxfId="763">
      <formula>NOT(ISERROR(SEARCH("Betway",C2328)))</formula>
    </cfRule>
  </conditionalFormatting>
  <conditionalFormatting sqref="C2328">
    <cfRule type="containsText" priority="766" operator="containsText" aboveAverage="0" equalAverage="0" bottom="0" percent="0" rank="0" text="Leovegas" dxfId="764">
      <formula>NOT(ISERROR(SEARCH("Leovegas",C2328)))</formula>
    </cfRule>
  </conditionalFormatting>
  <conditionalFormatting sqref="C2328">
    <cfRule type="containsText" priority="767" operator="containsText" aboveAverage="0" equalAverage="0" bottom="0" percent="0" rank="0" text="Intertops" dxfId="765">
      <formula>NOT(ISERROR(SEARCH("Intertops",C2328)))</formula>
    </cfRule>
  </conditionalFormatting>
  <conditionalFormatting sqref="C2328">
    <cfRule type="containsText" priority="768" operator="containsText" aboveAverage="0" equalAverage="0" bottom="0" percent="0" rank="0" text="Expekt" dxfId="766">
      <formula>NOT(ISERROR(SEARCH("Expekt",C2328)))</formula>
    </cfRule>
  </conditionalFormatting>
  <conditionalFormatting sqref="C2328">
    <cfRule type="containsText" priority="769" operator="containsText" aboveAverage="0" equalAverage="0" bottom="0" percent="0" rank="0" text="Comeon" dxfId="767">
      <formula>NOT(ISERROR(SEARCH("Comeon",C2328)))</formula>
    </cfRule>
  </conditionalFormatting>
  <conditionalFormatting sqref="C2328">
    <cfRule type="containsText" priority="770" operator="containsText" aboveAverage="0" equalAverage="0" bottom="0" percent="0" rank="0" text="Mobilebet" dxfId="768">
      <formula>NOT(ISERROR(SEARCH("Mobilebet",C2328)))</formula>
    </cfRule>
  </conditionalFormatting>
  <conditionalFormatting sqref="C2328">
    <cfRule type="containsText" priority="771" operator="containsText" aboveAverage="0" equalAverage="0" bottom="0" percent="0" rank="0" text="Pinnacle" dxfId="769">
      <formula>NOT(ISERROR(SEARCH("Pinnacle",C2328)))</formula>
    </cfRule>
  </conditionalFormatting>
  <conditionalFormatting sqref="C2328">
    <cfRule type="containsText" priority="772" operator="containsText" aboveAverage="0" equalAverage="0" bottom="0" percent="0" rank="0" text="Bet365" dxfId="770">
      <formula>NOT(ISERROR(SEARCH("Bet365",C2328)))</formula>
    </cfRule>
  </conditionalFormatting>
  <conditionalFormatting sqref="C2328">
    <cfRule type="containsText" priority="773" operator="containsText" aboveAverage="0" equalAverage="0" bottom="0" percent="0" rank="0" text="Unibet" dxfId="771">
      <formula>NOT(ISERROR(SEARCH("Unibet",C2328)))</formula>
    </cfRule>
  </conditionalFormatting>
  <conditionalFormatting sqref="C2328">
    <cfRule type="containsText" priority="774" operator="containsText" aboveAverage="0" equalAverage="0" bottom="0" percent="0" rank="0" text="Betsson" dxfId="772">
      <formula>NOT(ISERROR(SEARCH("Betsson",C2328)))</formula>
    </cfRule>
  </conditionalFormatting>
  <conditionalFormatting sqref="C2328">
    <cfRule type="containsText" priority="775" operator="containsText" aboveAverage="0" equalAverage="0" bottom="0" percent="0" rank="0" text="Betsafe" dxfId="773">
      <formula>NOT(ISERROR(SEARCH("Betsafe",C2328)))</formula>
    </cfRule>
  </conditionalFormatting>
  <conditionalFormatting sqref="C2328">
    <cfRule type="containsText" priority="776" operator="containsText" aboveAverage="0" equalAverage="0" bottom="0" percent="0" rank="0" text="Coolbet" dxfId="774">
      <formula>NOT(ISERROR(SEARCH("Coolbet",C2328)))</formula>
    </cfRule>
  </conditionalFormatting>
  <conditionalFormatting sqref="C2335">
    <cfRule type="containsText" priority="777" operator="containsText" aboveAverage="0" equalAverage="0" bottom="0" percent="0" rank="0" text="Paf" dxfId="775">
      <formula>NOT(ISERROR(SEARCH("Paf",C2335)))</formula>
    </cfRule>
  </conditionalFormatting>
  <conditionalFormatting sqref="C2335">
    <cfRule type="containsText" priority="778" operator="containsText" aboveAverage="0" equalAverage="0" bottom="0" percent="0" rank="0" text="Rizk" dxfId="776">
      <formula>NOT(ISERROR(SEARCH("Rizk",C2335)))</formula>
    </cfRule>
  </conditionalFormatting>
  <conditionalFormatting sqref="C2335">
    <cfRule type="containsText" priority="779" operator="containsText" aboveAverage="0" equalAverage="0" bottom="0" percent="0" rank="0" text="Mr.green" dxfId="777">
      <formula>NOT(ISERROR(SEARCH("Mr.green",C2335)))</formula>
    </cfRule>
  </conditionalFormatting>
  <conditionalFormatting sqref="C2335">
    <cfRule type="containsText" priority="780" operator="containsText" aboveAverage="0" equalAverage="0" bottom="0" percent="0" rank="0" text="Betway" dxfId="778">
      <formula>NOT(ISERROR(SEARCH("Betway",C2335)))</formula>
    </cfRule>
  </conditionalFormatting>
  <conditionalFormatting sqref="C2335">
    <cfRule type="containsText" priority="781" operator="containsText" aboveAverage="0" equalAverage="0" bottom="0" percent="0" rank="0" text="Leovegas" dxfId="779">
      <formula>NOT(ISERROR(SEARCH("Leovegas",C2335)))</formula>
    </cfRule>
  </conditionalFormatting>
  <conditionalFormatting sqref="C2335">
    <cfRule type="containsText" priority="782" operator="containsText" aboveAverage="0" equalAverage="0" bottom="0" percent="0" rank="0" text="Intertops" dxfId="780">
      <formula>NOT(ISERROR(SEARCH("Intertops",C2335)))</formula>
    </cfRule>
  </conditionalFormatting>
  <conditionalFormatting sqref="C2335">
    <cfRule type="containsText" priority="783" operator="containsText" aboveAverage="0" equalAverage="0" bottom="0" percent="0" rank="0" text="Expekt" dxfId="781">
      <formula>NOT(ISERROR(SEARCH("Expekt",C2335)))</formula>
    </cfRule>
  </conditionalFormatting>
  <conditionalFormatting sqref="C2335">
    <cfRule type="containsText" priority="784" operator="containsText" aboveAverage="0" equalAverage="0" bottom="0" percent="0" rank="0" text="Comeon" dxfId="782">
      <formula>NOT(ISERROR(SEARCH("Comeon",C2335)))</formula>
    </cfRule>
  </conditionalFormatting>
  <conditionalFormatting sqref="C2335">
    <cfRule type="containsText" priority="785" operator="containsText" aboveAverage="0" equalAverage="0" bottom="0" percent="0" rank="0" text="Mobilebet" dxfId="783">
      <formula>NOT(ISERROR(SEARCH("Mobilebet",C2335)))</formula>
    </cfRule>
  </conditionalFormatting>
  <conditionalFormatting sqref="C2335">
    <cfRule type="containsText" priority="786" operator="containsText" aboveAverage="0" equalAverage="0" bottom="0" percent="0" rank="0" text="Pinnacle" dxfId="784">
      <formula>NOT(ISERROR(SEARCH("Pinnacle",C2335)))</formula>
    </cfRule>
  </conditionalFormatting>
  <conditionalFormatting sqref="C2335">
    <cfRule type="containsText" priority="787" operator="containsText" aboveAverage="0" equalAverage="0" bottom="0" percent="0" rank="0" text="Bet365" dxfId="785">
      <formula>NOT(ISERROR(SEARCH("Bet365",C2335)))</formula>
    </cfRule>
  </conditionalFormatting>
  <conditionalFormatting sqref="C2335">
    <cfRule type="containsText" priority="788" operator="containsText" aboveAverage="0" equalAverage="0" bottom="0" percent="0" rank="0" text="Unibet" dxfId="786">
      <formula>NOT(ISERROR(SEARCH("Unibet",C2335)))</formula>
    </cfRule>
  </conditionalFormatting>
  <conditionalFormatting sqref="C2335">
    <cfRule type="containsText" priority="789" operator="containsText" aboveAverage="0" equalAverage="0" bottom="0" percent="0" rank="0" text="Betsson" dxfId="787">
      <formula>NOT(ISERROR(SEARCH("Betsson",C2335)))</formula>
    </cfRule>
  </conditionalFormatting>
  <conditionalFormatting sqref="C2335">
    <cfRule type="containsText" priority="790" operator="containsText" aboveAverage="0" equalAverage="0" bottom="0" percent="0" rank="0" text="Betsafe" dxfId="788">
      <formula>NOT(ISERROR(SEARCH("Betsafe",C2335)))</formula>
    </cfRule>
  </conditionalFormatting>
  <conditionalFormatting sqref="C2335">
    <cfRule type="containsText" priority="791" operator="containsText" aboveAverage="0" equalAverage="0" bottom="0" percent="0" rank="0" text="Coolbet" dxfId="789">
      <formula>NOT(ISERROR(SEARCH("Coolbet",C2335)))</formula>
    </cfRule>
  </conditionalFormatting>
  <conditionalFormatting sqref="C2342">
    <cfRule type="containsText" priority="792" operator="containsText" aboveAverage="0" equalAverage="0" bottom="0" percent="0" rank="0" text="Paf" dxfId="790">
      <formula>NOT(ISERROR(SEARCH("Paf",C2342)))</formula>
    </cfRule>
  </conditionalFormatting>
  <conditionalFormatting sqref="C2342">
    <cfRule type="containsText" priority="793" operator="containsText" aboveAverage="0" equalAverage="0" bottom="0" percent="0" rank="0" text="Rizk" dxfId="791">
      <formula>NOT(ISERROR(SEARCH("Rizk",C2342)))</formula>
    </cfRule>
  </conditionalFormatting>
  <conditionalFormatting sqref="C2342">
    <cfRule type="containsText" priority="794" operator="containsText" aboveAverage="0" equalAverage="0" bottom="0" percent="0" rank="0" text="Mr.green" dxfId="792">
      <formula>NOT(ISERROR(SEARCH("Mr.green",C2342)))</formula>
    </cfRule>
  </conditionalFormatting>
  <conditionalFormatting sqref="C2342">
    <cfRule type="containsText" priority="795" operator="containsText" aboveAverage="0" equalAverage="0" bottom="0" percent="0" rank="0" text="Betway" dxfId="793">
      <formula>NOT(ISERROR(SEARCH("Betway",C2342)))</formula>
    </cfRule>
  </conditionalFormatting>
  <conditionalFormatting sqref="C2342">
    <cfRule type="containsText" priority="796" operator="containsText" aboveAverage="0" equalAverage="0" bottom="0" percent="0" rank="0" text="Leovegas" dxfId="794">
      <formula>NOT(ISERROR(SEARCH("Leovegas",C2342)))</formula>
    </cfRule>
  </conditionalFormatting>
  <conditionalFormatting sqref="C2342">
    <cfRule type="containsText" priority="797" operator="containsText" aboveAverage="0" equalAverage="0" bottom="0" percent="0" rank="0" text="Intertops" dxfId="795">
      <formula>NOT(ISERROR(SEARCH("Intertops",C2342)))</formula>
    </cfRule>
  </conditionalFormatting>
  <conditionalFormatting sqref="C2342">
    <cfRule type="containsText" priority="798" operator="containsText" aboveAverage="0" equalAverage="0" bottom="0" percent="0" rank="0" text="Expekt" dxfId="796">
      <formula>NOT(ISERROR(SEARCH("Expekt",C2342)))</formula>
    </cfRule>
  </conditionalFormatting>
  <conditionalFormatting sqref="C2342">
    <cfRule type="containsText" priority="799" operator="containsText" aboveAverage="0" equalAverage="0" bottom="0" percent="0" rank="0" text="Comeon" dxfId="797">
      <formula>NOT(ISERROR(SEARCH("Comeon",C2342)))</formula>
    </cfRule>
  </conditionalFormatting>
  <conditionalFormatting sqref="C2342">
    <cfRule type="containsText" priority="800" operator="containsText" aboveAverage="0" equalAverage="0" bottom="0" percent="0" rank="0" text="Mobilebet" dxfId="798">
      <formula>NOT(ISERROR(SEARCH("Mobilebet",C2342)))</formula>
    </cfRule>
  </conditionalFormatting>
  <conditionalFormatting sqref="C2342">
    <cfRule type="containsText" priority="801" operator="containsText" aboveAverage="0" equalAverage="0" bottom="0" percent="0" rank="0" text="Pinnacle" dxfId="799">
      <formula>NOT(ISERROR(SEARCH("Pinnacle",C2342)))</formula>
    </cfRule>
  </conditionalFormatting>
  <conditionalFormatting sqref="C2342">
    <cfRule type="containsText" priority="802" operator="containsText" aboveAverage="0" equalAverage="0" bottom="0" percent="0" rank="0" text="Bet365" dxfId="800">
      <formula>NOT(ISERROR(SEARCH("Bet365",C2342)))</formula>
    </cfRule>
  </conditionalFormatting>
  <conditionalFormatting sqref="C2342">
    <cfRule type="containsText" priority="803" operator="containsText" aboveAverage="0" equalAverage="0" bottom="0" percent="0" rank="0" text="Unibet" dxfId="801">
      <formula>NOT(ISERROR(SEARCH("Unibet",C2342)))</formula>
    </cfRule>
  </conditionalFormatting>
  <conditionalFormatting sqref="C2342">
    <cfRule type="containsText" priority="804" operator="containsText" aboveAverage="0" equalAverage="0" bottom="0" percent="0" rank="0" text="Betsson" dxfId="802">
      <formula>NOT(ISERROR(SEARCH("Betsson",C2342)))</formula>
    </cfRule>
  </conditionalFormatting>
  <conditionalFormatting sqref="C2342">
    <cfRule type="containsText" priority="805" operator="containsText" aboveAverage="0" equalAverage="0" bottom="0" percent="0" rank="0" text="Betsafe" dxfId="803">
      <formula>NOT(ISERROR(SEARCH("Betsafe",C2342)))</formula>
    </cfRule>
  </conditionalFormatting>
  <conditionalFormatting sqref="C2342">
    <cfRule type="containsText" priority="806" operator="containsText" aboveAverage="0" equalAverage="0" bottom="0" percent="0" rank="0" text="Coolbet" dxfId="804">
      <formula>NOT(ISERROR(SEARCH("Coolbet",C2342)))</formula>
    </cfRule>
  </conditionalFormatting>
  <conditionalFormatting sqref="C2345">
    <cfRule type="containsText" priority="807" operator="containsText" aboveAverage="0" equalAverage="0" bottom="0" percent="0" rank="0" text="Paf" dxfId="805">
      <formula>NOT(ISERROR(SEARCH("Paf",C2345)))</formula>
    </cfRule>
  </conditionalFormatting>
  <conditionalFormatting sqref="C2345">
    <cfRule type="containsText" priority="808" operator="containsText" aboveAverage="0" equalAverage="0" bottom="0" percent="0" rank="0" text="Rizk" dxfId="806">
      <formula>NOT(ISERROR(SEARCH("Rizk",C2345)))</formula>
    </cfRule>
  </conditionalFormatting>
  <conditionalFormatting sqref="C2345">
    <cfRule type="containsText" priority="809" operator="containsText" aboveAverage="0" equalAverage="0" bottom="0" percent="0" rank="0" text="Mr.green" dxfId="807">
      <formula>NOT(ISERROR(SEARCH("Mr.green",C2345)))</formula>
    </cfRule>
  </conditionalFormatting>
  <conditionalFormatting sqref="C2345">
    <cfRule type="containsText" priority="810" operator="containsText" aboveAverage="0" equalAverage="0" bottom="0" percent="0" rank="0" text="Betway" dxfId="808">
      <formula>NOT(ISERROR(SEARCH("Betway",C2345)))</formula>
    </cfRule>
  </conditionalFormatting>
  <conditionalFormatting sqref="C2345">
    <cfRule type="containsText" priority="811" operator="containsText" aboveAverage="0" equalAverage="0" bottom="0" percent="0" rank="0" text="Leovegas" dxfId="809">
      <formula>NOT(ISERROR(SEARCH("Leovegas",C2345)))</formula>
    </cfRule>
  </conditionalFormatting>
  <conditionalFormatting sqref="C2345">
    <cfRule type="containsText" priority="812" operator="containsText" aboveAverage="0" equalAverage="0" bottom="0" percent="0" rank="0" text="Intertops" dxfId="810">
      <formula>NOT(ISERROR(SEARCH("Intertops",C2345)))</formula>
    </cfRule>
  </conditionalFormatting>
  <conditionalFormatting sqref="C2345">
    <cfRule type="containsText" priority="813" operator="containsText" aboveAverage="0" equalAverage="0" bottom="0" percent="0" rank="0" text="Expekt" dxfId="811">
      <formula>NOT(ISERROR(SEARCH("Expekt",C2345)))</formula>
    </cfRule>
  </conditionalFormatting>
  <conditionalFormatting sqref="C2345">
    <cfRule type="containsText" priority="814" operator="containsText" aboveAverage="0" equalAverage="0" bottom="0" percent="0" rank="0" text="Comeon" dxfId="812">
      <formula>NOT(ISERROR(SEARCH("Comeon",C2345)))</formula>
    </cfRule>
  </conditionalFormatting>
  <conditionalFormatting sqref="C2345">
    <cfRule type="containsText" priority="815" operator="containsText" aboveAverage="0" equalAverage="0" bottom="0" percent="0" rank="0" text="Mobilebet" dxfId="813">
      <formula>NOT(ISERROR(SEARCH("Mobilebet",C2345)))</formula>
    </cfRule>
  </conditionalFormatting>
  <conditionalFormatting sqref="C2345">
    <cfRule type="containsText" priority="816" operator="containsText" aboveAverage="0" equalAverage="0" bottom="0" percent="0" rank="0" text="Pinnacle" dxfId="814">
      <formula>NOT(ISERROR(SEARCH("Pinnacle",C2345)))</formula>
    </cfRule>
  </conditionalFormatting>
  <conditionalFormatting sqref="C2345">
    <cfRule type="containsText" priority="817" operator="containsText" aboveAverage="0" equalAverage="0" bottom="0" percent="0" rank="0" text="Bet365" dxfId="815">
      <formula>NOT(ISERROR(SEARCH("Bet365",C2345)))</formula>
    </cfRule>
  </conditionalFormatting>
  <conditionalFormatting sqref="C2345">
    <cfRule type="containsText" priority="818" operator="containsText" aboveAverage="0" equalAverage="0" bottom="0" percent="0" rank="0" text="Unibet" dxfId="816">
      <formula>NOT(ISERROR(SEARCH("Unibet",C2345)))</formula>
    </cfRule>
  </conditionalFormatting>
  <conditionalFormatting sqref="C2345">
    <cfRule type="containsText" priority="819" operator="containsText" aboveAverage="0" equalAverage="0" bottom="0" percent="0" rank="0" text="Betsson" dxfId="817">
      <formula>NOT(ISERROR(SEARCH("Betsson",C2345)))</formula>
    </cfRule>
  </conditionalFormatting>
  <conditionalFormatting sqref="C2345">
    <cfRule type="containsText" priority="820" operator="containsText" aboveAverage="0" equalAverage="0" bottom="0" percent="0" rank="0" text="Betsafe" dxfId="818">
      <formula>NOT(ISERROR(SEARCH("Betsafe",C2345)))</formula>
    </cfRule>
  </conditionalFormatting>
  <conditionalFormatting sqref="C2345">
    <cfRule type="containsText" priority="821" operator="containsText" aboveAverage="0" equalAverage="0" bottom="0" percent="0" rank="0" text="Coolbet" dxfId="819">
      <formula>NOT(ISERROR(SEARCH("Coolbet",C2345)))</formula>
    </cfRule>
  </conditionalFormatting>
  <conditionalFormatting sqref="C2344">
    <cfRule type="containsText" priority="822" operator="containsText" aboveAverage="0" equalAverage="0" bottom="0" percent="0" rank="0" text="Paf" dxfId="820">
      <formula>NOT(ISERROR(SEARCH("Paf",C2344)))</formula>
    </cfRule>
  </conditionalFormatting>
  <conditionalFormatting sqref="C2344">
    <cfRule type="containsText" priority="823" operator="containsText" aboveAverage="0" equalAverage="0" bottom="0" percent="0" rank="0" text="Rizk" dxfId="821">
      <formula>NOT(ISERROR(SEARCH("Rizk",C2344)))</formula>
    </cfRule>
  </conditionalFormatting>
  <conditionalFormatting sqref="C2344">
    <cfRule type="containsText" priority="824" operator="containsText" aboveAverage="0" equalAverage="0" bottom="0" percent="0" rank="0" text="Mr.green" dxfId="822">
      <formula>NOT(ISERROR(SEARCH("Mr.green",C2344)))</formula>
    </cfRule>
  </conditionalFormatting>
  <conditionalFormatting sqref="C2344">
    <cfRule type="containsText" priority="825" operator="containsText" aboveAverage="0" equalAverage="0" bottom="0" percent="0" rank="0" text="Betway" dxfId="823">
      <formula>NOT(ISERROR(SEARCH("Betway",C2344)))</formula>
    </cfRule>
  </conditionalFormatting>
  <conditionalFormatting sqref="C2344">
    <cfRule type="containsText" priority="826" operator="containsText" aboveAverage="0" equalAverage="0" bottom="0" percent="0" rank="0" text="Leovegas" dxfId="824">
      <formula>NOT(ISERROR(SEARCH("Leovegas",C2344)))</formula>
    </cfRule>
  </conditionalFormatting>
  <conditionalFormatting sqref="C2344">
    <cfRule type="containsText" priority="827" operator="containsText" aboveAverage="0" equalAverage="0" bottom="0" percent="0" rank="0" text="Intertops" dxfId="825">
      <formula>NOT(ISERROR(SEARCH("Intertops",C2344)))</formula>
    </cfRule>
  </conditionalFormatting>
  <conditionalFormatting sqref="C2344">
    <cfRule type="containsText" priority="828" operator="containsText" aboveAverage="0" equalAverage="0" bottom="0" percent="0" rank="0" text="Expekt" dxfId="826">
      <formula>NOT(ISERROR(SEARCH("Expekt",C2344)))</formula>
    </cfRule>
  </conditionalFormatting>
  <conditionalFormatting sqref="C2344">
    <cfRule type="containsText" priority="829" operator="containsText" aboveAverage="0" equalAverage="0" bottom="0" percent="0" rank="0" text="Comeon" dxfId="827">
      <formula>NOT(ISERROR(SEARCH("Comeon",C2344)))</formula>
    </cfRule>
  </conditionalFormatting>
  <conditionalFormatting sqref="C2344">
    <cfRule type="containsText" priority="830" operator="containsText" aboveAverage="0" equalAverage="0" bottom="0" percent="0" rank="0" text="Mobilebet" dxfId="828">
      <formula>NOT(ISERROR(SEARCH("Mobilebet",C2344)))</formula>
    </cfRule>
  </conditionalFormatting>
  <conditionalFormatting sqref="C2344">
    <cfRule type="containsText" priority="831" operator="containsText" aboveAverage="0" equalAverage="0" bottom="0" percent="0" rank="0" text="Pinnacle" dxfId="829">
      <formula>NOT(ISERROR(SEARCH("Pinnacle",C2344)))</formula>
    </cfRule>
  </conditionalFormatting>
  <conditionalFormatting sqref="C2344">
    <cfRule type="containsText" priority="832" operator="containsText" aboveAverage="0" equalAverage="0" bottom="0" percent="0" rank="0" text="Bet365" dxfId="830">
      <formula>NOT(ISERROR(SEARCH("Bet365",C2344)))</formula>
    </cfRule>
  </conditionalFormatting>
  <conditionalFormatting sqref="C2344">
    <cfRule type="containsText" priority="833" operator="containsText" aboveAverage="0" equalAverage="0" bottom="0" percent="0" rank="0" text="Unibet" dxfId="831">
      <formula>NOT(ISERROR(SEARCH("Unibet",C2344)))</formula>
    </cfRule>
  </conditionalFormatting>
  <conditionalFormatting sqref="C2344">
    <cfRule type="containsText" priority="834" operator="containsText" aboveAverage="0" equalAverage="0" bottom="0" percent="0" rank="0" text="Betsson" dxfId="832">
      <formula>NOT(ISERROR(SEARCH("Betsson",C2344)))</formula>
    </cfRule>
  </conditionalFormatting>
  <conditionalFormatting sqref="C2344">
    <cfRule type="containsText" priority="835" operator="containsText" aboveAverage="0" equalAverage="0" bottom="0" percent="0" rank="0" text="Betsafe" dxfId="833">
      <formula>NOT(ISERROR(SEARCH("Betsafe",C2344)))</formula>
    </cfRule>
  </conditionalFormatting>
  <conditionalFormatting sqref="C2344">
    <cfRule type="containsText" priority="836" operator="containsText" aboveAverage="0" equalAverage="0" bottom="0" percent="0" rank="0" text="Coolbet" dxfId="834">
      <formula>NOT(ISERROR(SEARCH("Coolbet",C2344)))</formula>
    </cfRule>
  </conditionalFormatting>
  <conditionalFormatting sqref="C2346">
    <cfRule type="containsText" priority="837" operator="containsText" aboveAverage="0" equalAverage="0" bottom="0" percent="0" rank="0" text="Paf" dxfId="835">
      <formula>NOT(ISERROR(SEARCH("Paf",C2346)))</formula>
    </cfRule>
  </conditionalFormatting>
  <conditionalFormatting sqref="C2346">
    <cfRule type="containsText" priority="838" operator="containsText" aboveAverage="0" equalAverage="0" bottom="0" percent="0" rank="0" text="Rizk" dxfId="836">
      <formula>NOT(ISERROR(SEARCH("Rizk",C2346)))</formula>
    </cfRule>
  </conditionalFormatting>
  <conditionalFormatting sqref="C2346">
    <cfRule type="containsText" priority="839" operator="containsText" aboveAverage="0" equalAverage="0" bottom="0" percent="0" rank="0" text="Mr.green" dxfId="837">
      <formula>NOT(ISERROR(SEARCH("Mr.green",C2346)))</formula>
    </cfRule>
  </conditionalFormatting>
  <conditionalFormatting sqref="C2346">
    <cfRule type="containsText" priority="840" operator="containsText" aboveAverage="0" equalAverage="0" bottom="0" percent="0" rank="0" text="Betway" dxfId="838">
      <formula>NOT(ISERROR(SEARCH("Betway",C2346)))</formula>
    </cfRule>
  </conditionalFormatting>
  <conditionalFormatting sqref="C2346">
    <cfRule type="containsText" priority="841" operator="containsText" aboveAverage="0" equalAverage="0" bottom="0" percent="0" rank="0" text="Leovegas" dxfId="839">
      <formula>NOT(ISERROR(SEARCH("Leovegas",C2346)))</formula>
    </cfRule>
  </conditionalFormatting>
  <conditionalFormatting sqref="C2346">
    <cfRule type="containsText" priority="842" operator="containsText" aboveAverage="0" equalAverage="0" bottom="0" percent="0" rank="0" text="Intertops" dxfId="840">
      <formula>NOT(ISERROR(SEARCH("Intertops",C2346)))</formula>
    </cfRule>
  </conditionalFormatting>
  <conditionalFormatting sqref="C2346">
    <cfRule type="containsText" priority="843" operator="containsText" aboveAverage="0" equalAverage="0" bottom="0" percent="0" rank="0" text="Expekt" dxfId="841">
      <formula>NOT(ISERROR(SEARCH("Expekt",C2346)))</formula>
    </cfRule>
  </conditionalFormatting>
  <conditionalFormatting sqref="C2346">
    <cfRule type="containsText" priority="844" operator="containsText" aboveAverage="0" equalAverage="0" bottom="0" percent="0" rank="0" text="Comeon" dxfId="842">
      <formula>NOT(ISERROR(SEARCH("Comeon",C2346)))</formula>
    </cfRule>
  </conditionalFormatting>
  <conditionalFormatting sqref="C2346">
    <cfRule type="containsText" priority="845" operator="containsText" aboveAverage="0" equalAverage="0" bottom="0" percent="0" rank="0" text="Mobilebet" dxfId="843">
      <formula>NOT(ISERROR(SEARCH("Mobilebet",C2346)))</formula>
    </cfRule>
  </conditionalFormatting>
  <conditionalFormatting sqref="C2346">
    <cfRule type="containsText" priority="846" operator="containsText" aboveAverage="0" equalAverage="0" bottom="0" percent="0" rank="0" text="Pinnacle" dxfId="844">
      <formula>NOT(ISERROR(SEARCH("Pinnacle",C2346)))</formula>
    </cfRule>
  </conditionalFormatting>
  <conditionalFormatting sqref="C2346">
    <cfRule type="containsText" priority="847" operator="containsText" aboveAverage="0" equalAverage="0" bottom="0" percent="0" rank="0" text="Bet365" dxfId="845">
      <formula>NOT(ISERROR(SEARCH("Bet365",C2346)))</formula>
    </cfRule>
  </conditionalFormatting>
  <conditionalFormatting sqref="C2346">
    <cfRule type="containsText" priority="848" operator="containsText" aboveAverage="0" equalAverage="0" bottom="0" percent="0" rank="0" text="Unibet" dxfId="846">
      <formula>NOT(ISERROR(SEARCH("Unibet",C2346)))</formula>
    </cfRule>
  </conditionalFormatting>
  <conditionalFormatting sqref="C2346">
    <cfRule type="containsText" priority="849" operator="containsText" aboveAverage="0" equalAverage="0" bottom="0" percent="0" rank="0" text="Betsson" dxfId="847">
      <formula>NOT(ISERROR(SEARCH("Betsson",C2346)))</formula>
    </cfRule>
  </conditionalFormatting>
  <conditionalFormatting sqref="C2346">
    <cfRule type="containsText" priority="850" operator="containsText" aboveAverage="0" equalAverage="0" bottom="0" percent="0" rank="0" text="Betsafe" dxfId="848">
      <formula>NOT(ISERROR(SEARCH("Betsafe",C2346)))</formula>
    </cfRule>
  </conditionalFormatting>
  <conditionalFormatting sqref="C2346">
    <cfRule type="containsText" priority="851" operator="containsText" aboveAverage="0" equalAverage="0" bottom="0" percent="0" rank="0" text="Coolbet" dxfId="849">
      <formula>NOT(ISERROR(SEARCH("Coolbet",C2346)))</formula>
    </cfRule>
  </conditionalFormatting>
  <conditionalFormatting sqref="C2350">
    <cfRule type="containsText" priority="852" operator="containsText" aboveAverage="0" equalAverage="0" bottom="0" percent="0" rank="0" text="Paf" dxfId="850">
      <formula>NOT(ISERROR(SEARCH("Paf",C2350)))</formula>
    </cfRule>
  </conditionalFormatting>
  <conditionalFormatting sqref="C2350">
    <cfRule type="containsText" priority="853" operator="containsText" aboveAverage="0" equalAverage="0" bottom="0" percent="0" rank="0" text="Rizk" dxfId="851">
      <formula>NOT(ISERROR(SEARCH("Rizk",C2350)))</formula>
    </cfRule>
  </conditionalFormatting>
  <conditionalFormatting sqref="C2350">
    <cfRule type="containsText" priority="854" operator="containsText" aboveAverage="0" equalAverage="0" bottom="0" percent="0" rank="0" text="Mr.green" dxfId="852">
      <formula>NOT(ISERROR(SEARCH("Mr.green",C2350)))</formula>
    </cfRule>
  </conditionalFormatting>
  <conditionalFormatting sqref="C2350">
    <cfRule type="containsText" priority="855" operator="containsText" aboveAverage="0" equalAverage="0" bottom="0" percent="0" rank="0" text="Betway" dxfId="853">
      <formula>NOT(ISERROR(SEARCH("Betway",C2350)))</formula>
    </cfRule>
  </conditionalFormatting>
  <conditionalFormatting sqref="C2350">
    <cfRule type="containsText" priority="856" operator="containsText" aboveAverage="0" equalAverage="0" bottom="0" percent="0" rank="0" text="Leovegas" dxfId="854">
      <formula>NOT(ISERROR(SEARCH("Leovegas",C2350)))</formula>
    </cfRule>
  </conditionalFormatting>
  <conditionalFormatting sqref="C2350">
    <cfRule type="containsText" priority="857" operator="containsText" aboveAverage="0" equalAverage="0" bottom="0" percent="0" rank="0" text="Intertops" dxfId="855">
      <formula>NOT(ISERROR(SEARCH("Intertops",C2350)))</formula>
    </cfRule>
  </conditionalFormatting>
  <conditionalFormatting sqref="C2350">
    <cfRule type="containsText" priority="858" operator="containsText" aboveAverage="0" equalAverage="0" bottom="0" percent="0" rank="0" text="Expekt" dxfId="856">
      <formula>NOT(ISERROR(SEARCH("Expekt",C2350)))</formula>
    </cfRule>
  </conditionalFormatting>
  <conditionalFormatting sqref="C2350">
    <cfRule type="containsText" priority="859" operator="containsText" aboveAverage="0" equalAverage="0" bottom="0" percent="0" rank="0" text="Comeon" dxfId="857">
      <formula>NOT(ISERROR(SEARCH("Comeon",C2350)))</formula>
    </cfRule>
  </conditionalFormatting>
  <conditionalFormatting sqref="C2350">
    <cfRule type="containsText" priority="860" operator="containsText" aboveAverage="0" equalAverage="0" bottom="0" percent="0" rank="0" text="Mobilebet" dxfId="858">
      <formula>NOT(ISERROR(SEARCH("Mobilebet",C2350)))</formula>
    </cfRule>
  </conditionalFormatting>
  <conditionalFormatting sqref="C2350">
    <cfRule type="containsText" priority="861" operator="containsText" aboveAverage="0" equalAverage="0" bottom="0" percent="0" rank="0" text="Pinnacle" dxfId="859">
      <formula>NOT(ISERROR(SEARCH("Pinnacle",C2350)))</formula>
    </cfRule>
  </conditionalFormatting>
  <conditionalFormatting sqref="C2350">
    <cfRule type="containsText" priority="862" operator="containsText" aboveAverage="0" equalAverage="0" bottom="0" percent="0" rank="0" text="Bet365" dxfId="860">
      <formula>NOT(ISERROR(SEARCH("Bet365",C2350)))</formula>
    </cfRule>
  </conditionalFormatting>
  <conditionalFormatting sqref="C2350">
    <cfRule type="containsText" priority="863" operator="containsText" aboveAverage="0" equalAverage="0" bottom="0" percent="0" rank="0" text="Unibet" dxfId="861">
      <formula>NOT(ISERROR(SEARCH("Unibet",C2350)))</formula>
    </cfRule>
  </conditionalFormatting>
  <conditionalFormatting sqref="C2350">
    <cfRule type="containsText" priority="864" operator="containsText" aboveAverage="0" equalAverage="0" bottom="0" percent="0" rank="0" text="Betsson" dxfId="862">
      <formula>NOT(ISERROR(SEARCH("Betsson",C2350)))</formula>
    </cfRule>
  </conditionalFormatting>
  <conditionalFormatting sqref="C2350">
    <cfRule type="containsText" priority="865" operator="containsText" aboveAverage="0" equalAverage="0" bottom="0" percent="0" rank="0" text="Betsafe" dxfId="863">
      <formula>NOT(ISERROR(SEARCH("Betsafe",C2350)))</formula>
    </cfRule>
  </conditionalFormatting>
  <conditionalFormatting sqref="C2350">
    <cfRule type="containsText" priority="866" operator="containsText" aboveAverage="0" equalAverage="0" bottom="0" percent="0" rank="0" text="Coolbet" dxfId="864">
      <formula>NOT(ISERROR(SEARCH("Coolbet",C2350)))</formula>
    </cfRule>
  </conditionalFormatting>
  <conditionalFormatting sqref="C2353">
    <cfRule type="containsText" priority="867" operator="containsText" aboveAverage="0" equalAverage="0" bottom="0" percent="0" rank="0" text="Paf" dxfId="865">
      <formula>NOT(ISERROR(SEARCH("Paf",C2353)))</formula>
    </cfRule>
  </conditionalFormatting>
  <conditionalFormatting sqref="C2353">
    <cfRule type="containsText" priority="868" operator="containsText" aboveAverage="0" equalAverage="0" bottom="0" percent="0" rank="0" text="Rizk" dxfId="866">
      <formula>NOT(ISERROR(SEARCH("Rizk",C2353)))</formula>
    </cfRule>
  </conditionalFormatting>
  <conditionalFormatting sqref="C2353">
    <cfRule type="containsText" priority="869" operator="containsText" aboveAverage="0" equalAverage="0" bottom="0" percent="0" rank="0" text="Mr.green" dxfId="867">
      <formula>NOT(ISERROR(SEARCH("Mr.green",C2353)))</formula>
    </cfRule>
  </conditionalFormatting>
  <conditionalFormatting sqref="C2353">
    <cfRule type="containsText" priority="870" operator="containsText" aboveAverage="0" equalAverage="0" bottom="0" percent="0" rank="0" text="Betway" dxfId="868">
      <formula>NOT(ISERROR(SEARCH("Betway",C2353)))</formula>
    </cfRule>
  </conditionalFormatting>
  <conditionalFormatting sqref="C2353">
    <cfRule type="containsText" priority="871" operator="containsText" aboveAverage="0" equalAverage="0" bottom="0" percent="0" rank="0" text="Leovegas" dxfId="869">
      <formula>NOT(ISERROR(SEARCH("Leovegas",C2353)))</formula>
    </cfRule>
  </conditionalFormatting>
  <conditionalFormatting sqref="C2353">
    <cfRule type="containsText" priority="872" operator="containsText" aboveAverage="0" equalAverage="0" bottom="0" percent="0" rank="0" text="Intertops" dxfId="870">
      <formula>NOT(ISERROR(SEARCH("Intertops",C2353)))</formula>
    </cfRule>
  </conditionalFormatting>
  <conditionalFormatting sqref="C2353">
    <cfRule type="containsText" priority="873" operator="containsText" aboveAverage="0" equalAverage="0" bottom="0" percent="0" rank="0" text="Expekt" dxfId="871">
      <formula>NOT(ISERROR(SEARCH("Expekt",C2353)))</formula>
    </cfRule>
  </conditionalFormatting>
  <conditionalFormatting sqref="C2353">
    <cfRule type="containsText" priority="874" operator="containsText" aboveAverage="0" equalAverage="0" bottom="0" percent="0" rank="0" text="Comeon" dxfId="872">
      <formula>NOT(ISERROR(SEARCH("Comeon",C2353)))</formula>
    </cfRule>
  </conditionalFormatting>
  <conditionalFormatting sqref="C2353">
    <cfRule type="containsText" priority="875" operator="containsText" aboveAverage="0" equalAverage="0" bottom="0" percent="0" rank="0" text="Mobilebet" dxfId="873">
      <formula>NOT(ISERROR(SEARCH("Mobilebet",C2353)))</formula>
    </cfRule>
  </conditionalFormatting>
  <conditionalFormatting sqref="C2353">
    <cfRule type="containsText" priority="876" operator="containsText" aboveAverage="0" equalAverage="0" bottom="0" percent="0" rank="0" text="Pinnacle" dxfId="874">
      <formula>NOT(ISERROR(SEARCH("Pinnacle",C2353)))</formula>
    </cfRule>
  </conditionalFormatting>
  <conditionalFormatting sqref="C2353">
    <cfRule type="containsText" priority="877" operator="containsText" aboveAverage="0" equalAverage="0" bottom="0" percent="0" rank="0" text="Bet365" dxfId="875">
      <formula>NOT(ISERROR(SEARCH("Bet365",C2353)))</formula>
    </cfRule>
  </conditionalFormatting>
  <conditionalFormatting sqref="C2353">
    <cfRule type="containsText" priority="878" operator="containsText" aboveAverage="0" equalAverage="0" bottom="0" percent="0" rank="0" text="Unibet" dxfId="876">
      <formula>NOT(ISERROR(SEARCH("Unibet",C2353)))</formula>
    </cfRule>
  </conditionalFormatting>
  <conditionalFormatting sqref="C2353">
    <cfRule type="containsText" priority="879" operator="containsText" aboveAverage="0" equalAverage="0" bottom="0" percent="0" rank="0" text="Betsson" dxfId="877">
      <formula>NOT(ISERROR(SEARCH("Betsson",C2353)))</formula>
    </cfRule>
  </conditionalFormatting>
  <conditionalFormatting sqref="C2353">
    <cfRule type="containsText" priority="880" operator="containsText" aboveAverage="0" equalAverage="0" bottom="0" percent="0" rank="0" text="Betsafe" dxfId="878">
      <formula>NOT(ISERROR(SEARCH("Betsafe",C2353)))</formula>
    </cfRule>
  </conditionalFormatting>
  <conditionalFormatting sqref="C2353">
    <cfRule type="containsText" priority="881" operator="containsText" aboveAverage="0" equalAverage="0" bottom="0" percent="0" rank="0" text="Coolbet" dxfId="879">
      <formula>NOT(ISERROR(SEARCH("Coolbet",C2353)))</formula>
    </cfRule>
  </conditionalFormatting>
  <conditionalFormatting sqref="C2354">
    <cfRule type="containsText" priority="882" operator="containsText" aboveAverage="0" equalAverage="0" bottom="0" percent="0" rank="0" text="Paf" dxfId="880">
      <formula>NOT(ISERROR(SEARCH("Paf",C2354)))</formula>
    </cfRule>
  </conditionalFormatting>
  <conditionalFormatting sqref="C2354">
    <cfRule type="containsText" priority="883" operator="containsText" aboveAverage="0" equalAverage="0" bottom="0" percent="0" rank="0" text="Rizk" dxfId="881">
      <formula>NOT(ISERROR(SEARCH("Rizk",C2354)))</formula>
    </cfRule>
  </conditionalFormatting>
  <conditionalFormatting sqref="C2354">
    <cfRule type="containsText" priority="884" operator="containsText" aboveAverage="0" equalAverage="0" bottom="0" percent="0" rank="0" text="Mr.green" dxfId="882">
      <formula>NOT(ISERROR(SEARCH("Mr.green",C2354)))</formula>
    </cfRule>
  </conditionalFormatting>
  <conditionalFormatting sqref="C2354">
    <cfRule type="containsText" priority="885" operator="containsText" aboveAverage="0" equalAverage="0" bottom="0" percent="0" rank="0" text="Betway" dxfId="883">
      <formula>NOT(ISERROR(SEARCH("Betway",C2354)))</formula>
    </cfRule>
  </conditionalFormatting>
  <conditionalFormatting sqref="C2354">
    <cfRule type="containsText" priority="886" operator="containsText" aboveAverage="0" equalAverage="0" bottom="0" percent="0" rank="0" text="Leovegas" dxfId="884">
      <formula>NOT(ISERROR(SEARCH("Leovegas",C2354)))</formula>
    </cfRule>
  </conditionalFormatting>
  <conditionalFormatting sqref="C2354">
    <cfRule type="containsText" priority="887" operator="containsText" aboveAverage="0" equalAverage="0" bottom="0" percent="0" rank="0" text="Intertops" dxfId="885">
      <formula>NOT(ISERROR(SEARCH("Intertops",C2354)))</formula>
    </cfRule>
  </conditionalFormatting>
  <conditionalFormatting sqref="C2354">
    <cfRule type="containsText" priority="888" operator="containsText" aboveAverage="0" equalAverage="0" bottom="0" percent="0" rank="0" text="Expekt" dxfId="886">
      <formula>NOT(ISERROR(SEARCH("Expekt",C2354)))</formula>
    </cfRule>
  </conditionalFormatting>
  <conditionalFormatting sqref="C2354">
    <cfRule type="containsText" priority="889" operator="containsText" aboveAverage="0" equalAverage="0" bottom="0" percent="0" rank="0" text="Comeon" dxfId="887">
      <formula>NOT(ISERROR(SEARCH("Comeon",C2354)))</formula>
    </cfRule>
  </conditionalFormatting>
  <conditionalFormatting sqref="C2354">
    <cfRule type="containsText" priority="890" operator="containsText" aboveAverage="0" equalAverage="0" bottom="0" percent="0" rank="0" text="Mobilebet" dxfId="888">
      <formula>NOT(ISERROR(SEARCH("Mobilebet",C2354)))</formula>
    </cfRule>
  </conditionalFormatting>
  <conditionalFormatting sqref="C2354">
    <cfRule type="containsText" priority="891" operator="containsText" aboveAverage="0" equalAverage="0" bottom="0" percent="0" rank="0" text="Pinnacle" dxfId="889">
      <formula>NOT(ISERROR(SEARCH("Pinnacle",C2354)))</formula>
    </cfRule>
  </conditionalFormatting>
  <conditionalFormatting sqref="C2354">
    <cfRule type="containsText" priority="892" operator="containsText" aboveAverage="0" equalAverage="0" bottom="0" percent="0" rank="0" text="Bet365" dxfId="890">
      <formula>NOT(ISERROR(SEARCH("Bet365",C2354)))</formula>
    </cfRule>
  </conditionalFormatting>
  <conditionalFormatting sqref="C2354">
    <cfRule type="containsText" priority="893" operator="containsText" aboveAverage="0" equalAverage="0" bottom="0" percent="0" rank="0" text="Unibet" dxfId="891">
      <formula>NOT(ISERROR(SEARCH("Unibet",C2354)))</formula>
    </cfRule>
  </conditionalFormatting>
  <conditionalFormatting sqref="C2354">
    <cfRule type="containsText" priority="894" operator="containsText" aboveAverage="0" equalAverage="0" bottom="0" percent="0" rank="0" text="Betsson" dxfId="892">
      <formula>NOT(ISERROR(SEARCH("Betsson",C2354)))</formula>
    </cfRule>
  </conditionalFormatting>
  <conditionalFormatting sqref="C2354">
    <cfRule type="containsText" priority="895" operator="containsText" aboveAverage="0" equalAverage="0" bottom="0" percent="0" rank="0" text="Betsafe" dxfId="893">
      <formula>NOT(ISERROR(SEARCH("Betsafe",C2354)))</formula>
    </cfRule>
  </conditionalFormatting>
  <conditionalFormatting sqref="C2354">
    <cfRule type="containsText" priority="896" operator="containsText" aboveAverage="0" equalAverage="0" bottom="0" percent="0" rank="0" text="Coolbet" dxfId="894">
      <formula>NOT(ISERROR(SEARCH("Coolbet",C2354)))</formula>
    </cfRule>
  </conditionalFormatting>
  <conditionalFormatting sqref="C2361">
    <cfRule type="containsText" priority="897" operator="containsText" aboveAverage="0" equalAverage="0" bottom="0" percent="0" rank="0" text="Paf" dxfId="895">
      <formula>NOT(ISERROR(SEARCH("Paf",C2361)))</formula>
    </cfRule>
  </conditionalFormatting>
  <conditionalFormatting sqref="C2361">
    <cfRule type="containsText" priority="898" operator="containsText" aboveAverage="0" equalAverage="0" bottom="0" percent="0" rank="0" text="Rizk" dxfId="896">
      <formula>NOT(ISERROR(SEARCH("Rizk",C2361)))</formula>
    </cfRule>
  </conditionalFormatting>
  <conditionalFormatting sqref="C2361">
    <cfRule type="containsText" priority="899" operator="containsText" aboveAverage="0" equalAverage="0" bottom="0" percent="0" rank="0" text="Mr.green" dxfId="897">
      <formula>NOT(ISERROR(SEARCH("Mr.green",C2361)))</formula>
    </cfRule>
  </conditionalFormatting>
  <conditionalFormatting sqref="C2361">
    <cfRule type="containsText" priority="900" operator="containsText" aboveAverage="0" equalAverage="0" bottom="0" percent="0" rank="0" text="Betway" dxfId="898">
      <formula>NOT(ISERROR(SEARCH("Betway",C2361)))</formula>
    </cfRule>
  </conditionalFormatting>
  <conditionalFormatting sqref="C2361">
    <cfRule type="containsText" priority="901" operator="containsText" aboveAverage="0" equalAverage="0" bottom="0" percent="0" rank="0" text="Leovegas" dxfId="899">
      <formula>NOT(ISERROR(SEARCH("Leovegas",C2361)))</formula>
    </cfRule>
  </conditionalFormatting>
  <conditionalFormatting sqref="C2361">
    <cfRule type="containsText" priority="902" operator="containsText" aboveAverage="0" equalAverage="0" bottom="0" percent="0" rank="0" text="Intertops" dxfId="900">
      <formula>NOT(ISERROR(SEARCH("Intertops",C2361)))</formula>
    </cfRule>
  </conditionalFormatting>
  <conditionalFormatting sqref="C2361">
    <cfRule type="containsText" priority="903" operator="containsText" aboveAverage="0" equalAverage="0" bottom="0" percent="0" rank="0" text="Expekt" dxfId="901">
      <formula>NOT(ISERROR(SEARCH("Expekt",C2361)))</formula>
    </cfRule>
  </conditionalFormatting>
  <conditionalFormatting sqref="C2361">
    <cfRule type="containsText" priority="904" operator="containsText" aboveAverage="0" equalAverage="0" bottom="0" percent="0" rank="0" text="Comeon" dxfId="902">
      <formula>NOT(ISERROR(SEARCH("Comeon",C2361)))</formula>
    </cfRule>
  </conditionalFormatting>
  <conditionalFormatting sqref="C2361">
    <cfRule type="containsText" priority="905" operator="containsText" aboveAverage="0" equalAverage="0" bottom="0" percent="0" rank="0" text="Mobilebet" dxfId="903">
      <formula>NOT(ISERROR(SEARCH("Mobilebet",C2361)))</formula>
    </cfRule>
  </conditionalFormatting>
  <conditionalFormatting sqref="C2361">
    <cfRule type="containsText" priority="906" operator="containsText" aboveAverage="0" equalAverage="0" bottom="0" percent="0" rank="0" text="Pinnacle" dxfId="904">
      <formula>NOT(ISERROR(SEARCH("Pinnacle",C2361)))</formula>
    </cfRule>
  </conditionalFormatting>
  <conditionalFormatting sqref="C2361">
    <cfRule type="containsText" priority="907" operator="containsText" aboveAverage="0" equalAverage="0" bottom="0" percent="0" rank="0" text="Bet365" dxfId="905">
      <formula>NOT(ISERROR(SEARCH("Bet365",C2361)))</formula>
    </cfRule>
  </conditionalFormatting>
  <conditionalFormatting sqref="C2361">
    <cfRule type="containsText" priority="908" operator="containsText" aboveAverage="0" equalAverage="0" bottom="0" percent="0" rank="0" text="Unibet" dxfId="906">
      <formula>NOT(ISERROR(SEARCH("Unibet",C2361)))</formula>
    </cfRule>
  </conditionalFormatting>
  <conditionalFormatting sqref="C2361">
    <cfRule type="containsText" priority="909" operator="containsText" aboveAverage="0" equalAverage="0" bottom="0" percent="0" rank="0" text="Betsson" dxfId="907">
      <formula>NOT(ISERROR(SEARCH("Betsson",C2361)))</formula>
    </cfRule>
  </conditionalFormatting>
  <conditionalFormatting sqref="C2361">
    <cfRule type="containsText" priority="910" operator="containsText" aboveAverage="0" equalAverage="0" bottom="0" percent="0" rank="0" text="Betsafe" dxfId="908">
      <formula>NOT(ISERROR(SEARCH("Betsafe",C2361)))</formula>
    </cfRule>
  </conditionalFormatting>
  <conditionalFormatting sqref="C2361">
    <cfRule type="containsText" priority="911" operator="containsText" aboveAverage="0" equalAverage="0" bottom="0" percent="0" rank="0" text="Coolbet" dxfId="909">
      <formula>NOT(ISERROR(SEARCH("Coolbet",C2361)))</formula>
    </cfRule>
  </conditionalFormatting>
  <conditionalFormatting sqref="C2365">
    <cfRule type="containsText" priority="912" operator="containsText" aboveAverage="0" equalAverage="0" bottom="0" percent="0" rank="0" text="Paf" dxfId="910">
      <formula>NOT(ISERROR(SEARCH("Paf",C2365)))</formula>
    </cfRule>
  </conditionalFormatting>
  <conditionalFormatting sqref="C2365">
    <cfRule type="containsText" priority="913" operator="containsText" aboveAverage="0" equalAverage="0" bottom="0" percent="0" rank="0" text="Rizk" dxfId="911">
      <formula>NOT(ISERROR(SEARCH("Rizk",C2365)))</formula>
    </cfRule>
  </conditionalFormatting>
  <conditionalFormatting sqref="C2365">
    <cfRule type="containsText" priority="914" operator="containsText" aboveAverage="0" equalAverage="0" bottom="0" percent="0" rank="0" text="Mr.green" dxfId="912">
      <formula>NOT(ISERROR(SEARCH("Mr.green",C2365)))</formula>
    </cfRule>
  </conditionalFormatting>
  <conditionalFormatting sqref="C2365">
    <cfRule type="containsText" priority="915" operator="containsText" aboveAverage="0" equalAverage="0" bottom="0" percent="0" rank="0" text="Betway" dxfId="913">
      <formula>NOT(ISERROR(SEARCH("Betway",C2365)))</formula>
    </cfRule>
  </conditionalFormatting>
  <conditionalFormatting sqref="C2365">
    <cfRule type="containsText" priority="916" operator="containsText" aboveAverage="0" equalAverage="0" bottom="0" percent="0" rank="0" text="Leovegas" dxfId="914">
      <formula>NOT(ISERROR(SEARCH("Leovegas",C2365)))</formula>
    </cfRule>
  </conditionalFormatting>
  <conditionalFormatting sqref="C2365">
    <cfRule type="containsText" priority="917" operator="containsText" aboveAverage="0" equalAverage="0" bottom="0" percent="0" rank="0" text="Intertops" dxfId="915">
      <formula>NOT(ISERROR(SEARCH("Intertops",C2365)))</formula>
    </cfRule>
  </conditionalFormatting>
  <conditionalFormatting sqref="C2365">
    <cfRule type="containsText" priority="918" operator="containsText" aboveAverage="0" equalAverage="0" bottom="0" percent="0" rank="0" text="Expekt" dxfId="916">
      <formula>NOT(ISERROR(SEARCH("Expekt",C2365)))</formula>
    </cfRule>
  </conditionalFormatting>
  <conditionalFormatting sqref="C2365">
    <cfRule type="containsText" priority="919" operator="containsText" aboveAverage="0" equalAverage="0" bottom="0" percent="0" rank="0" text="Comeon" dxfId="917">
      <formula>NOT(ISERROR(SEARCH("Comeon",C2365)))</formula>
    </cfRule>
  </conditionalFormatting>
  <conditionalFormatting sqref="C2365">
    <cfRule type="containsText" priority="920" operator="containsText" aboveAverage="0" equalAverage="0" bottom="0" percent="0" rank="0" text="Mobilebet" dxfId="918">
      <formula>NOT(ISERROR(SEARCH("Mobilebet",C2365)))</formula>
    </cfRule>
  </conditionalFormatting>
  <conditionalFormatting sqref="C2365">
    <cfRule type="containsText" priority="921" operator="containsText" aboveAverage="0" equalAverage="0" bottom="0" percent="0" rank="0" text="Pinnacle" dxfId="919">
      <formula>NOT(ISERROR(SEARCH("Pinnacle",C2365)))</formula>
    </cfRule>
  </conditionalFormatting>
  <conditionalFormatting sqref="C2365">
    <cfRule type="containsText" priority="922" operator="containsText" aboveAverage="0" equalAverage="0" bottom="0" percent="0" rank="0" text="Bet365" dxfId="920">
      <formula>NOT(ISERROR(SEARCH("Bet365",C2365)))</formula>
    </cfRule>
  </conditionalFormatting>
  <conditionalFormatting sqref="C2365">
    <cfRule type="containsText" priority="923" operator="containsText" aboveAverage="0" equalAverage="0" bottom="0" percent="0" rank="0" text="Unibet" dxfId="921">
      <formula>NOT(ISERROR(SEARCH("Unibet",C2365)))</formula>
    </cfRule>
  </conditionalFormatting>
  <conditionalFormatting sqref="C2365">
    <cfRule type="containsText" priority="924" operator="containsText" aboveAverage="0" equalAverage="0" bottom="0" percent="0" rank="0" text="Betsson" dxfId="922">
      <formula>NOT(ISERROR(SEARCH("Betsson",C2365)))</formula>
    </cfRule>
  </conditionalFormatting>
  <conditionalFormatting sqref="C2365">
    <cfRule type="containsText" priority="925" operator="containsText" aboveAverage="0" equalAverage="0" bottom="0" percent="0" rank="0" text="Betsafe" dxfId="923">
      <formula>NOT(ISERROR(SEARCH("Betsafe",C2365)))</formula>
    </cfRule>
  </conditionalFormatting>
  <conditionalFormatting sqref="C2365">
    <cfRule type="containsText" priority="926" operator="containsText" aboveAverage="0" equalAverage="0" bottom="0" percent="0" rank="0" text="Coolbet" dxfId="924">
      <formula>NOT(ISERROR(SEARCH("Coolbet",C2365)))</formula>
    </cfRule>
  </conditionalFormatting>
  <conditionalFormatting sqref="C2368">
    <cfRule type="containsText" priority="927" operator="containsText" aboveAverage="0" equalAverage="0" bottom="0" percent="0" rank="0" text="Paf" dxfId="925">
      <formula>NOT(ISERROR(SEARCH("Paf",C2368)))</formula>
    </cfRule>
  </conditionalFormatting>
  <conditionalFormatting sqref="C2368">
    <cfRule type="containsText" priority="928" operator="containsText" aboveAverage="0" equalAverage="0" bottom="0" percent="0" rank="0" text="Rizk" dxfId="926">
      <formula>NOT(ISERROR(SEARCH("Rizk",C2368)))</formula>
    </cfRule>
  </conditionalFormatting>
  <conditionalFormatting sqref="C2368">
    <cfRule type="containsText" priority="929" operator="containsText" aboveAverage="0" equalAverage="0" bottom="0" percent="0" rank="0" text="Mr.green" dxfId="927">
      <formula>NOT(ISERROR(SEARCH("Mr.green",C2368)))</formula>
    </cfRule>
  </conditionalFormatting>
  <conditionalFormatting sqref="C2368">
    <cfRule type="containsText" priority="930" operator="containsText" aboveAverage="0" equalAverage="0" bottom="0" percent="0" rank="0" text="Betway" dxfId="928">
      <formula>NOT(ISERROR(SEARCH("Betway",C2368)))</formula>
    </cfRule>
  </conditionalFormatting>
  <conditionalFormatting sqref="C2368">
    <cfRule type="containsText" priority="931" operator="containsText" aboveAverage="0" equalAverage="0" bottom="0" percent="0" rank="0" text="Leovegas" dxfId="929">
      <formula>NOT(ISERROR(SEARCH("Leovegas",C2368)))</formula>
    </cfRule>
  </conditionalFormatting>
  <conditionalFormatting sqref="C2368">
    <cfRule type="containsText" priority="932" operator="containsText" aboveAverage="0" equalAverage="0" bottom="0" percent="0" rank="0" text="Intertops" dxfId="930">
      <formula>NOT(ISERROR(SEARCH("Intertops",C2368)))</formula>
    </cfRule>
  </conditionalFormatting>
  <conditionalFormatting sqref="C2368">
    <cfRule type="containsText" priority="933" operator="containsText" aboveAverage="0" equalAverage="0" bottom="0" percent="0" rank="0" text="Expekt" dxfId="931">
      <formula>NOT(ISERROR(SEARCH("Expekt",C2368)))</formula>
    </cfRule>
  </conditionalFormatting>
  <conditionalFormatting sqref="C2368">
    <cfRule type="containsText" priority="934" operator="containsText" aboveAverage="0" equalAverage="0" bottom="0" percent="0" rank="0" text="Comeon" dxfId="932">
      <formula>NOT(ISERROR(SEARCH("Comeon",C2368)))</formula>
    </cfRule>
  </conditionalFormatting>
  <conditionalFormatting sqref="C2368">
    <cfRule type="containsText" priority="935" operator="containsText" aboveAverage="0" equalAverage="0" bottom="0" percent="0" rank="0" text="Mobilebet" dxfId="933">
      <formula>NOT(ISERROR(SEARCH("Mobilebet",C2368)))</formula>
    </cfRule>
  </conditionalFormatting>
  <conditionalFormatting sqref="C2368">
    <cfRule type="containsText" priority="936" operator="containsText" aboveAverage="0" equalAverage="0" bottom="0" percent="0" rank="0" text="Pinnacle" dxfId="934">
      <formula>NOT(ISERROR(SEARCH("Pinnacle",C2368)))</formula>
    </cfRule>
  </conditionalFormatting>
  <conditionalFormatting sqref="C2368">
    <cfRule type="containsText" priority="937" operator="containsText" aboveAverage="0" equalAverage="0" bottom="0" percent="0" rank="0" text="Bet365" dxfId="935">
      <formula>NOT(ISERROR(SEARCH("Bet365",C2368)))</formula>
    </cfRule>
  </conditionalFormatting>
  <conditionalFormatting sqref="C2368">
    <cfRule type="containsText" priority="938" operator="containsText" aboveAverage="0" equalAverage="0" bottom="0" percent="0" rank="0" text="Unibet" dxfId="936">
      <formula>NOT(ISERROR(SEARCH("Unibet",C2368)))</formula>
    </cfRule>
  </conditionalFormatting>
  <conditionalFormatting sqref="C2368">
    <cfRule type="containsText" priority="939" operator="containsText" aboveAverage="0" equalAverage="0" bottom="0" percent="0" rank="0" text="Betsson" dxfId="937">
      <formula>NOT(ISERROR(SEARCH("Betsson",C2368)))</formula>
    </cfRule>
  </conditionalFormatting>
  <conditionalFormatting sqref="C2368">
    <cfRule type="containsText" priority="940" operator="containsText" aboveAverage="0" equalAverage="0" bottom="0" percent="0" rank="0" text="Betsafe" dxfId="938">
      <formula>NOT(ISERROR(SEARCH("Betsafe",C2368)))</formula>
    </cfRule>
  </conditionalFormatting>
  <conditionalFormatting sqref="C2368">
    <cfRule type="containsText" priority="941" operator="containsText" aboveAverage="0" equalAverage="0" bottom="0" percent="0" rank="0" text="Coolbet" dxfId="939">
      <formula>NOT(ISERROR(SEARCH("Coolbet",C2368)))</formula>
    </cfRule>
  </conditionalFormatting>
  <conditionalFormatting sqref="C2371">
    <cfRule type="containsText" priority="942" operator="containsText" aboveAverage="0" equalAverage="0" bottom="0" percent="0" rank="0" text="Paf" dxfId="940">
      <formula>NOT(ISERROR(SEARCH("Paf",C2371)))</formula>
    </cfRule>
  </conditionalFormatting>
  <conditionalFormatting sqref="C2371">
    <cfRule type="containsText" priority="943" operator="containsText" aboveAverage="0" equalAverage="0" bottom="0" percent="0" rank="0" text="Rizk" dxfId="941">
      <formula>NOT(ISERROR(SEARCH("Rizk",C2371)))</formula>
    </cfRule>
  </conditionalFormatting>
  <conditionalFormatting sqref="C2371">
    <cfRule type="containsText" priority="944" operator="containsText" aboveAverage="0" equalAverage="0" bottom="0" percent="0" rank="0" text="Mr.green" dxfId="942">
      <formula>NOT(ISERROR(SEARCH("Mr.green",C2371)))</formula>
    </cfRule>
  </conditionalFormatting>
  <conditionalFormatting sqref="C2371">
    <cfRule type="containsText" priority="945" operator="containsText" aboveAverage="0" equalAverage="0" bottom="0" percent="0" rank="0" text="Betway" dxfId="943">
      <formula>NOT(ISERROR(SEARCH("Betway",C2371)))</formula>
    </cfRule>
  </conditionalFormatting>
  <conditionalFormatting sqref="C2371">
    <cfRule type="containsText" priority="946" operator="containsText" aboveAverage="0" equalAverage="0" bottom="0" percent="0" rank="0" text="Leovegas" dxfId="944">
      <formula>NOT(ISERROR(SEARCH("Leovegas",C2371)))</formula>
    </cfRule>
  </conditionalFormatting>
  <conditionalFormatting sqref="C2371">
    <cfRule type="containsText" priority="947" operator="containsText" aboveAverage="0" equalAverage="0" bottom="0" percent="0" rank="0" text="Intertops" dxfId="945">
      <formula>NOT(ISERROR(SEARCH("Intertops",C2371)))</formula>
    </cfRule>
  </conditionalFormatting>
  <conditionalFormatting sqref="C2371">
    <cfRule type="containsText" priority="948" operator="containsText" aboveAverage="0" equalAverage="0" bottom="0" percent="0" rank="0" text="Expekt" dxfId="946">
      <formula>NOT(ISERROR(SEARCH("Expekt",C2371)))</formula>
    </cfRule>
  </conditionalFormatting>
  <conditionalFormatting sqref="C2371">
    <cfRule type="containsText" priority="949" operator="containsText" aboveAverage="0" equalAverage="0" bottom="0" percent="0" rank="0" text="Comeon" dxfId="947">
      <formula>NOT(ISERROR(SEARCH("Comeon",C2371)))</formula>
    </cfRule>
  </conditionalFormatting>
  <conditionalFormatting sqref="C2371">
    <cfRule type="containsText" priority="950" operator="containsText" aboveAverage="0" equalAverage="0" bottom="0" percent="0" rank="0" text="Mobilebet" dxfId="948">
      <formula>NOT(ISERROR(SEARCH("Mobilebet",C2371)))</formula>
    </cfRule>
  </conditionalFormatting>
  <conditionalFormatting sqref="C2371">
    <cfRule type="containsText" priority="951" operator="containsText" aboveAverage="0" equalAverage="0" bottom="0" percent="0" rank="0" text="Pinnacle" dxfId="949">
      <formula>NOT(ISERROR(SEARCH("Pinnacle",C2371)))</formula>
    </cfRule>
  </conditionalFormatting>
  <conditionalFormatting sqref="C2371">
    <cfRule type="containsText" priority="952" operator="containsText" aboveAverage="0" equalAverage="0" bottom="0" percent="0" rank="0" text="Bet365" dxfId="950">
      <formula>NOT(ISERROR(SEARCH("Bet365",C2371)))</formula>
    </cfRule>
  </conditionalFormatting>
  <conditionalFormatting sqref="C2371">
    <cfRule type="containsText" priority="953" operator="containsText" aboveAverage="0" equalAverage="0" bottom="0" percent="0" rank="0" text="Unibet" dxfId="951">
      <formula>NOT(ISERROR(SEARCH("Unibet",C2371)))</formula>
    </cfRule>
  </conditionalFormatting>
  <conditionalFormatting sqref="C2371">
    <cfRule type="containsText" priority="954" operator="containsText" aboveAverage="0" equalAverage="0" bottom="0" percent="0" rank="0" text="Betsson" dxfId="952">
      <formula>NOT(ISERROR(SEARCH("Betsson",C2371)))</formula>
    </cfRule>
  </conditionalFormatting>
  <conditionalFormatting sqref="C2371">
    <cfRule type="containsText" priority="955" operator="containsText" aboveAverage="0" equalAverage="0" bottom="0" percent="0" rank="0" text="Betsafe" dxfId="953">
      <formula>NOT(ISERROR(SEARCH("Betsafe",C2371)))</formula>
    </cfRule>
  </conditionalFormatting>
  <conditionalFormatting sqref="C2371">
    <cfRule type="containsText" priority="956" operator="containsText" aboveAverage="0" equalAverage="0" bottom="0" percent="0" rank="0" text="Coolbet" dxfId="954">
      <formula>NOT(ISERROR(SEARCH("Coolbet",C2371)))</formula>
    </cfRule>
  </conditionalFormatting>
  <conditionalFormatting sqref="C2373">
    <cfRule type="containsText" priority="957" operator="containsText" aboveAverage="0" equalAverage="0" bottom="0" percent="0" rank="0" text="Paf" dxfId="955">
      <formula>NOT(ISERROR(SEARCH("Paf",C2373)))</formula>
    </cfRule>
  </conditionalFormatting>
  <conditionalFormatting sqref="C2373">
    <cfRule type="containsText" priority="958" operator="containsText" aboveAverage="0" equalAverage="0" bottom="0" percent="0" rank="0" text="Rizk" dxfId="956">
      <formula>NOT(ISERROR(SEARCH("Rizk",C2373)))</formula>
    </cfRule>
  </conditionalFormatting>
  <conditionalFormatting sqref="C2373">
    <cfRule type="containsText" priority="959" operator="containsText" aboveAverage="0" equalAverage="0" bottom="0" percent="0" rank="0" text="Mr.green" dxfId="957">
      <formula>NOT(ISERROR(SEARCH("Mr.green",C2373)))</formula>
    </cfRule>
  </conditionalFormatting>
  <conditionalFormatting sqref="C2373">
    <cfRule type="containsText" priority="960" operator="containsText" aboveAverage="0" equalAverage="0" bottom="0" percent="0" rank="0" text="Betway" dxfId="958">
      <formula>NOT(ISERROR(SEARCH("Betway",C2373)))</formula>
    </cfRule>
  </conditionalFormatting>
  <conditionalFormatting sqref="C2373">
    <cfRule type="containsText" priority="961" operator="containsText" aboveAverage="0" equalAverage="0" bottom="0" percent="0" rank="0" text="Leovegas" dxfId="959">
      <formula>NOT(ISERROR(SEARCH("Leovegas",C2373)))</formula>
    </cfRule>
  </conditionalFormatting>
  <conditionalFormatting sqref="C2373">
    <cfRule type="containsText" priority="962" operator="containsText" aboveAverage="0" equalAverage="0" bottom="0" percent="0" rank="0" text="Intertops" dxfId="960">
      <formula>NOT(ISERROR(SEARCH("Intertops",C2373)))</formula>
    </cfRule>
  </conditionalFormatting>
  <conditionalFormatting sqref="C2373">
    <cfRule type="containsText" priority="963" operator="containsText" aboveAverage="0" equalAverage="0" bottom="0" percent="0" rank="0" text="Expekt" dxfId="961">
      <formula>NOT(ISERROR(SEARCH("Expekt",C2373)))</formula>
    </cfRule>
  </conditionalFormatting>
  <conditionalFormatting sqref="C2373">
    <cfRule type="containsText" priority="964" operator="containsText" aboveAverage="0" equalAverage="0" bottom="0" percent="0" rank="0" text="Comeon" dxfId="962">
      <formula>NOT(ISERROR(SEARCH("Comeon",C2373)))</formula>
    </cfRule>
  </conditionalFormatting>
  <conditionalFormatting sqref="C2373">
    <cfRule type="containsText" priority="965" operator="containsText" aboveAverage="0" equalAverage="0" bottom="0" percent="0" rank="0" text="Mobilebet" dxfId="963">
      <formula>NOT(ISERROR(SEARCH("Mobilebet",C2373)))</formula>
    </cfRule>
  </conditionalFormatting>
  <conditionalFormatting sqref="C2373">
    <cfRule type="containsText" priority="966" operator="containsText" aboveAverage="0" equalAverage="0" bottom="0" percent="0" rank="0" text="Pinnacle" dxfId="964">
      <formula>NOT(ISERROR(SEARCH("Pinnacle",C2373)))</formula>
    </cfRule>
  </conditionalFormatting>
  <conditionalFormatting sqref="C2373">
    <cfRule type="containsText" priority="967" operator="containsText" aboveAverage="0" equalAverage="0" bottom="0" percent="0" rank="0" text="Bet365" dxfId="965">
      <formula>NOT(ISERROR(SEARCH("Bet365",C2373)))</formula>
    </cfRule>
  </conditionalFormatting>
  <conditionalFormatting sqref="C2373">
    <cfRule type="containsText" priority="968" operator="containsText" aboveAverage="0" equalAverage="0" bottom="0" percent="0" rank="0" text="Unibet" dxfId="966">
      <formula>NOT(ISERROR(SEARCH("Unibet",C2373)))</formula>
    </cfRule>
  </conditionalFormatting>
  <conditionalFormatting sqref="C2373">
    <cfRule type="containsText" priority="969" operator="containsText" aboveAverage="0" equalAverage="0" bottom="0" percent="0" rank="0" text="Betsson" dxfId="967">
      <formula>NOT(ISERROR(SEARCH("Betsson",C2373)))</formula>
    </cfRule>
  </conditionalFormatting>
  <conditionalFormatting sqref="C2373">
    <cfRule type="containsText" priority="970" operator="containsText" aboveAverage="0" equalAverage="0" bottom="0" percent="0" rank="0" text="Betsafe" dxfId="968">
      <formula>NOT(ISERROR(SEARCH("Betsafe",C2373)))</formula>
    </cfRule>
  </conditionalFormatting>
  <conditionalFormatting sqref="C2373">
    <cfRule type="containsText" priority="971" operator="containsText" aboveAverage="0" equalAverage="0" bottom="0" percent="0" rank="0" text="Coolbet" dxfId="969">
      <formula>NOT(ISERROR(SEARCH("Coolbet",C2373)))</formula>
    </cfRule>
  </conditionalFormatting>
  <conditionalFormatting sqref="C2382">
    <cfRule type="containsText" priority="972" operator="containsText" aboveAverage="0" equalAverage="0" bottom="0" percent="0" rank="0" text="Paf" dxfId="970">
      <formula>NOT(ISERROR(SEARCH("Paf",C2382)))</formula>
    </cfRule>
  </conditionalFormatting>
  <conditionalFormatting sqref="C2382">
    <cfRule type="containsText" priority="973" operator="containsText" aboveAverage="0" equalAverage="0" bottom="0" percent="0" rank="0" text="Rizk" dxfId="971">
      <formula>NOT(ISERROR(SEARCH("Rizk",C2382)))</formula>
    </cfRule>
  </conditionalFormatting>
  <conditionalFormatting sqref="C2382">
    <cfRule type="containsText" priority="974" operator="containsText" aboveAverage="0" equalAverage="0" bottom="0" percent="0" rank="0" text="Mr.green" dxfId="972">
      <formula>NOT(ISERROR(SEARCH("Mr.green",C2382)))</formula>
    </cfRule>
  </conditionalFormatting>
  <conditionalFormatting sqref="C2382">
    <cfRule type="containsText" priority="975" operator="containsText" aboveAverage="0" equalAverage="0" bottom="0" percent="0" rank="0" text="Betway" dxfId="973">
      <formula>NOT(ISERROR(SEARCH("Betway",C2382)))</formula>
    </cfRule>
  </conditionalFormatting>
  <conditionalFormatting sqref="C2382">
    <cfRule type="containsText" priority="976" operator="containsText" aboveAverage="0" equalAverage="0" bottom="0" percent="0" rank="0" text="Leovegas" dxfId="974">
      <formula>NOT(ISERROR(SEARCH("Leovegas",C2382)))</formula>
    </cfRule>
  </conditionalFormatting>
  <conditionalFormatting sqref="C2382">
    <cfRule type="containsText" priority="977" operator="containsText" aboveAverage="0" equalAverage="0" bottom="0" percent="0" rank="0" text="Intertops" dxfId="975">
      <formula>NOT(ISERROR(SEARCH("Intertops",C2382)))</formula>
    </cfRule>
  </conditionalFormatting>
  <conditionalFormatting sqref="C2382">
    <cfRule type="containsText" priority="978" operator="containsText" aboveAverage="0" equalAverage="0" bottom="0" percent="0" rank="0" text="Expekt" dxfId="976">
      <formula>NOT(ISERROR(SEARCH("Expekt",C2382)))</formula>
    </cfRule>
  </conditionalFormatting>
  <conditionalFormatting sqref="C2382">
    <cfRule type="containsText" priority="979" operator="containsText" aboveAverage="0" equalAverage="0" bottom="0" percent="0" rank="0" text="Comeon" dxfId="977">
      <formula>NOT(ISERROR(SEARCH("Comeon",C2382)))</formula>
    </cfRule>
  </conditionalFormatting>
  <conditionalFormatting sqref="C2382">
    <cfRule type="containsText" priority="980" operator="containsText" aboveAverage="0" equalAverage="0" bottom="0" percent="0" rank="0" text="Mobilebet" dxfId="978">
      <formula>NOT(ISERROR(SEARCH("Mobilebet",C2382)))</formula>
    </cfRule>
  </conditionalFormatting>
  <conditionalFormatting sqref="C2382">
    <cfRule type="containsText" priority="981" operator="containsText" aboveAverage="0" equalAverage="0" bottom="0" percent="0" rank="0" text="Pinnacle" dxfId="979">
      <formula>NOT(ISERROR(SEARCH("Pinnacle",C2382)))</formula>
    </cfRule>
  </conditionalFormatting>
  <conditionalFormatting sqref="C2382">
    <cfRule type="containsText" priority="982" operator="containsText" aboveAverage="0" equalAverage="0" bottom="0" percent="0" rank="0" text="Bet365" dxfId="980">
      <formula>NOT(ISERROR(SEARCH("Bet365",C2382)))</formula>
    </cfRule>
  </conditionalFormatting>
  <conditionalFormatting sqref="C2382">
    <cfRule type="containsText" priority="983" operator="containsText" aboveAverage="0" equalAverage="0" bottom="0" percent="0" rank="0" text="Unibet" dxfId="981">
      <formula>NOT(ISERROR(SEARCH("Unibet",C2382)))</formula>
    </cfRule>
  </conditionalFormatting>
  <conditionalFormatting sqref="C2382">
    <cfRule type="containsText" priority="984" operator="containsText" aboveAverage="0" equalAverage="0" bottom="0" percent="0" rank="0" text="Betsson" dxfId="982">
      <formula>NOT(ISERROR(SEARCH("Betsson",C2382)))</formula>
    </cfRule>
  </conditionalFormatting>
  <conditionalFormatting sqref="C2382">
    <cfRule type="containsText" priority="985" operator="containsText" aboveAverage="0" equalAverage="0" bottom="0" percent="0" rank="0" text="Betsafe" dxfId="983">
      <formula>NOT(ISERROR(SEARCH("Betsafe",C2382)))</formula>
    </cfRule>
  </conditionalFormatting>
  <conditionalFormatting sqref="C2382">
    <cfRule type="containsText" priority="986" operator="containsText" aboveAverage="0" equalAverage="0" bottom="0" percent="0" rank="0" text="Coolbet" dxfId="984">
      <formula>NOT(ISERROR(SEARCH("Coolbet",C2382)))</formula>
    </cfRule>
  </conditionalFormatting>
  <conditionalFormatting sqref="C2385">
    <cfRule type="containsText" priority="987" operator="containsText" aboveAverage="0" equalAverage="0" bottom="0" percent="0" rank="0" text="Paf" dxfId="985">
      <formula>NOT(ISERROR(SEARCH("Paf",C2385)))</formula>
    </cfRule>
  </conditionalFormatting>
  <conditionalFormatting sqref="C2385">
    <cfRule type="containsText" priority="988" operator="containsText" aboveAverage="0" equalAverage="0" bottom="0" percent="0" rank="0" text="Rizk" dxfId="986">
      <formula>NOT(ISERROR(SEARCH("Rizk",C2385)))</formula>
    </cfRule>
  </conditionalFormatting>
  <conditionalFormatting sqref="C2385">
    <cfRule type="containsText" priority="989" operator="containsText" aboveAverage="0" equalAverage="0" bottom="0" percent="0" rank="0" text="Mr.green" dxfId="987">
      <formula>NOT(ISERROR(SEARCH("Mr.green",C2385)))</formula>
    </cfRule>
  </conditionalFormatting>
  <conditionalFormatting sqref="C2385">
    <cfRule type="containsText" priority="990" operator="containsText" aboveAverage="0" equalAverage="0" bottom="0" percent="0" rank="0" text="Betway" dxfId="988">
      <formula>NOT(ISERROR(SEARCH("Betway",C2385)))</formula>
    </cfRule>
  </conditionalFormatting>
  <conditionalFormatting sqref="C2385">
    <cfRule type="containsText" priority="991" operator="containsText" aboveAverage="0" equalAverage="0" bottom="0" percent="0" rank="0" text="Leovegas" dxfId="989">
      <formula>NOT(ISERROR(SEARCH("Leovegas",C2385)))</formula>
    </cfRule>
  </conditionalFormatting>
  <conditionalFormatting sqref="C2385">
    <cfRule type="containsText" priority="992" operator="containsText" aboveAverage="0" equalAverage="0" bottom="0" percent="0" rank="0" text="Intertops" dxfId="990">
      <formula>NOT(ISERROR(SEARCH("Intertops",C2385)))</formula>
    </cfRule>
  </conditionalFormatting>
  <conditionalFormatting sqref="C2385">
    <cfRule type="containsText" priority="993" operator="containsText" aboveAverage="0" equalAverage="0" bottom="0" percent="0" rank="0" text="Expekt" dxfId="991">
      <formula>NOT(ISERROR(SEARCH("Expekt",C2385)))</formula>
    </cfRule>
  </conditionalFormatting>
  <conditionalFormatting sqref="C2385">
    <cfRule type="containsText" priority="994" operator="containsText" aboveAverage="0" equalAverage="0" bottom="0" percent="0" rank="0" text="Comeon" dxfId="992">
      <formula>NOT(ISERROR(SEARCH("Comeon",C2385)))</formula>
    </cfRule>
  </conditionalFormatting>
  <conditionalFormatting sqref="C2385">
    <cfRule type="containsText" priority="995" operator="containsText" aboveAverage="0" equalAverage="0" bottom="0" percent="0" rank="0" text="Mobilebet" dxfId="993">
      <formula>NOT(ISERROR(SEARCH("Mobilebet",C2385)))</formula>
    </cfRule>
  </conditionalFormatting>
  <conditionalFormatting sqref="C2385">
    <cfRule type="containsText" priority="996" operator="containsText" aboveAverage="0" equalAverage="0" bottom="0" percent="0" rank="0" text="Pinnacle" dxfId="994">
      <formula>NOT(ISERROR(SEARCH("Pinnacle",C2385)))</formula>
    </cfRule>
  </conditionalFormatting>
  <conditionalFormatting sqref="C2385">
    <cfRule type="containsText" priority="997" operator="containsText" aboveAverage="0" equalAverage="0" bottom="0" percent="0" rank="0" text="Bet365" dxfId="995">
      <formula>NOT(ISERROR(SEARCH("Bet365",C2385)))</formula>
    </cfRule>
  </conditionalFormatting>
  <conditionalFormatting sqref="C2385">
    <cfRule type="containsText" priority="998" operator="containsText" aboveAverage="0" equalAverage="0" bottom="0" percent="0" rank="0" text="Unibet" dxfId="996">
      <formula>NOT(ISERROR(SEARCH("Unibet",C2385)))</formula>
    </cfRule>
  </conditionalFormatting>
  <conditionalFormatting sqref="C2385">
    <cfRule type="containsText" priority="999" operator="containsText" aboveAverage="0" equalAverage="0" bottom="0" percent="0" rank="0" text="Betsson" dxfId="997">
      <formula>NOT(ISERROR(SEARCH("Betsson",C2385)))</formula>
    </cfRule>
  </conditionalFormatting>
  <conditionalFormatting sqref="C2385">
    <cfRule type="containsText" priority="1000" operator="containsText" aboveAverage="0" equalAverage="0" bottom="0" percent="0" rank="0" text="Betsafe" dxfId="998">
      <formula>NOT(ISERROR(SEARCH("Betsafe",C2385)))</formula>
    </cfRule>
  </conditionalFormatting>
  <conditionalFormatting sqref="C2385">
    <cfRule type="containsText" priority="1001" operator="containsText" aboveAverage="0" equalAverage="0" bottom="0" percent="0" rank="0" text="Coolbet" dxfId="999">
      <formula>NOT(ISERROR(SEARCH("Coolbet",C2385)))</formula>
    </cfRule>
  </conditionalFormatting>
  <conditionalFormatting sqref="C2386">
    <cfRule type="containsText" priority="1002" operator="containsText" aboveAverage="0" equalAverage="0" bottom="0" percent="0" rank="0" text="Paf" dxfId="1000">
      <formula>NOT(ISERROR(SEARCH("Paf",C2386)))</formula>
    </cfRule>
  </conditionalFormatting>
  <conditionalFormatting sqref="C2386">
    <cfRule type="containsText" priority="1003" operator="containsText" aboveAverage="0" equalAverage="0" bottom="0" percent="0" rank="0" text="Rizk" dxfId="1001">
      <formula>NOT(ISERROR(SEARCH("Rizk",C2386)))</formula>
    </cfRule>
  </conditionalFormatting>
  <conditionalFormatting sqref="C2386">
    <cfRule type="containsText" priority="1004" operator="containsText" aboveAverage="0" equalAverage="0" bottom="0" percent="0" rank="0" text="Mr.green" dxfId="1002">
      <formula>NOT(ISERROR(SEARCH("Mr.green",C2386)))</formula>
    </cfRule>
  </conditionalFormatting>
  <conditionalFormatting sqref="C2386">
    <cfRule type="containsText" priority="1005" operator="containsText" aboveAverage="0" equalAverage="0" bottom="0" percent="0" rank="0" text="Betway" dxfId="1003">
      <formula>NOT(ISERROR(SEARCH("Betway",C2386)))</formula>
    </cfRule>
  </conditionalFormatting>
  <conditionalFormatting sqref="C2386">
    <cfRule type="containsText" priority="1006" operator="containsText" aboveAverage="0" equalAverage="0" bottom="0" percent="0" rank="0" text="Leovegas" dxfId="1004">
      <formula>NOT(ISERROR(SEARCH("Leovegas",C2386)))</formula>
    </cfRule>
  </conditionalFormatting>
  <conditionalFormatting sqref="C2386">
    <cfRule type="containsText" priority="1007" operator="containsText" aboveAverage="0" equalAverage="0" bottom="0" percent="0" rank="0" text="Intertops" dxfId="1005">
      <formula>NOT(ISERROR(SEARCH("Intertops",C2386)))</formula>
    </cfRule>
  </conditionalFormatting>
  <conditionalFormatting sqref="C2386">
    <cfRule type="containsText" priority="1008" operator="containsText" aboveAverage="0" equalAverage="0" bottom="0" percent="0" rank="0" text="Expekt" dxfId="1006">
      <formula>NOT(ISERROR(SEARCH("Expekt",C2386)))</formula>
    </cfRule>
  </conditionalFormatting>
  <conditionalFormatting sqref="C2386">
    <cfRule type="containsText" priority="1009" operator="containsText" aboveAverage="0" equalAverage="0" bottom="0" percent="0" rank="0" text="Comeon" dxfId="1007">
      <formula>NOT(ISERROR(SEARCH("Comeon",C2386)))</formula>
    </cfRule>
  </conditionalFormatting>
  <conditionalFormatting sqref="C2386">
    <cfRule type="containsText" priority="1010" operator="containsText" aboveAverage="0" equalAverage="0" bottom="0" percent="0" rank="0" text="Mobilebet" dxfId="1008">
      <formula>NOT(ISERROR(SEARCH("Mobilebet",C2386)))</formula>
    </cfRule>
  </conditionalFormatting>
  <conditionalFormatting sqref="C2386">
    <cfRule type="containsText" priority="1011" operator="containsText" aboveAverage="0" equalAverage="0" bottom="0" percent="0" rank="0" text="Pinnacle" dxfId="1009">
      <formula>NOT(ISERROR(SEARCH("Pinnacle",C2386)))</formula>
    </cfRule>
  </conditionalFormatting>
  <conditionalFormatting sqref="C2386">
    <cfRule type="containsText" priority="1012" operator="containsText" aboveAverage="0" equalAverage="0" bottom="0" percent="0" rank="0" text="Bet365" dxfId="1010">
      <formula>NOT(ISERROR(SEARCH("Bet365",C2386)))</formula>
    </cfRule>
  </conditionalFormatting>
  <conditionalFormatting sqref="C2386">
    <cfRule type="containsText" priority="1013" operator="containsText" aboveAverage="0" equalAverage="0" bottom="0" percent="0" rank="0" text="Unibet" dxfId="1011">
      <formula>NOT(ISERROR(SEARCH("Unibet",C2386)))</formula>
    </cfRule>
  </conditionalFormatting>
  <conditionalFormatting sqref="C2386">
    <cfRule type="containsText" priority="1014" operator="containsText" aboveAverage="0" equalAverage="0" bottom="0" percent="0" rank="0" text="Betsson" dxfId="1012">
      <formula>NOT(ISERROR(SEARCH("Betsson",C2386)))</formula>
    </cfRule>
  </conditionalFormatting>
  <conditionalFormatting sqref="C2386">
    <cfRule type="containsText" priority="1015" operator="containsText" aboveAverage="0" equalAverage="0" bottom="0" percent="0" rank="0" text="Betsafe" dxfId="1013">
      <formula>NOT(ISERROR(SEARCH("Betsafe",C2386)))</formula>
    </cfRule>
  </conditionalFormatting>
  <conditionalFormatting sqref="C2386">
    <cfRule type="containsText" priority="1016" operator="containsText" aboveAverage="0" equalAverage="0" bottom="0" percent="0" rank="0" text="Coolbet" dxfId="1014">
      <formula>NOT(ISERROR(SEARCH("Coolbet",C2386)))</formula>
    </cfRule>
  </conditionalFormatting>
  <conditionalFormatting sqref="C2383">
    <cfRule type="containsText" priority="1017" operator="containsText" aboveAverage="0" equalAverage="0" bottom="0" percent="0" rank="0" text="Paf" dxfId="1015">
      <formula>NOT(ISERROR(SEARCH("Paf",C2383)))</formula>
    </cfRule>
  </conditionalFormatting>
  <conditionalFormatting sqref="C2383">
    <cfRule type="containsText" priority="1018" operator="containsText" aboveAverage="0" equalAverage="0" bottom="0" percent="0" rank="0" text="Rizk" dxfId="1016">
      <formula>NOT(ISERROR(SEARCH("Rizk",C2383)))</formula>
    </cfRule>
  </conditionalFormatting>
  <conditionalFormatting sqref="C2383">
    <cfRule type="containsText" priority="1019" operator="containsText" aboveAverage="0" equalAverage="0" bottom="0" percent="0" rank="0" text="Mr.green" dxfId="1017">
      <formula>NOT(ISERROR(SEARCH("Mr.green",C2383)))</formula>
    </cfRule>
  </conditionalFormatting>
  <conditionalFormatting sqref="C2383">
    <cfRule type="containsText" priority="1020" operator="containsText" aboveAverage="0" equalAverage="0" bottom="0" percent="0" rank="0" text="Betway" dxfId="1018">
      <formula>NOT(ISERROR(SEARCH("Betway",C2383)))</formula>
    </cfRule>
  </conditionalFormatting>
  <conditionalFormatting sqref="C2383">
    <cfRule type="containsText" priority="1021" operator="containsText" aboveAverage="0" equalAverage="0" bottom="0" percent="0" rank="0" text="Leovegas" dxfId="1019">
      <formula>NOT(ISERROR(SEARCH("Leovegas",C2383)))</formula>
    </cfRule>
  </conditionalFormatting>
  <conditionalFormatting sqref="C2383">
    <cfRule type="containsText" priority="1022" operator="containsText" aboveAverage="0" equalAverage="0" bottom="0" percent="0" rank="0" text="Intertops" dxfId="1020">
      <formula>NOT(ISERROR(SEARCH("Intertops",C2383)))</formula>
    </cfRule>
  </conditionalFormatting>
  <conditionalFormatting sqref="C2383">
    <cfRule type="containsText" priority="1023" operator="containsText" aboveAverage="0" equalAverage="0" bottom="0" percent="0" rank="0" text="Expekt" dxfId="1021">
      <formula>NOT(ISERROR(SEARCH("Expekt",C2383)))</formula>
    </cfRule>
  </conditionalFormatting>
  <conditionalFormatting sqref="C2383">
    <cfRule type="containsText" priority="1024" operator="containsText" aboveAverage="0" equalAverage="0" bottom="0" percent="0" rank="0" text="Comeon" dxfId="1022">
      <formula>NOT(ISERROR(SEARCH("Comeon",C2383)))</formula>
    </cfRule>
  </conditionalFormatting>
  <conditionalFormatting sqref="C2383">
    <cfRule type="containsText" priority="1025" operator="containsText" aboveAverage="0" equalAverage="0" bottom="0" percent="0" rank="0" text="Mobilebet" dxfId="1023">
      <formula>NOT(ISERROR(SEARCH("Mobilebet",C2383)))</formula>
    </cfRule>
  </conditionalFormatting>
  <conditionalFormatting sqref="C2383">
    <cfRule type="containsText" priority="1026" operator="containsText" aboveAverage="0" equalAverage="0" bottom="0" percent="0" rank="0" text="Pinnacle" dxfId="1024">
      <formula>NOT(ISERROR(SEARCH("Pinnacle",C2383)))</formula>
    </cfRule>
  </conditionalFormatting>
  <conditionalFormatting sqref="C2383">
    <cfRule type="containsText" priority="1027" operator="containsText" aboveAverage="0" equalAverage="0" bottom="0" percent="0" rank="0" text="Bet365" dxfId="1025">
      <formula>NOT(ISERROR(SEARCH("Bet365",C2383)))</formula>
    </cfRule>
  </conditionalFormatting>
  <conditionalFormatting sqref="C2383">
    <cfRule type="containsText" priority="1028" operator="containsText" aboveAverage="0" equalAverage="0" bottom="0" percent="0" rank="0" text="Unibet" dxfId="1026">
      <formula>NOT(ISERROR(SEARCH("Unibet",C2383)))</formula>
    </cfRule>
  </conditionalFormatting>
  <conditionalFormatting sqref="C2383">
    <cfRule type="containsText" priority="1029" operator="containsText" aboveAverage="0" equalAverage="0" bottom="0" percent="0" rank="0" text="Betsson" dxfId="1027">
      <formula>NOT(ISERROR(SEARCH("Betsson",C2383)))</formula>
    </cfRule>
  </conditionalFormatting>
  <conditionalFormatting sqref="C2383">
    <cfRule type="containsText" priority="1030" operator="containsText" aboveAverage="0" equalAverage="0" bottom="0" percent="0" rank="0" text="Betsafe" dxfId="1028">
      <formula>NOT(ISERROR(SEARCH("Betsafe",C2383)))</formula>
    </cfRule>
  </conditionalFormatting>
  <conditionalFormatting sqref="C2383">
    <cfRule type="containsText" priority="1031" operator="containsText" aboveAverage="0" equalAverage="0" bottom="0" percent="0" rank="0" text="Coolbet" dxfId="1029">
      <formula>NOT(ISERROR(SEARCH("Coolbet",C2383)))</formula>
    </cfRule>
  </conditionalFormatting>
  <conditionalFormatting sqref="C2395">
    <cfRule type="containsText" priority="1032" operator="containsText" aboveAverage="0" equalAverage="0" bottom="0" percent="0" rank="0" text="Paf" dxfId="1030">
      <formula>NOT(ISERROR(SEARCH("Paf",C2395)))</formula>
    </cfRule>
  </conditionalFormatting>
  <conditionalFormatting sqref="C2395">
    <cfRule type="containsText" priority="1033" operator="containsText" aboveAverage="0" equalAverage="0" bottom="0" percent="0" rank="0" text="Rizk" dxfId="1031">
      <formula>NOT(ISERROR(SEARCH("Rizk",C2395)))</formula>
    </cfRule>
  </conditionalFormatting>
  <conditionalFormatting sqref="C2395">
    <cfRule type="containsText" priority="1034" operator="containsText" aboveAverage="0" equalAverage="0" bottom="0" percent="0" rank="0" text="Mr.green" dxfId="1032">
      <formula>NOT(ISERROR(SEARCH("Mr.green",C2395)))</formula>
    </cfRule>
  </conditionalFormatting>
  <conditionalFormatting sqref="C2395">
    <cfRule type="containsText" priority="1035" operator="containsText" aboveAverage="0" equalAverage="0" bottom="0" percent="0" rank="0" text="Betway" dxfId="1033">
      <formula>NOT(ISERROR(SEARCH("Betway",C2395)))</formula>
    </cfRule>
  </conditionalFormatting>
  <conditionalFormatting sqref="C2395">
    <cfRule type="containsText" priority="1036" operator="containsText" aboveAverage="0" equalAverage="0" bottom="0" percent="0" rank="0" text="Leovegas" dxfId="1034">
      <formula>NOT(ISERROR(SEARCH("Leovegas",C2395)))</formula>
    </cfRule>
  </conditionalFormatting>
  <conditionalFormatting sqref="C2395">
    <cfRule type="containsText" priority="1037" operator="containsText" aboveAverage="0" equalAverage="0" bottom="0" percent="0" rank="0" text="Intertops" dxfId="1035">
      <formula>NOT(ISERROR(SEARCH("Intertops",C2395)))</formula>
    </cfRule>
  </conditionalFormatting>
  <conditionalFormatting sqref="C2395">
    <cfRule type="containsText" priority="1038" operator="containsText" aboveAverage="0" equalAverage="0" bottom="0" percent="0" rank="0" text="Expekt" dxfId="1036">
      <formula>NOT(ISERROR(SEARCH("Expekt",C2395)))</formula>
    </cfRule>
  </conditionalFormatting>
  <conditionalFormatting sqref="C2395">
    <cfRule type="containsText" priority="1039" operator="containsText" aboveAverage="0" equalAverage="0" bottom="0" percent="0" rank="0" text="Comeon" dxfId="1037">
      <formula>NOT(ISERROR(SEARCH("Comeon",C2395)))</formula>
    </cfRule>
  </conditionalFormatting>
  <conditionalFormatting sqref="C2395">
    <cfRule type="containsText" priority="1040" operator="containsText" aboveAverage="0" equalAverage="0" bottom="0" percent="0" rank="0" text="Mobilebet" dxfId="1038">
      <formula>NOT(ISERROR(SEARCH("Mobilebet",C2395)))</formula>
    </cfRule>
  </conditionalFormatting>
  <conditionalFormatting sqref="C2395">
    <cfRule type="containsText" priority="1041" operator="containsText" aboveAverage="0" equalAverage="0" bottom="0" percent="0" rank="0" text="Pinnacle" dxfId="1039">
      <formula>NOT(ISERROR(SEARCH("Pinnacle",C2395)))</formula>
    </cfRule>
  </conditionalFormatting>
  <conditionalFormatting sqref="C2395">
    <cfRule type="containsText" priority="1042" operator="containsText" aboveAverage="0" equalAverage="0" bottom="0" percent="0" rank="0" text="Bet365" dxfId="1040">
      <formula>NOT(ISERROR(SEARCH("Bet365",C2395)))</formula>
    </cfRule>
  </conditionalFormatting>
  <conditionalFormatting sqref="C2395">
    <cfRule type="containsText" priority="1043" operator="containsText" aboveAverage="0" equalAverage="0" bottom="0" percent="0" rank="0" text="Unibet" dxfId="1041">
      <formula>NOT(ISERROR(SEARCH("Unibet",C2395)))</formula>
    </cfRule>
  </conditionalFormatting>
  <conditionalFormatting sqref="C2395">
    <cfRule type="containsText" priority="1044" operator="containsText" aboveAverage="0" equalAverage="0" bottom="0" percent="0" rank="0" text="Betsson" dxfId="1042">
      <formula>NOT(ISERROR(SEARCH("Betsson",C2395)))</formula>
    </cfRule>
  </conditionalFormatting>
  <conditionalFormatting sqref="C2395">
    <cfRule type="containsText" priority="1045" operator="containsText" aboveAverage="0" equalAverage="0" bottom="0" percent="0" rank="0" text="Betsafe" dxfId="1043">
      <formula>NOT(ISERROR(SEARCH("Betsafe",C2395)))</formula>
    </cfRule>
  </conditionalFormatting>
  <conditionalFormatting sqref="C2395">
    <cfRule type="containsText" priority="1046" operator="containsText" aboveAverage="0" equalAverage="0" bottom="0" percent="0" rank="0" text="Coolbet" dxfId="1044">
      <formula>NOT(ISERROR(SEARCH("Coolbet",C2395)))</formula>
    </cfRule>
  </conditionalFormatting>
  <conditionalFormatting sqref="C2401">
    <cfRule type="containsText" priority="1047" operator="containsText" aboveAverage="0" equalAverage="0" bottom="0" percent="0" rank="0" text="Paf" dxfId="1045">
      <formula>NOT(ISERROR(SEARCH("Paf",C2401)))</formula>
    </cfRule>
  </conditionalFormatting>
  <conditionalFormatting sqref="C2401">
    <cfRule type="containsText" priority="1048" operator="containsText" aboveAverage="0" equalAverage="0" bottom="0" percent="0" rank="0" text="Rizk" dxfId="1046">
      <formula>NOT(ISERROR(SEARCH("Rizk",C2401)))</formula>
    </cfRule>
  </conditionalFormatting>
  <conditionalFormatting sqref="C2401">
    <cfRule type="containsText" priority="1049" operator="containsText" aboveAverage="0" equalAverage="0" bottom="0" percent="0" rank="0" text="Mr.green" dxfId="1047">
      <formula>NOT(ISERROR(SEARCH("Mr.green",C2401)))</formula>
    </cfRule>
  </conditionalFormatting>
  <conditionalFormatting sqref="C2401">
    <cfRule type="containsText" priority="1050" operator="containsText" aboveAverage="0" equalAverage="0" bottom="0" percent="0" rank="0" text="Betway" dxfId="1048">
      <formula>NOT(ISERROR(SEARCH("Betway",C2401)))</formula>
    </cfRule>
  </conditionalFormatting>
  <conditionalFormatting sqref="C2401">
    <cfRule type="containsText" priority="1051" operator="containsText" aboveAverage="0" equalAverage="0" bottom="0" percent="0" rank="0" text="Leovegas" dxfId="1049">
      <formula>NOT(ISERROR(SEARCH("Leovegas",C2401)))</formula>
    </cfRule>
  </conditionalFormatting>
  <conditionalFormatting sqref="C2401">
    <cfRule type="containsText" priority="1052" operator="containsText" aboveAverage="0" equalAverage="0" bottom="0" percent="0" rank="0" text="Intertops" dxfId="1050">
      <formula>NOT(ISERROR(SEARCH("Intertops",C2401)))</formula>
    </cfRule>
  </conditionalFormatting>
  <conditionalFormatting sqref="C2401">
    <cfRule type="containsText" priority="1053" operator="containsText" aboveAverage="0" equalAverage="0" bottom="0" percent="0" rank="0" text="Expekt" dxfId="1051">
      <formula>NOT(ISERROR(SEARCH("Expekt",C2401)))</formula>
    </cfRule>
  </conditionalFormatting>
  <conditionalFormatting sqref="C2401">
    <cfRule type="containsText" priority="1054" operator="containsText" aboveAverage="0" equalAverage="0" bottom="0" percent="0" rank="0" text="Comeon" dxfId="1052">
      <formula>NOT(ISERROR(SEARCH("Comeon",C2401)))</formula>
    </cfRule>
  </conditionalFormatting>
  <conditionalFormatting sqref="C2401">
    <cfRule type="containsText" priority="1055" operator="containsText" aboveAverage="0" equalAverage="0" bottom="0" percent="0" rank="0" text="Mobilebet" dxfId="1053">
      <formula>NOT(ISERROR(SEARCH("Mobilebet",C2401)))</formula>
    </cfRule>
  </conditionalFormatting>
  <conditionalFormatting sqref="C2401">
    <cfRule type="containsText" priority="1056" operator="containsText" aboveAverage="0" equalAverage="0" bottom="0" percent="0" rank="0" text="Pinnacle" dxfId="1054">
      <formula>NOT(ISERROR(SEARCH("Pinnacle",C2401)))</formula>
    </cfRule>
  </conditionalFormatting>
  <conditionalFormatting sqref="C2401">
    <cfRule type="containsText" priority="1057" operator="containsText" aboveAverage="0" equalAverage="0" bottom="0" percent="0" rank="0" text="Bet365" dxfId="1055">
      <formula>NOT(ISERROR(SEARCH("Bet365",C2401)))</formula>
    </cfRule>
  </conditionalFormatting>
  <conditionalFormatting sqref="C2401">
    <cfRule type="containsText" priority="1058" operator="containsText" aboveAverage="0" equalAverage="0" bottom="0" percent="0" rank="0" text="Unibet" dxfId="1056">
      <formula>NOT(ISERROR(SEARCH("Unibet",C2401)))</formula>
    </cfRule>
  </conditionalFormatting>
  <conditionalFormatting sqref="C2401">
    <cfRule type="containsText" priority="1059" operator="containsText" aboveAverage="0" equalAverage="0" bottom="0" percent="0" rank="0" text="Betsson" dxfId="1057">
      <formula>NOT(ISERROR(SEARCH("Betsson",C2401)))</formula>
    </cfRule>
  </conditionalFormatting>
  <conditionalFormatting sqref="C2401">
    <cfRule type="containsText" priority="1060" operator="containsText" aboveAverage="0" equalAverage="0" bottom="0" percent="0" rank="0" text="Betsafe" dxfId="1058">
      <formula>NOT(ISERROR(SEARCH("Betsafe",C2401)))</formula>
    </cfRule>
  </conditionalFormatting>
  <conditionalFormatting sqref="C2401">
    <cfRule type="containsText" priority="1061" operator="containsText" aboveAverage="0" equalAverage="0" bottom="0" percent="0" rank="0" text="Coolbet" dxfId="1059">
      <formula>NOT(ISERROR(SEARCH("Coolbet",C2401)))</formula>
    </cfRule>
  </conditionalFormatting>
  <conditionalFormatting sqref="C2419">
    <cfRule type="containsText" priority="1062" operator="containsText" aboveAverage="0" equalAverage="0" bottom="0" percent="0" rank="0" text="Paf" dxfId="1060">
      <formula>NOT(ISERROR(SEARCH("Paf",C2419)))</formula>
    </cfRule>
  </conditionalFormatting>
  <conditionalFormatting sqref="C2419">
    <cfRule type="containsText" priority="1063" operator="containsText" aboveAverage="0" equalAverage="0" bottom="0" percent="0" rank="0" text="Rizk" dxfId="1061">
      <formula>NOT(ISERROR(SEARCH("Rizk",C2419)))</formula>
    </cfRule>
  </conditionalFormatting>
  <conditionalFormatting sqref="C2419">
    <cfRule type="containsText" priority="1064" operator="containsText" aboveAverage="0" equalAverage="0" bottom="0" percent="0" rank="0" text="Mr.green" dxfId="1062">
      <formula>NOT(ISERROR(SEARCH("Mr.green",C2419)))</formula>
    </cfRule>
  </conditionalFormatting>
  <conditionalFormatting sqref="C2419">
    <cfRule type="containsText" priority="1065" operator="containsText" aboveAverage="0" equalAverage="0" bottom="0" percent="0" rank="0" text="Betway" dxfId="1063">
      <formula>NOT(ISERROR(SEARCH("Betway",C2419)))</formula>
    </cfRule>
  </conditionalFormatting>
  <conditionalFormatting sqref="C2419">
    <cfRule type="containsText" priority="1066" operator="containsText" aboveAverage="0" equalAverage="0" bottom="0" percent="0" rank="0" text="Leovegas" dxfId="1064">
      <formula>NOT(ISERROR(SEARCH("Leovegas",C2419)))</formula>
    </cfRule>
  </conditionalFormatting>
  <conditionalFormatting sqref="C2419">
    <cfRule type="containsText" priority="1067" operator="containsText" aboveAverage="0" equalAverage="0" bottom="0" percent="0" rank="0" text="Intertops" dxfId="1065">
      <formula>NOT(ISERROR(SEARCH("Intertops",C2419)))</formula>
    </cfRule>
  </conditionalFormatting>
  <conditionalFormatting sqref="C2419">
    <cfRule type="containsText" priority="1068" operator="containsText" aboveAverage="0" equalAverage="0" bottom="0" percent="0" rank="0" text="Expekt" dxfId="1066">
      <formula>NOT(ISERROR(SEARCH("Expekt",C2419)))</formula>
    </cfRule>
  </conditionalFormatting>
  <conditionalFormatting sqref="C2419">
    <cfRule type="containsText" priority="1069" operator="containsText" aboveAverage="0" equalAverage="0" bottom="0" percent="0" rank="0" text="Comeon" dxfId="1067">
      <formula>NOT(ISERROR(SEARCH("Comeon",C2419)))</formula>
    </cfRule>
  </conditionalFormatting>
  <conditionalFormatting sqref="C2419">
    <cfRule type="containsText" priority="1070" operator="containsText" aboveAverage="0" equalAverage="0" bottom="0" percent="0" rank="0" text="Mobilebet" dxfId="1068">
      <formula>NOT(ISERROR(SEARCH("Mobilebet",C2419)))</formula>
    </cfRule>
  </conditionalFormatting>
  <conditionalFormatting sqref="C2419">
    <cfRule type="containsText" priority="1071" operator="containsText" aboveAverage="0" equalAverage="0" bottom="0" percent="0" rank="0" text="Pinnacle" dxfId="1069">
      <formula>NOT(ISERROR(SEARCH("Pinnacle",C2419)))</formula>
    </cfRule>
  </conditionalFormatting>
  <conditionalFormatting sqref="C2419">
    <cfRule type="containsText" priority="1072" operator="containsText" aboveAverage="0" equalAverage="0" bottom="0" percent="0" rank="0" text="Bet365" dxfId="1070">
      <formula>NOT(ISERROR(SEARCH("Bet365",C2419)))</formula>
    </cfRule>
  </conditionalFormatting>
  <conditionalFormatting sqref="C2419">
    <cfRule type="containsText" priority="1073" operator="containsText" aboveAverage="0" equalAverage="0" bottom="0" percent="0" rank="0" text="Unibet" dxfId="1071">
      <formula>NOT(ISERROR(SEARCH("Unibet",C2419)))</formula>
    </cfRule>
  </conditionalFormatting>
  <conditionalFormatting sqref="C2419">
    <cfRule type="containsText" priority="1074" operator="containsText" aboveAverage="0" equalAverage="0" bottom="0" percent="0" rank="0" text="Betsson" dxfId="1072">
      <formula>NOT(ISERROR(SEARCH("Betsson",C2419)))</formula>
    </cfRule>
  </conditionalFormatting>
  <conditionalFormatting sqref="C2419">
    <cfRule type="containsText" priority="1075" operator="containsText" aboveAverage="0" equalAverage="0" bottom="0" percent="0" rank="0" text="Betsafe" dxfId="1073">
      <formula>NOT(ISERROR(SEARCH("Betsafe",C2419)))</formula>
    </cfRule>
  </conditionalFormatting>
  <conditionalFormatting sqref="C2419">
    <cfRule type="containsText" priority="1076" operator="containsText" aboveAverage="0" equalAverage="0" bottom="0" percent="0" rank="0" text="Coolbet" dxfId="1074">
      <formula>NOT(ISERROR(SEARCH("Coolbet",C2419)))</formula>
    </cfRule>
  </conditionalFormatting>
  <conditionalFormatting sqref="C2434">
    <cfRule type="containsText" priority="1077" operator="containsText" aboveAverage="0" equalAverage="0" bottom="0" percent="0" rank="0" text="Paf" dxfId="1075">
      <formula>NOT(ISERROR(SEARCH("Paf",C2434)))</formula>
    </cfRule>
  </conditionalFormatting>
  <conditionalFormatting sqref="C2434">
    <cfRule type="containsText" priority="1078" operator="containsText" aboveAverage="0" equalAverage="0" bottom="0" percent="0" rank="0" text="Rizk" dxfId="1076">
      <formula>NOT(ISERROR(SEARCH("Rizk",C2434)))</formula>
    </cfRule>
  </conditionalFormatting>
  <conditionalFormatting sqref="C2434">
    <cfRule type="containsText" priority="1079" operator="containsText" aboveAverage="0" equalAverage="0" bottom="0" percent="0" rank="0" text="Mr.green" dxfId="1077">
      <formula>NOT(ISERROR(SEARCH("Mr.green",C2434)))</formula>
    </cfRule>
  </conditionalFormatting>
  <conditionalFormatting sqref="C2434">
    <cfRule type="containsText" priority="1080" operator="containsText" aboveAverage="0" equalAverage="0" bottom="0" percent="0" rank="0" text="Betway" dxfId="1078">
      <formula>NOT(ISERROR(SEARCH("Betway",C2434)))</formula>
    </cfRule>
  </conditionalFormatting>
  <conditionalFormatting sqref="C2434">
    <cfRule type="containsText" priority="1081" operator="containsText" aboveAverage="0" equalAverage="0" bottom="0" percent="0" rank="0" text="Leovegas" dxfId="1079">
      <formula>NOT(ISERROR(SEARCH("Leovegas",C2434)))</formula>
    </cfRule>
  </conditionalFormatting>
  <conditionalFormatting sqref="C2434">
    <cfRule type="containsText" priority="1082" operator="containsText" aboveAverage="0" equalAverage="0" bottom="0" percent="0" rank="0" text="Intertops" dxfId="1080">
      <formula>NOT(ISERROR(SEARCH("Intertops",C2434)))</formula>
    </cfRule>
  </conditionalFormatting>
  <conditionalFormatting sqref="C2434">
    <cfRule type="containsText" priority="1083" operator="containsText" aboveAverage="0" equalAverage="0" bottom="0" percent="0" rank="0" text="Expekt" dxfId="1081">
      <formula>NOT(ISERROR(SEARCH("Expekt",C2434)))</formula>
    </cfRule>
  </conditionalFormatting>
  <conditionalFormatting sqref="C2434">
    <cfRule type="containsText" priority="1084" operator="containsText" aboveAverage="0" equalAverage="0" bottom="0" percent="0" rank="0" text="Comeon" dxfId="1082">
      <formula>NOT(ISERROR(SEARCH("Comeon",C2434)))</formula>
    </cfRule>
  </conditionalFormatting>
  <conditionalFormatting sqref="C2434">
    <cfRule type="containsText" priority="1085" operator="containsText" aboveAverage="0" equalAverage="0" bottom="0" percent="0" rank="0" text="Mobilebet" dxfId="1083">
      <formula>NOT(ISERROR(SEARCH("Mobilebet",C2434)))</formula>
    </cfRule>
  </conditionalFormatting>
  <conditionalFormatting sqref="C2434">
    <cfRule type="containsText" priority="1086" operator="containsText" aboveAverage="0" equalAverage="0" bottom="0" percent="0" rank="0" text="Pinnacle" dxfId="1084">
      <formula>NOT(ISERROR(SEARCH("Pinnacle",C2434)))</formula>
    </cfRule>
  </conditionalFormatting>
  <conditionalFormatting sqref="C2434">
    <cfRule type="containsText" priority="1087" operator="containsText" aboveAverage="0" equalAverage="0" bottom="0" percent="0" rank="0" text="Bet365" dxfId="1085">
      <formula>NOT(ISERROR(SEARCH("Bet365",C2434)))</formula>
    </cfRule>
  </conditionalFormatting>
  <conditionalFormatting sqref="C2434">
    <cfRule type="containsText" priority="1088" operator="containsText" aboveAverage="0" equalAverage="0" bottom="0" percent="0" rank="0" text="Unibet" dxfId="1086">
      <formula>NOT(ISERROR(SEARCH("Unibet",C2434)))</formula>
    </cfRule>
  </conditionalFormatting>
  <conditionalFormatting sqref="C2434">
    <cfRule type="containsText" priority="1089" operator="containsText" aboveAverage="0" equalAverage="0" bottom="0" percent="0" rank="0" text="Betsson" dxfId="1087">
      <formula>NOT(ISERROR(SEARCH("Betsson",C2434)))</formula>
    </cfRule>
  </conditionalFormatting>
  <conditionalFormatting sqref="C2434">
    <cfRule type="containsText" priority="1090" operator="containsText" aboveAverage="0" equalAverage="0" bottom="0" percent="0" rank="0" text="Betsafe" dxfId="1088">
      <formula>NOT(ISERROR(SEARCH("Betsafe",C2434)))</formula>
    </cfRule>
  </conditionalFormatting>
  <conditionalFormatting sqref="C2434">
    <cfRule type="containsText" priority="1091" operator="containsText" aboveAverage="0" equalAverage="0" bottom="0" percent="0" rank="0" text="Coolbet" dxfId="1089">
      <formula>NOT(ISERROR(SEARCH("Coolbet",C2434)))</formula>
    </cfRule>
  </conditionalFormatting>
  <conditionalFormatting sqref="C2436">
    <cfRule type="containsText" priority="1092" operator="containsText" aboveAverage="0" equalAverage="0" bottom="0" percent="0" rank="0" text="Paf" dxfId="1090">
      <formula>NOT(ISERROR(SEARCH("Paf",C2436)))</formula>
    </cfRule>
  </conditionalFormatting>
  <conditionalFormatting sqref="C2436">
    <cfRule type="containsText" priority="1093" operator="containsText" aboveAverage="0" equalAverage="0" bottom="0" percent="0" rank="0" text="Rizk" dxfId="1091">
      <formula>NOT(ISERROR(SEARCH("Rizk",C2436)))</formula>
    </cfRule>
  </conditionalFormatting>
  <conditionalFormatting sqref="C2436">
    <cfRule type="containsText" priority="1094" operator="containsText" aboveAverage="0" equalAverage="0" bottom="0" percent="0" rank="0" text="Mr.green" dxfId="1092">
      <formula>NOT(ISERROR(SEARCH("Mr.green",C2436)))</formula>
    </cfRule>
  </conditionalFormatting>
  <conditionalFormatting sqref="C2436">
    <cfRule type="containsText" priority="1095" operator="containsText" aboveAverage="0" equalAverage="0" bottom="0" percent="0" rank="0" text="Betway" dxfId="1093">
      <formula>NOT(ISERROR(SEARCH("Betway",C2436)))</formula>
    </cfRule>
  </conditionalFormatting>
  <conditionalFormatting sqref="C2436">
    <cfRule type="containsText" priority="1096" operator="containsText" aboveAverage="0" equalAverage="0" bottom="0" percent="0" rank="0" text="Leovegas" dxfId="1094">
      <formula>NOT(ISERROR(SEARCH("Leovegas",C2436)))</formula>
    </cfRule>
  </conditionalFormatting>
  <conditionalFormatting sqref="C2436">
    <cfRule type="containsText" priority="1097" operator="containsText" aboveAverage="0" equalAverage="0" bottom="0" percent="0" rank="0" text="Intertops" dxfId="1095">
      <formula>NOT(ISERROR(SEARCH("Intertops",C2436)))</formula>
    </cfRule>
  </conditionalFormatting>
  <conditionalFormatting sqref="C2436">
    <cfRule type="containsText" priority="1098" operator="containsText" aboveAverage="0" equalAverage="0" bottom="0" percent="0" rank="0" text="Expekt" dxfId="1096">
      <formula>NOT(ISERROR(SEARCH("Expekt",C2436)))</formula>
    </cfRule>
  </conditionalFormatting>
  <conditionalFormatting sqref="C2436">
    <cfRule type="containsText" priority="1099" operator="containsText" aboveAverage="0" equalAverage="0" bottom="0" percent="0" rank="0" text="Comeon" dxfId="1097">
      <formula>NOT(ISERROR(SEARCH("Comeon",C2436)))</formula>
    </cfRule>
  </conditionalFormatting>
  <conditionalFormatting sqref="C2436">
    <cfRule type="containsText" priority="1100" operator="containsText" aboveAverage="0" equalAverage="0" bottom="0" percent="0" rank="0" text="Mobilebet" dxfId="1098">
      <formula>NOT(ISERROR(SEARCH("Mobilebet",C2436)))</formula>
    </cfRule>
  </conditionalFormatting>
  <conditionalFormatting sqref="C2436">
    <cfRule type="containsText" priority="1101" operator="containsText" aboveAverage="0" equalAverage="0" bottom="0" percent="0" rank="0" text="Pinnacle" dxfId="1099">
      <formula>NOT(ISERROR(SEARCH("Pinnacle",C2436)))</formula>
    </cfRule>
  </conditionalFormatting>
  <conditionalFormatting sqref="C2436">
    <cfRule type="containsText" priority="1102" operator="containsText" aboveAverage="0" equalAverage="0" bottom="0" percent="0" rank="0" text="Bet365" dxfId="1100">
      <formula>NOT(ISERROR(SEARCH("Bet365",C2436)))</formula>
    </cfRule>
  </conditionalFormatting>
  <conditionalFormatting sqref="C2436">
    <cfRule type="containsText" priority="1103" operator="containsText" aboveAverage="0" equalAverage="0" bottom="0" percent="0" rank="0" text="Unibet" dxfId="1101">
      <formula>NOT(ISERROR(SEARCH("Unibet",C2436)))</formula>
    </cfRule>
  </conditionalFormatting>
  <conditionalFormatting sqref="C2436">
    <cfRule type="containsText" priority="1104" operator="containsText" aboveAverage="0" equalAverage="0" bottom="0" percent="0" rank="0" text="Betsson" dxfId="1102">
      <formula>NOT(ISERROR(SEARCH("Betsson",C2436)))</formula>
    </cfRule>
  </conditionalFormatting>
  <conditionalFormatting sqref="C2436">
    <cfRule type="containsText" priority="1105" operator="containsText" aboveAverage="0" equalAverage="0" bottom="0" percent="0" rank="0" text="Betsafe" dxfId="1103">
      <formula>NOT(ISERROR(SEARCH("Betsafe",C2436)))</formula>
    </cfRule>
  </conditionalFormatting>
  <conditionalFormatting sqref="C2436">
    <cfRule type="containsText" priority="1106" operator="containsText" aboveAverage="0" equalAverage="0" bottom="0" percent="0" rank="0" text="Coolbet" dxfId="1104">
      <formula>NOT(ISERROR(SEARCH("Coolbet",C2436)))</formula>
    </cfRule>
  </conditionalFormatting>
  <conditionalFormatting sqref="C2438">
    <cfRule type="containsText" priority="1107" operator="containsText" aboveAverage="0" equalAverage="0" bottom="0" percent="0" rank="0" text="Paf" dxfId="1105">
      <formula>NOT(ISERROR(SEARCH("Paf",C2438)))</formula>
    </cfRule>
  </conditionalFormatting>
  <conditionalFormatting sqref="C2438">
    <cfRule type="containsText" priority="1108" operator="containsText" aboveAverage="0" equalAverage="0" bottom="0" percent="0" rank="0" text="Rizk" dxfId="1106">
      <formula>NOT(ISERROR(SEARCH("Rizk",C2438)))</formula>
    </cfRule>
  </conditionalFormatting>
  <conditionalFormatting sqref="C2438">
    <cfRule type="containsText" priority="1109" operator="containsText" aboveAverage="0" equalAverage="0" bottom="0" percent="0" rank="0" text="Mr.green" dxfId="1107">
      <formula>NOT(ISERROR(SEARCH("Mr.green",C2438)))</formula>
    </cfRule>
  </conditionalFormatting>
  <conditionalFormatting sqref="C2438">
    <cfRule type="containsText" priority="1110" operator="containsText" aboveAverage="0" equalAverage="0" bottom="0" percent="0" rank="0" text="Betway" dxfId="1108">
      <formula>NOT(ISERROR(SEARCH("Betway",C2438)))</formula>
    </cfRule>
  </conditionalFormatting>
  <conditionalFormatting sqref="C2438">
    <cfRule type="containsText" priority="1111" operator="containsText" aboveAverage="0" equalAverage="0" bottom="0" percent="0" rank="0" text="Leovegas" dxfId="1109">
      <formula>NOT(ISERROR(SEARCH("Leovegas",C2438)))</formula>
    </cfRule>
  </conditionalFormatting>
  <conditionalFormatting sqref="C2438">
    <cfRule type="containsText" priority="1112" operator="containsText" aboveAverage="0" equalAverage="0" bottom="0" percent="0" rank="0" text="Intertops" dxfId="1110">
      <formula>NOT(ISERROR(SEARCH("Intertops",C2438)))</formula>
    </cfRule>
  </conditionalFormatting>
  <conditionalFormatting sqref="C2438">
    <cfRule type="containsText" priority="1113" operator="containsText" aboveAverage="0" equalAverage="0" bottom="0" percent="0" rank="0" text="Expekt" dxfId="1111">
      <formula>NOT(ISERROR(SEARCH("Expekt",C2438)))</formula>
    </cfRule>
  </conditionalFormatting>
  <conditionalFormatting sqref="C2438">
    <cfRule type="containsText" priority="1114" operator="containsText" aboveAverage="0" equalAverage="0" bottom="0" percent="0" rank="0" text="Comeon" dxfId="1112">
      <formula>NOT(ISERROR(SEARCH("Comeon",C2438)))</formula>
    </cfRule>
  </conditionalFormatting>
  <conditionalFormatting sqref="C2438">
    <cfRule type="containsText" priority="1115" operator="containsText" aboveAverage="0" equalAverage="0" bottom="0" percent="0" rank="0" text="Mobilebet" dxfId="1113">
      <formula>NOT(ISERROR(SEARCH("Mobilebet",C2438)))</formula>
    </cfRule>
  </conditionalFormatting>
  <conditionalFormatting sqref="C2438">
    <cfRule type="containsText" priority="1116" operator="containsText" aboveAverage="0" equalAverage="0" bottom="0" percent="0" rank="0" text="Pinnacle" dxfId="1114">
      <formula>NOT(ISERROR(SEARCH("Pinnacle",C2438)))</formula>
    </cfRule>
  </conditionalFormatting>
  <conditionalFormatting sqref="C2438">
    <cfRule type="containsText" priority="1117" operator="containsText" aboveAverage="0" equalAverage="0" bottom="0" percent="0" rank="0" text="Bet365" dxfId="1115">
      <formula>NOT(ISERROR(SEARCH("Bet365",C2438)))</formula>
    </cfRule>
  </conditionalFormatting>
  <conditionalFormatting sqref="C2438">
    <cfRule type="containsText" priority="1118" operator="containsText" aboveAverage="0" equalAverage="0" bottom="0" percent="0" rank="0" text="Unibet" dxfId="1116">
      <formula>NOT(ISERROR(SEARCH("Unibet",C2438)))</formula>
    </cfRule>
  </conditionalFormatting>
  <conditionalFormatting sqref="C2438">
    <cfRule type="containsText" priority="1119" operator="containsText" aboveAverage="0" equalAverage="0" bottom="0" percent="0" rank="0" text="Betsson" dxfId="1117">
      <formula>NOT(ISERROR(SEARCH("Betsson",C2438)))</formula>
    </cfRule>
  </conditionalFormatting>
  <conditionalFormatting sqref="C2438">
    <cfRule type="containsText" priority="1120" operator="containsText" aboveAverage="0" equalAverage="0" bottom="0" percent="0" rank="0" text="Betsafe" dxfId="1118">
      <formula>NOT(ISERROR(SEARCH("Betsafe",C2438)))</formula>
    </cfRule>
  </conditionalFormatting>
  <conditionalFormatting sqref="C2438">
    <cfRule type="containsText" priority="1121" operator="containsText" aboveAverage="0" equalAverage="0" bottom="0" percent="0" rank="0" text="Coolbet" dxfId="1119">
      <formula>NOT(ISERROR(SEARCH("Coolbet",C2438)))</formula>
    </cfRule>
  </conditionalFormatting>
  <conditionalFormatting sqref="C2447">
    <cfRule type="containsText" priority="1122" operator="containsText" aboveAverage="0" equalAverage="0" bottom="0" percent="0" rank="0" text="Paf" dxfId="1120">
      <formula>NOT(ISERROR(SEARCH("Paf",C2447)))</formula>
    </cfRule>
  </conditionalFormatting>
  <conditionalFormatting sqref="C2447">
    <cfRule type="containsText" priority="1123" operator="containsText" aboveAverage="0" equalAverage="0" bottom="0" percent="0" rank="0" text="Rizk" dxfId="1121">
      <formula>NOT(ISERROR(SEARCH("Rizk",C2447)))</formula>
    </cfRule>
  </conditionalFormatting>
  <conditionalFormatting sqref="C2447">
    <cfRule type="containsText" priority="1124" operator="containsText" aboveAverage="0" equalAverage="0" bottom="0" percent="0" rank="0" text="Mr.green" dxfId="1122">
      <formula>NOT(ISERROR(SEARCH("Mr.green",C2447)))</formula>
    </cfRule>
  </conditionalFormatting>
  <conditionalFormatting sqref="C2447">
    <cfRule type="containsText" priority="1125" operator="containsText" aboveAverage="0" equalAverage="0" bottom="0" percent="0" rank="0" text="Betway" dxfId="1123">
      <formula>NOT(ISERROR(SEARCH("Betway",C2447)))</formula>
    </cfRule>
  </conditionalFormatting>
  <conditionalFormatting sqref="C2447">
    <cfRule type="containsText" priority="1126" operator="containsText" aboveAverage="0" equalAverage="0" bottom="0" percent="0" rank="0" text="Leovegas" dxfId="1124">
      <formula>NOT(ISERROR(SEARCH("Leovegas",C2447)))</formula>
    </cfRule>
  </conditionalFormatting>
  <conditionalFormatting sqref="C2447">
    <cfRule type="containsText" priority="1127" operator="containsText" aboveAverage="0" equalAverage="0" bottom="0" percent="0" rank="0" text="Intertops" dxfId="1125">
      <formula>NOT(ISERROR(SEARCH("Intertops",C2447)))</formula>
    </cfRule>
  </conditionalFormatting>
  <conditionalFormatting sqref="C2447">
    <cfRule type="containsText" priority="1128" operator="containsText" aboveAverage="0" equalAverage="0" bottom="0" percent="0" rank="0" text="Expekt" dxfId="1126">
      <formula>NOT(ISERROR(SEARCH("Expekt",C2447)))</formula>
    </cfRule>
  </conditionalFormatting>
  <conditionalFormatting sqref="C2447">
    <cfRule type="containsText" priority="1129" operator="containsText" aboveAverage="0" equalAverage="0" bottom="0" percent="0" rank="0" text="Comeon" dxfId="1127">
      <formula>NOT(ISERROR(SEARCH("Comeon",C2447)))</formula>
    </cfRule>
  </conditionalFormatting>
  <conditionalFormatting sqref="C2447">
    <cfRule type="containsText" priority="1130" operator="containsText" aboveAverage="0" equalAverage="0" bottom="0" percent="0" rank="0" text="Mobilebet" dxfId="1128">
      <formula>NOT(ISERROR(SEARCH("Mobilebet",C2447)))</formula>
    </cfRule>
  </conditionalFormatting>
  <conditionalFormatting sqref="C2447">
    <cfRule type="containsText" priority="1131" operator="containsText" aboveAverage="0" equalAverage="0" bottom="0" percent="0" rank="0" text="Pinnacle" dxfId="1129">
      <formula>NOT(ISERROR(SEARCH("Pinnacle",C2447)))</formula>
    </cfRule>
  </conditionalFormatting>
  <conditionalFormatting sqref="C2447">
    <cfRule type="containsText" priority="1132" operator="containsText" aboveAverage="0" equalAverage="0" bottom="0" percent="0" rank="0" text="Bet365" dxfId="1130">
      <formula>NOT(ISERROR(SEARCH("Bet365",C2447)))</formula>
    </cfRule>
  </conditionalFormatting>
  <conditionalFormatting sqref="C2447">
    <cfRule type="containsText" priority="1133" operator="containsText" aboveAverage="0" equalAverage="0" bottom="0" percent="0" rank="0" text="Unibet" dxfId="1131">
      <formula>NOT(ISERROR(SEARCH("Unibet",C2447)))</formula>
    </cfRule>
  </conditionalFormatting>
  <conditionalFormatting sqref="C2447">
    <cfRule type="containsText" priority="1134" operator="containsText" aboveAverage="0" equalAverage="0" bottom="0" percent="0" rank="0" text="Betsson" dxfId="1132">
      <formula>NOT(ISERROR(SEARCH("Betsson",C2447)))</formula>
    </cfRule>
  </conditionalFormatting>
  <conditionalFormatting sqref="C2447">
    <cfRule type="containsText" priority="1135" operator="containsText" aboveAverage="0" equalAverage="0" bottom="0" percent="0" rank="0" text="Betsafe" dxfId="1133">
      <formula>NOT(ISERROR(SEARCH("Betsafe",C2447)))</formula>
    </cfRule>
  </conditionalFormatting>
  <conditionalFormatting sqref="C2447">
    <cfRule type="containsText" priority="1136" operator="containsText" aboveAverage="0" equalAverage="0" bottom="0" percent="0" rank="0" text="Coolbet" dxfId="1134">
      <formula>NOT(ISERROR(SEARCH("Coolbet",C2447)))</formula>
    </cfRule>
  </conditionalFormatting>
  <conditionalFormatting sqref="C2450">
    <cfRule type="containsText" priority="1137" operator="containsText" aboveAverage="0" equalAverage="0" bottom="0" percent="0" rank="0" text="Paf" dxfId="1135">
      <formula>NOT(ISERROR(SEARCH("Paf",C2450)))</formula>
    </cfRule>
  </conditionalFormatting>
  <conditionalFormatting sqref="C2450">
    <cfRule type="containsText" priority="1138" operator="containsText" aboveAverage="0" equalAverage="0" bottom="0" percent="0" rank="0" text="Rizk" dxfId="1136">
      <formula>NOT(ISERROR(SEARCH("Rizk",C2450)))</formula>
    </cfRule>
  </conditionalFormatting>
  <conditionalFormatting sqref="C2450">
    <cfRule type="containsText" priority="1139" operator="containsText" aboveAverage="0" equalAverage="0" bottom="0" percent="0" rank="0" text="Mr.green" dxfId="1137">
      <formula>NOT(ISERROR(SEARCH("Mr.green",C2450)))</formula>
    </cfRule>
  </conditionalFormatting>
  <conditionalFormatting sqref="C2450">
    <cfRule type="containsText" priority="1140" operator="containsText" aboveAverage="0" equalAverage="0" bottom="0" percent="0" rank="0" text="Betway" dxfId="1138">
      <formula>NOT(ISERROR(SEARCH("Betway",C2450)))</formula>
    </cfRule>
  </conditionalFormatting>
  <conditionalFormatting sqref="C2450">
    <cfRule type="containsText" priority="1141" operator="containsText" aboveAverage="0" equalAverage="0" bottom="0" percent="0" rank="0" text="Leovegas" dxfId="1139">
      <formula>NOT(ISERROR(SEARCH("Leovegas",C2450)))</formula>
    </cfRule>
  </conditionalFormatting>
  <conditionalFormatting sqref="C2450">
    <cfRule type="containsText" priority="1142" operator="containsText" aboveAverage="0" equalAverage="0" bottom="0" percent="0" rank="0" text="Intertops" dxfId="1140">
      <formula>NOT(ISERROR(SEARCH("Intertops",C2450)))</formula>
    </cfRule>
  </conditionalFormatting>
  <conditionalFormatting sqref="C2450">
    <cfRule type="containsText" priority="1143" operator="containsText" aboveAverage="0" equalAverage="0" bottom="0" percent="0" rank="0" text="Expekt" dxfId="1141">
      <formula>NOT(ISERROR(SEARCH("Expekt",C2450)))</formula>
    </cfRule>
  </conditionalFormatting>
  <conditionalFormatting sqref="C2450">
    <cfRule type="containsText" priority="1144" operator="containsText" aboveAverage="0" equalAverage="0" bottom="0" percent="0" rank="0" text="Comeon" dxfId="1142">
      <formula>NOT(ISERROR(SEARCH("Comeon",C2450)))</formula>
    </cfRule>
  </conditionalFormatting>
  <conditionalFormatting sqref="C2450">
    <cfRule type="containsText" priority="1145" operator="containsText" aboveAverage="0" equalAverage="0" bottom="0" percent="0" rank="0" text="Mobilebet" dxfId="1143">
      <formula>NOT(ISERROR(SEARCH("Mobilebet",C2450)))</formula>
    </cfRule>
  </conditionalFormatting>
  <conditionalFormatting sqref="C2450">
    <cfRule type="containsText" priority="1146" operator="containsText" aboveAverage="0" equalAverage="0" bottom="0" percent="0" rank="0" text="Pinnacle" dxfId="1144">
      <formula>NOT(ISERROR(SEARCH("Pinnacle",C2450)))</formula>
    </cfRule>
  </conditionalFormatting>
  <conditionalFormatting sqref="C2450">
    <cfRule type="containsText" priority="1147" operator="containsText" aboveAverage="0" equalAverage="0" bottom="0" percent="0" rank="0" text="Bet365" dxfId="1145">
      <formula>NOT(ISERROR(SEARCH("Bet365",C2450)))</formula>
    </cfRule>
  </conditionalFormatting>
  <conditionalFormatting sqref="C2450">
    <cfRule type="containsText" priority="1148" operator="containsText" aboveAverage="0" equalAverage="0" bottom="0" percent="0" rank="0" text="Unibet" dxfId="1146">
      <formula>NOT(ISERROR(SEARCH("Unibet",C2450)))</formula>
    </cfRule>
  </conditionalFormatting>
  <conditionalFormatting sqref="C2450">
    <cfRule type="containsText" priority="1149" operator="containsText" aboveAverage="0" equalAverage="0" bottom="0" percent="0" rank="0" text="Betsson" dxfId="1147">
      <formula>NOT(ISERROR(SEARCH("Betsson",C2450)))</formula>
    </cfRule>
  </conditionalFormatting>
  <conditionalFormatting sqref="C2450">
    <cfRule type="containsText" priority="1150" operator="containsText" aboveAverage="0" equalAverage="0" bottom="0" percent="0" rank="0" text="Betsafe" dxfId="1148">
      <formula>NOT(ISERROR(SEARCH("Betsafe",C2450)))</formula>
    </cfRule>
  </conditionalFormatting>
  <conditionalFormatting sqref="C2450">
    <cfRule type="containsText" priority="1151" operator="containsText" aboveAverage="0" equalAverage="0" bottom="0" percent="0" rank="0" text="Coolbet" dxfId="1149">
      <formula>NOT(ISERROR(SEARCH("Coolbet",C2450)))</formula>
    </cfRule>
  </conditionalFormatting>
  <conditionalFormatting sqref="C2451">
    <cfRule type="containsText" priority="1152" operator="containsText" aboveAverage="0" equalAverage="0" bottom="0" percent="0" rank="0" text="Paf" dxfId="1150">
      <formula>NOT(ISERROR(SEARCH("Paf",C2451)))</formula>
    </cfRule>
  </conditionalFormatting>
  <conditionalFormatting sqref="C2451">
    <cfRule type="containsText" priority="1153" operator="containsText" aboveAverage="0" equalAverage="0" bottom="0" percent="0" rank="0" text="Rizk" dxfId="1151">
      <formula>NOT(ISERROR(SEARCH("Rizk",C2451)))</formula>
    </cfRule>
  </conditionalFormatting>
  <conditionalFormatting sqref="C2451">
    <cfRule type="containsText" priority="1154" operator="containsText" aboveAverage="0" equalAverage="0" bottom="0" percent="0" rank="0" text="Mr.green" dxfId="1152">
      <formula>NOT(ISERROR(SEARCH("Mr.green",C2451)))</formula>
    </cfRule>
  </conditionalFormatting>
  <conditionalFormatting sqref="C2451">
    <cfRule type="containsText" priority="1155" operator="containsText" aboveAverage="0" equalAverage="0" bottom="0" percent="0" rank="0" text="Betway" dxfId="1153">
      <formula>NOT(ISERROR(SEARCH("Betway",C2451)))</formula>
    </cfRule>
  </conditionalFormatting>
  <conditionalFormatting sqref="C2451">
    <cfRule type="containsText" priority="1156" operator="containsText" aboveAverage="0" equalAverage="0" bottom="0" percent="0" rank="0" text="Leovegas" dxfId="1154">
      <formula>NOT(ISERROR(SEARCH("Leovegas",C2451)))</formula>
    </cfRule>
  </conditionalFormatting>
  <conditionalFormatting sqref="C2451">
    <cfRule type="containsText" priority="1157" operator="containsText" aboveAverage="0" equalAverage="0" bottom="0" percent="0" rank="0" text="Intertops" dxfId="1155">
      <formula>NOT(ISERROR(SEARCH("Intertops",C2451)))</formula>
    </cfRule>
  </conditionalFormatting>
  <conditionalFormatting sqref="C2451">
    <cfRule type="containsText" priority="1158" operator="containsText" aboveAverage="0" equalAverage="0" bottom="0" percent="0" rank="0" text="Expekt" dxfId="1156">
      <formula>NOT(ISERROR(SEARCH("Expekt",C2451)))</formula>
    </cfRule>
  </conditionalFormatting>
  <conditionalFormatting sqref="C2451">
    <cfRule type="containsText" priority="1159" operator="containsText" aboveAverage="0" equalAverage="0" bottom="0" percent="0" rank="0" text="Comeon" dxfId="1157">
      <formula>NOT(ISERROR(SEARCH("Comeon",C2451)))</formula>
    </cfRule>
  </conditionalFormatting>
  <conditionalFormatting sqref="C2451">
    <cfRule type="containsText" priority="1160" operator="containsText" aboveAverage="0" equalAverage="0" bottom="0" percent="0" rank="0" text="Mobilebet" dxfId="1158">
      <formula>NOT(ISERROR(SEARCH("Mobilebet",C2451)))</formula>
    </cfRule>
  </conditionalFormatting>
  <conditionalFormatting sqref="C2451">
    <cfRule type="containsText" priority="1161" operator="containsText" aboveAverage="0" equalAverage="0" bottom="0" percent="0" rank="0" text="Pinnacle" dxfId="1159">
      <formula>NOT(ISERROR(SEARCH("Pinnacle",C2451)))</formula>
    </cfRule>
  </conditionalFormatting>
  <conditionalFormatting sqref="C2451">
    <cfRule type="containsText" priority="1162" operator="containsText" aboveAverage="0" equalAverage="0" bottom="0" percent="0" rank="0" text="Bet365" dxfId="1160">
      <formula>NOT(ISERROR(SEARCH("Bet365",C2451)))</formula>
    </cfRule>
  </conditionalFormatting>
  <conditionalFormatting sqref="C2451">
    <cfRule type="containsText" priority="1163" operator="containsText" aboveAverage="0" equalAverage="0" bottom="0" percent="0" rank="0" text="Unibet" dxfId="1161">
      <formula>NOT(ISERROR(SEARCH("Unibet",C2451)))</formula>
    </cfRule>
  </conditionalFormatting>
  <conditionalFormatting sqref="C2451">
    <cfRule type="containsText" priority="1164" operator="containsText" aboveAverage="0" equalAverage="0" bottom="0" percent="0" rank="0" text="Betsson" dxfId="1162">
      <formula>NOT(ISERROR(SEARCH("Betsson",C2451)))</formula>
    </cfRule>
  </conditionalFormatting>
  <conditionalFormatting sqref="C2451">
    <cfRule type="containsText" priority="1165" operator="containsText" aboveAverage="0" equalAverage="0" bottom="0" percent="0" rank="0" text="Betsafe" dxfId="1163">
      <formula>NOT(ISERROR(SEARCH("Betsafe",C2451)))</formula>
    </cfRule>
  </conditionalFormatting>
  <conditionalFormatting sqref="C2451">
    <cfRule type="containsText" priority="1166" operator="containsText" aboveAverage="0" equalAverage="0" bottom="0" percent="0" rank="0" text="Coolbet" dxfId="1164">
      <formula>NOT(ISERROR(SEARCH("Coolbet",C2451)))</formula>
    </cfRule>
  </conditionalFormatting>
  <conditionalFormatting sqref="C2453">
    <cfRule type="containsText" priority="1167" operator="containsText" aboveAverage="0" equalAverage="0" bottom="0" percent="0" rank="0" text="Paf" dxfId="1165">
      <formula>NOT(ISERROR(SEARCH("Paf",C2453)))</formula>
    </cfRule>
  </conditionalFormatting>
  <conditionalFormatting sqref="C2453">
    <cfRule type="containsText" priority="1168" operator="containsText" aboveAverage="0" equalAverage="0" bottom="0" percent="0" rank="0" text="Rizk" dxfId="1166">
      <formula>NOT(ISERROR(SEARCH("Rizk",C2453)))</formula>
    </cfRule>
  </conditionalFormatting>
  <conditionalFormatting sqref="C2453">
    <cfRule type="containsText" priority="1169" operator="containsText" aboveAverage="0" equalAverage="0" bottom="0" percent="0" rank="0" text="Mr.green" dxfId="1167">
      <formula>NOT(ISERROR(SEARCH("Mr.green",C2453)))</formula>
    </cfRule>
  </conditionalFormatting>
  <conditionalFormatting sqref="C2453">
    <cfRule type="containsText" priority="1170" operator="containsText" aboveAverage="0" equalAverage="0" bottom="0" percent="0" rank="0" text="Betway" dxfId="1168">
      <formula>NOT(ISERROR(SEARCH("Betway",C2453)))</formula>
    </cfRule>
  </conditionalFormatting>
  <conditionalFormatting sqref="C2453">
    <cfRule type="containsText" priority="1171" operator="containsText" aboveAverage="0" equalAverage="0" bottom="0" percent="0" rank="0" text="Leovegas" dxfId="1169">
      <formula>NOT(ISERROR(SEARCH("Leovegas",C2453)))</formula>
    </cfRule>
  </conditionalFormatting>
  <conditionalFormatting sqref="C2453">
    <cfRule type="containsText" priority="1172" operator="containsText" aboveAverage="0" equalAverage="0" bottom="0" percent="0" rank="0" text="Intertops" dxfId="1170">
      <formula>NOT(ISERROR(SEARCH("Intertops",C2453)))</formula>
    </cfRule>
  </conditionalFormatting>
  <conditionalFormatting sqref="C2453">
    <cfRule type="containsText" priority="1173" operator="containsText" aboveAverage="0" equalAverage="0" bottom="0" percent="0" rank="0" text="Expekt" dxfId="1171">
      <formula>NOT(ISERROR(SEARCH("Expekt",C2453)))</formula>
    </cfRule>
  </conditionalFormatting>
  <conditionalFormatting sqref="C2453">
    <cfRule type="containsText" priority="1174" operator="containsText" aboveAverage="0" equalAverage="0" bottom="0" percent="0" rank="0" text="Comeon" dxfId="1172">
      <formula>NOT(ISERROR(SEARCH("Comeon",C2453)))</formula>
    </cfRule>
  </conditionalFormatting>
  <conditionalFormatting sqref="C2453">
    <cfRule type="containsText" priority="1175" operator="containsText" aboveAverage="0" equalAverage="0" bottom="0" percent="0" rank="0" text="Mobilebet" dxfId="1173">
      <formula>NOT(ISERROR(SEARCH("Mobilebet",C2453)))</formula>
    </cfRule>
  </conditionalFormatting>
  <conditionalFormatting sqref="C2453">
    <cfRule type="containsText" priority="1176" operator="containsText" aboveAverage="0" equalAverage="0" bottom="0" percent="0" rank="0" text="Pinnacle" dxfId="1174">
      <formula>NOT(ISERROR(SEARCH("Pinnacle",C2453)))</formula>
    </cfRule>
  </conditionalFormatting>
  <conditionalFormatting sqref="C2453">
    <cfRule type="containsText" priority="1177" operator="containsText" aboveAverage="0" equalAverage="0" bottom="0" percent="0" rank="0" text="Bet365" dxfId="1175">
      <formula>NOT(ISERROR(SEARCH("Bet365",C2453)))</formula>
    </cfRule>
  </conditionalFormatting>
  <conditionalFormatting sqref="C2453">
    <cfRule type="containsText" priority="1178" operator="containsText" aboveAverage="0" equalAverage="0" bottom="0" percent="0" rank="0" text="Unibet" dxfId="1176">
      <formula>NOT(ISERROR(SEARCH("Unibet",C2453)))</formula>
    </cfRule>
  </conditionalFormatting>
  <conditionalFormatting sqref="C2453">
    <cfRule type="containsText" priority="1179" operator="containsText" aboveAverage="0" equalAverage="0" bottom="0" percent="0" rank="0" text="Betsson" dxfId="1177">
      <formula>NOT(ISERROR(SEARCH("Betsson",C2453)))</formula>
    </cfRule>
  </conditionalFormatting>
  <conditionalFormatting sqref="C2453">
    <cfRule type="containsText" priority="1180" operator="containsText" aboveAverage="0" equalAverage="0" bottom="0" percent="0" rank="0" text="Betsafe" dxfId="1178">
      <formula>NOT(ISERROR(SEARCH("Betsafe",C2453)))</formula>
    </cfRule>
  </conditionalFormatting>
  <conditionalFormatting sqref="C2453">
    <cfRule type="containsText" priority="1181" operator="containsText" aboveAverage="0" equalAverage="0" bottom="0" percent="0" rank="0" text="Coolbet" dxfId="1179">
      <formula>NOT(ISERROR(SEARCH("Coolbet",C2453)))</formula>
    </cfRule>
  </conditionalFormatting>
  <conditionalFormatting sqref="C2457">
    <cfRule type="containsText" priority="1182" operator="containsText" aboveAverage="0" equalAverage="0" bottom="0" percent="0" rank="0" text="Paf" dxfId="1180">
      <formula>NOT(ISERROR(SEARCH("Paf",C2457)))</formula>
    </cfRule>
  </conditionalFormatting>
  <conditionalFormatting sqref="C2457">
    <cfRule type="containsText" priority="1183" operator="containsText" aboveAverage="0" equalAverage="0" bottom="0" percent="0" rank="0" text="Rizk" dxfId="1181">
      <formula>NOT(ISERROR(SEARCH("Rizk",C2457)))</formula>
    </cfRule>
  </conditionalFormatting>
  <conditionalFormatting sqref="C2457">
    <cfRule type="containsText" priority="1184" operator="containsText" aboveAverage="0" equalAverage="0" bottom="0" percent="0" rank="0" text="Mr.green" dxfId="1182">
      <formula>NOT(ISERROR(SEARCH("Mr.green",C2457)))</formula>
    </cfRule>
  </conditionalFormatting>
  <conditionalFormatting sqref="C2457">
    <cfRule type="containsText" priority="1185" operator="containsText" aboveAverage="0" equalAverage="0" bottom="0" percent="0" rank="0" text="Betway" dxfId="1183">
      <formula>NOT(ISERROR(SEARCH("Betway",C2457)))</formula>
    </cfRule>
  </conditionalFormatting>
  <conditionalFormatting sqref="C2457">
    <cfRule type="containsText" priority="1186" operator="containsText" aboveAverage="0" equalAverage="0" bottom="0" percent="0" rank="0" text="Leovegas" dxfId="1184">
      <formula>NOT(ISERROR(SEARCH("Leovegas",C2457)))</formula>
    </cfRule>
  </conditionalFormatting>
  <conditionalFormatting sqref="C2457">
    <cfRule type="containsText" priority="1187" operator="containsText" aboveAverage="0" equalAverage="0" bottom="0" percent="0" rank="0" text="Intertops" dxfId="1185">
      <formula>NOT(ISERROR(SEARCH("Intertops",C2457)))</formula>
    </cfRule>
  </conditionalFormatting>
  <conditionalFormatting sqref="C2457">
    <cfRule type="containsText" priority="1188" operator="containsText" aboveAverage="0" equalAverage="0" bottom="0" percent="0" rank="0" text="Expekt" dxfId="1186">
      <formula>NOT(ISERROR(SEARCH("Expekt",C2457)))</formula>
    </cfRule>
  </conditionalFormatting>
  <conditionalFormatting sqref="C2457">
    <cfRule type="containsText" priority="1189" operator="containsText" aboveAverage="0" equalAverage="0" bottom="0" percent="0" rank="0" text="Comeon" dxfId="1187">
      <formula>NOT(ISERROR(SEARCH("Comeon",C2457)))</formula>
    </cfRule>
  </conditionalFormatting>
  <conditionalFormatting sqref="C2457">
    <cfRule type="containsText" priority="1190" operator="containsText" aboveAverage="0" equalAverage="0" bottom="0" percent="0" rank="0" text="Mobilebet" dxfId="1188">
      <formula>NOT(ISERROR(SEARCH("Mobilebet",C2457)))</formula>
    </cfRule>
  </conditionalFormatting>
  <conditionalFormatting sqref="C2457">
    <cfRule type="containsText" priority="1191" operator="containsText" aboveAverage="0" equalAverage="0" bottom="0" percent="0" rank="0" text="Pinnacle" dxfId="1189">
      <formula>NOT(ISERROR(SEARCH("Pinnacle",C2457)))</formula>
    </cfRule>
  </conditionalFormatting>
  <conditionalFormatting sqref="C2457">
    <cfRule type="containsText" priority="1192" operator="containsText" aboveAverage="0" equalAverage="0" bottom="0" percent="0" rank="0" text="Bet365" dxfId="1190">
      <formula>NOT(ISERROR(SEARCH("Bet365",C2457)))</formula>
    </cfRule>
  </conditionalFormatting>
  <conditionalFormatting sqref="C2457">
    <cfRule type="containsText" priority="1193" operator="containsText" aboveAverage="0" equalAverage="0" bottom="0" percent="0" rank="0" text="Unibet" dxfId="1191">
      <formula>NOT(ISERROR(SEARCH("Unibet",C2457)))</formula>
    </cfRule>
  </conditionalFormatting>
  <conditionalFormatting sqref="C2457">
    <cfRule type="containsText" priority="1194" operator="containsText" aboveAverage="0" equalAverage="0" bottom="0" percent="0" rank="0" text="Betsson" dxfId="1192">
      <formula>NOT(ISERROR(SEARCH("Betsson",C2457)))</formula>
    </cfRule>
  </conditionalFormatting>
  <conditionalFormatting sqref="C2457">
    <cfRule type="containsText" priority="1195" operator="containsText" aboveAverage="0" equalAverage="0" bottom="0" percent="0" rank="0" text="Betsafe" dxfId="1193">
      <formula>NOT(ISERROR(SEARCH("Betsafe",C2457)))</formula>
    </cfRule>
  </conditionalFormatting>
  <conditionalFormatting sqref="C2457">
    <cfRule type="containsText" priority="1196" operator="containsText" aboveAverage="0" equalAverage="0" bottom="0" percent="0" rank="0" text="Coolbet" dxfId="1194">
      <formula>NOT(ISERROR(SEARCH("Coolbet",C2457)))</formula>
    </cfRule>
  </conditionalFormatting>
  <conditionalFormatting sqref="C2454:C2456">
    <cfRule type="cellIs" priority="1197" operator="equal" aboveAverage="0" equalAverage="0" bottom="0" percent="0" rank="0" text="" dxfId="1195">
      <formula>"TonyBet"</formula>
    </cfRule>
  </conditionalFormatting>
  <conditionalFormatting sqref="C2454:C2456">
    <cfRule type="cellIs" priority="1198" operator="equal" aboveAverage="0" equalAverage="0" bottom="0" percent="0" rank="0" text="" dxfId="1196">
      <formula>"TonyBet"</formula>
    </cfRule>
  </conditionalFormatting>
  <conditionalFormatting sqref="C2454:C2456">
    <cfRule type="cellIs" priority="1199" operator="equal" aboveAverage="0" equalAverage="0" bottom="0" percent="0" rank="0" text="" dxfId="1197">
      <formula>"Expekt"</formula>
    </cfRule>
  </conditionalFormatting>
  <conditionalFormatting sqref="C2454:C2456">
    <cfRule type="cellIs" priority="1200" operator="equal" aboveAverage="0" equalAverage="0" bottom="0" percent="0" rank="0" text="" dxfId="1198">
      <formula>"Betway"</formula>
    </cfRule>
  </conditionalFormatting>
  <conditionalFormatting sqref="C2454:C2456">
    <cfRule type="cellIs" priority="1201" operator="equal" aboveAverage="0" equalAverage="0" bottom="0" percent="0" rank="0" text="" dxfId="1199">
      <formula>"Rizk"</formula>
    </cfRule>
  </conditionalFormatting>
  <conditionalFormatting sqref="C2454:C2456">
    <cfRule type="cellIs" priority="1202" operator="equal" aboveAverage="0" equalAverage="0" bottom="0" percent="0" rank="0" text="" dxfId="1200">
      <formula>"Coolbet"</formula>
    </cfRule>
  </conditionalFormatting>
  <conditionalFormatting sqref="C2454:C2456">
    <cfRule type="cellIs" priority="1203" operator="equal" aboveAverage="0" equalAverage="0" bottom="0" percent="0" rank="0" text="" dxfId="1201">
      <formula>"Unibet"</formula>
    </cfRule>
  </conditionalFormatting>
  <conditionalFormatting sqref="C2454:C2456">
    <cfRule type="cellIs" priority="1204" operator="equal" aboveAverage="0" equalAverage="0" bottom="0" percent="0" rank="0" text="" dxfId="1202">
      <formula>"Unibet"</formula>
    </cfRule>
  </conditionalFormatting>
  <conditionalFormatting sqref="C2454:C2456">
    <cfRule type="cellIs" priority="1205" operator="equal" aboveAverage="0" equalAverage="0" bottom="0" percent="0" rank="0" text="" dxfId="1203">
      <formula>"Betsson"</formula>
    </cfRule>
  </conditionalFormatting>
  <conditionalFormatting sqref="C2467">
    <cfRule type="containsText" priority="1206" operator="containsText" aboveAverage="0" equalAverage="0" bottom="0" percent="0" rank="0" text="Paf" dxfId="1204">
      <formula>NOT(ISERROR(SEARCH("Paf",C2467)))</formula>
    </cfRule>
  </conditionalFormatting>
  <conditionalFormatting sqref="C2467">
    <cfRule type="containsText" priority="1207" operator="containsText" aboveAverage="0" equalAverage="0" bottom="0" percent="0" rank="0" text="Rizk" dxfId="1205">
      <formula>NOT(ISERROR(SEARCH("Rizk",C2467)))</formula>
    </cfRule>
  </conditionalFormatting>
  <conditionalFormatting sqref="C2467">
    <cfRule type="containsText" priority="1208" operator="containsText" aboveAverage="0" equalAverage="0" bottom="0" percent="0" rank="0" text="Mr.green" dxfId="1206">
      <formula>NOT(ISERROR(SEARCH("Mr.green",C2467)))</formula>
    </cfRule>
  </conditionalFormatting>
  <conditionalFormatting sqref="C2467">
    <cfRule type="containsText" priority="1209" operator="containsText" aboveAverage="0" equalAverage="0" bottom="0" percent="0" rank="0" text="Betway" dxfId="1207">
      <formula>NOT(ISERROR(SEARCH("Betway",C2467)))</formula>
    </cfRule>
  </conditionalFormatting>
  <conditionalFormatting sqref="C2467">
    <cfRule type="containsText" priority="1210" operator="containsText" aboveAverage="0" equalAverage="0" bottom="0" percent="0" rank="0" text="Leovegas" dxfId="1208">
      <formula>NOT(ISERROR(SEARCH("Leovegas",C2467)))</formula>
    </cfRule>
  </conditionalFormatting>
  <conditionalFormatting sqref="C2467">
    <cfRule type="containsText" priority="1211" operator="containsText" aboveAverage="0" equalAverage="0" bottom="0" percent="0" rank="0" text="Intertops" dxfId="1209">
      <formula>NOT(ISERROR(SEARCH("Intertops",C2467)))</formula>
    </cfRule>
  </conditionalFormatting>
  <conditionalFormatting sqref="C2467">
    <cfRule type="containsText" priority="1212" operator="containsText" aboveAverage="0" equalAverage="0" bottom="0" percent="0" rank="0" text="Expekt" dxfId="1210">
      <formula>NOT(ISERROR(SEARCH("Expekt",C2467)))</formula>
    </cfRule>
  </conditionalFormatting>
  <conditionalFormatting sqref="C2467">
    <cfRule type="containsText" priority="1213" operator="containsText" aboveAverage="0" equalAverage="0" bottom="0" percent="0" rank="0" text="Comeon" dxfId="1211">
      <formula>NOT(ISERROR(SEARCH("Comeon",C2467)))</formula>
    </cfRule>
  </conditionalFormatting>
  <conditionalFormatting sqref="C2467">
    <cfRule type="containsText" priority="1214" operator="containsText" aboveAverage="0" equalAverage="0" bottom="0" percent="0" rank="0" text="Mobilebet" dxfId="1212">
      <formula>NOT(ISERROR(SEARCH("Mobilebet",C2467)))</formula>
    </cfRule>
  </conditionalFormatting>
  <conditionalFormatting sqref="C2467">
    <cfRule type="containsText" priority="1215" operator="containsText" aboveAverage="0" equalAverage="0" bottom="0" percent="0" rank="0" text="Pinnacle" dxfId="1213">
      <formula>NOT(ISERROR(SEARCH("Pinnacle",C2467)))</formula>
    </cfRule>
  </conditionalFormatting>
  <conditionalFormatting sqref="C2467">
    <cfRule type="containsText" priority="1216" operator="containsText" aboveAverage="0" equalAverage="0" bottom="0" percent="0" rank="0" text="Bet365" dxfId="1214">
      <formula>NOT(ISERROR(SEARCH("Bet365",C2467)))</formula>
    </cfRule>
  </conditionalFormatting>
  <conditionalFormatting sqref="C2467">
    <cfRule type="containsText" priority="1217" operator="containsText" aboveAverage="0" equalAverage="0" bottom="0" percent="0" rank="0" text="Unibet" dxfId="1215">
      <formula>NOT(ISERROR(SEARCH("Unibet",C2467)))</formula>
    </cfRule>
  </conditionalFormatting>
  <conditionalFormatting sqref="C2467">
    <cfRule type="containsText" priority="1218" operator="containsText" aboveAverage="0" equalAverage="0" bottom="0" percent="0" rank="0" text="Betsson" dxfId="1216">
      <formula>NOT(ISERROR(SEARCH("Betsson",C2467)))</formula>
    </cfRule>
  </conditionalFormatting>
  <conditionalFormatting sqref="C2467">
    <cfRule type="containsText" priority="1219" operator="containsText" aboveAverage="0" equalAverage="0" bottom="0" percent="0" rank="0" text="Betsafe" dxfId="1217">
      <formula>NOT(ISERROR(SEARCH("Betsafe",C2467)))</formula>
    </cfRule>
  </conditionalFormatting>
  <conditionalFormatting sqref="C2467">
    <cfRule type="containsText" priority="1220" operator="containsText" aboveAverage="0" equalAverage="0" bottom="0" percent="0" rank="0" text="Coolbet" dxfId="1218">
      <formula>NOT(ISERROR(SEARCH("Coolbet",C2467)))</formula>
    </cfRule>
  </conditionalFormatting>
  <conditionalFormatting sqref="C2480">
    <cfRule type="containsText" priority="1221" operator="containsText" aboveAverage="0" equalAverage="0" bottom="0" percent="0" rank="0" text="Paf" dxfId="1219">
      <formula>NOT(ISERROR(SEARCH("Paf",C2480)))</formula>
    </cfRule>
  </conditionalFormatting>
  <conditionalFormatting sqref="C2480">
    <cfRule type="containsText" priority="1222" operator="containsText" aboveAverage="0" equalAverage="0" bottom="0" percent="0" rank="0" text="Rizk" dxfId="1220">
      <formula>NOT(ISERROR(SEARCH("Rizk",C2480)))</formula>
    </cfRule>
  </conditionalFormatting>
  <conditionalFormatting sqref="C2480">
    <cfRule type="containsText" priority="1223" operator="containsText" aboveAverage="0" equalAverage="0" bottom="0" percent="0" rank="0" text="Mr.green" dxfId="1221">
      <formula>NOT(ISERROR(SEARCH("Mr.green",C2480)))</formula>
    </cfRule>
  </conditionalFormatting>
  <conditionalFormatting sqref="C2480">
    <cfRule type="containsText" priority="1224" operator="containsText" aboveAverage="0" equalAverage="0" bottom="0" percent="0" rank="0" text="Betway" dxfId="1222">
      <formula>NOT(ISERROR(SEARCH("Betway",C2480)))</formula>
    </cfRule>
  </conditionalFormatting>
  <conditionalFormatting sqref="C2480">
    <cfRule type="containsText" priority="1225" operator="containsText" aboveAverage="0" equalAverage="0" bottom="0" percent="0" rank="0" text="Leovegas" dxfId="1223">
      <formula>NOT(ISERROR(SEARCH("Leovegas",C2480)))</formula>
    </cfRule>
  </conditionalFormatting>
  <conditionalFormatting sqref="C2480">
    <cfRule type="containsText" priority="1226" operator="containsText" aboveAverage="0" equalAverage="0" bottom="0" percent="0" rank="0" text="Intertops" dxfId="1224">
      <formula>NOT(ISERROR(SEARCH("Intertops",C2480)))</formula>
    </cfRule>
  </conditionalFormatting>
  <conditionalFormatting sqref="C2480">
    <cfRule type="containsText" priority="1227" operator="containsText" aboveAverage="0" equalAverage="0" bottom="0" percent="0" rank="0" text="Expekt" dxfId="1225">
      <formula>NOT(ISERROR(SEARCH("Expekt",C2480)))</formula>
    </cfRule>
  </conditionalFormatting>
  <conditionalFormatting sqref="C2480">
    <cfRule type="containsText" priority="1228" operator="containsText" aboveAverage="0" equalAverage="0" bottom="0" percent="0" rank="0" text="Comeon" dxfId="1226">
      <formula>NOT(ISERROR(SEARCH("Comeon",C2480)))</formula>
    </cfRule>
  </conditionalFormatting>
  <conditionalFormatting sqref="C2480">
    <cfRule type="containsText" priority="1229" operator="containsText" aboveAverage="0" equalAverage="0" bottom="0" percent="0" rank="0" text="Mobilebet" dxfId="1227">
      <formula>NOT(ISERROR(SEARCH("Mobilebet",C2480)))</formula>
    </cfRule>
  </conditionalFormatting>
  <conditionalFormatting sqref="C2480">
    <cfRule type="containsText" priority="1230" operator="containsText" aboveAverage="0" equalAverage="0" bottom="0" percent="0" rank="0" text="Pinnacle" dxfId="1228">
      <formula>NOT(ISERROR(SEARCH("Pinnacle",C2480)))</formula>
    </cfRule>
  </conditionalFormatting>
  <conditionalFormatting sqref="C2480">
    <cfRule type="containsText" priority="1231" operator="containsText" aboveAverage="0" equalAverage="0" bottom="0" percent="0" rank="0" text="Bet365" dxfId="1229">
      <formula>NOT(ISERROR(SEARCH("Bet365",C2480)))</formula>
    </cfRule>
  </conditionalFormatting>
  <conditionalFormatting sqref="C2480">
    <cfRule type="containsText" priority="1232" operator="containsText" aboveAverage="0" equalAverage="0" bottom="0" percent="0" rank="0" text="Unibet" dxfId="1230">
      <formula>NOT(ISERROR(SEARCH("Unibet",C2480)))</formula>
    </cfRule>
  </conditionalFormatting>
  <conditionalFormatting sqref="C2480">
    <cfRule type="containsText" priority="1233" operator="containsText" aboveAverage="0" equalAverage="0" bottom="0" percent="0" rank="0" text="Betsson" dxfId="1231">
      <formula>NOT(ISERROR(SEARCH("Betsson",C2480)))</formula>
    </cfRule>
  </conditionalFormatting>
  <conditionalFormatting sqref="C2480">
    <cfRule type="containsText" priority="1234" operator="containsText" aboveAverage="0" equalAverage="0" bottom="0" percent="0" rank="0" text="Betsafe" dxfId="1232">
      <formula>NOT(ISERROR(SEARCH("Betsafe",C2480)))</formula>
    </cfRule>
  </conditionalFormatting>
  <conditionalFormatting sqref="C2480">
    <cfRule type="containsText" priority="1235" operator="containsText" aboveAverage="0" equalAverage="0" bottom="0" percent="0" rank="0" text="Coolbet" dxfId="1233">
      <formula>NOT(ISERROR(SEARCH("Coolbet",C2480)))</formula>
    </cfRule>
  </conditionalFormatting>
  <conditionalFormatting sqref="C2481">
    <cfRule type="containsText" priority="1236" operator="containsText" aboveAverage="0" equalAverage="0" bottom="0" percent="0" rank="0" text="Paf" dxfId="1234">
      <formula>NOT(ISERROR(SEARCH("Paf",C2481)))</formula>
    </cfRule>
  </conditionalFormatting>
  <conditionalFormatting sqref="C2481">
    <cfRule type="containsText" priority="1237" operator="containsText" aboveAverage="0" equalAverage="0" bottom="0" percent="0" rank="0" text="Rizk" dxfId="1235">
      <formula>NOT(ISERROR(SEARCH("Rizk",C2481)))</formula>
    </cfRule>
  </conditionalFormatting>
  <conditionalFormatting sqref="C2481">
    <cfRule type="containsText" priority="1238" operator="containsText" aboveAverage="0" equalAverage="0" bottom="0" percent="0" rank="0" text="Mr.green" dxfId="1236">
      <formula>NOT(ISERROR(SEARCH("Mr.green",C2481)))</formula>
    </cfRule>
  </conditionalFormatting>
  <conditionalFormatting sqref="C2481">
    <cfRule type="containsText" priority="1239" operator="containsText" aboveAverage="0" equalAverage="0" bottom="0" percent="0" rank="0" text="Betway" dxfId="1237">
      <formula>NOT(ISERROR(SEARCH("Betway",C2481)))</formula>
    </cfRule>
  </conditionalFormatting>
  <conditionalFormatting sqref="C2481">
    <cfRule type="containsText" priority="1240" operator="containsText" aboveAverage="0" equalAverage="0" bottom="0" percent="0" rank="0" text="Leovegas" dxfId="1238">
      <formula>NOT(ISERROR(SEARCH("Leovegas",C2481)))</formula>
    </cfRule>
  </conditionalFormatting>
  <conditionalFormatting sqref="C2481">
    <cfRule type="containsText" priority="1241" operator="containsText" aboveAverage="0" equalAverage="0" bottom="0" percent="0" rank="0" text="Intertops" dxfId="1239">
      <formula>NOT(ISERROR(SEARCH("Intertops",C2481)))</formula>
    </cfRule>
  </conditionalFormatting>
  <conditionalFormatting sqref="C2481">
    <cfRule type="containsText" priority="1242" operator="containsText" aboveAverage="0" equalAverage="0" bottom="0" percent="0" rank="0" text="Expekt" dxfId="1240">
      <formula>NOT(ISERROR(SEARCH("Expekt",C2481)))</formula>
    </cfRule>
  </conditionalFormatting>
  <conditionalFormatting sqref="C2481">
    <cfRule type="containsText" priority="1243" operator="containsText" aboveAverage="0" equalAverage="0" bottom="0" percent="0" rank="0" text="Comeon" dxfId="1241">
      <formula>NOT(ISERROR(SEARCH("Comeon",C2481)))</formula>
    </cfRule>
  </conditionalFormatting>
  <conditionalFormatting sqref="C2481">
    <cfRule type="containsText" priority="1244" operator="containsText" aboveAverage="0" equalAverage="0" bottom="0" percent="0" rank="0" text="Mobilebet" dxfId="1242">
      <formula>NOT(ISERROR(SEARCH("Mobilebet",C2481)))</formula>
    </cfRule>
  </conditionalFormatting>
  <conditionalFormatting sqref="C2481">
    <cfRule type="containsText" priority="1245" operator="containsText" aboveAverage="0" equalAverage="0" bottom="0" percent="0" rank="0" text="Pinnacle" dxfId="1243">
      <formula>NOT(ISERROR(SEARCH("Pinnacle",C2481)))</formula>
    </cfRule>
  </conditionalFormatting>
  <conditionalFormatting sqref="C2481">
    <cfRule type="containsText" priority="1246" operator="containsText" aboveAverage="0" equalAverage="0" bottom="0" percent="0" rank="0" text="Bet365" dxfId="1244">
      <formula>NOT(ISERROR(SEARCH("Bet365",C2481)))</formula>
    </cfRule>
  </conditionalFormatting>
  <conditionalFormatting sqref="C2481">
    <cfRule type="containsText" priority="1247" operator="containsText" aboveAverage="0" equalAverage="0" bottom="0" percent="0" rank="0" text="Unibet" dxfId="1245">
      <formula>NOT(ISERROR(SEARCH("Unibet",C2481)))</formula>
    </cfRule>
  </conditionalFormatting>
  <conditionalFormatting sqref="C2481">
    <cfRule type="containsText" priority="1248" operator="containsText" aboveAverage="0" equalAverage="0" bottom="0" percent="0" rank="0" text="Betsson" dxfId="1246">
      <formula>NOT(ISERROR(SEARCH("Betsson",C2481)))</formula>
    </cfRule>
  </conditionalFormatting>
  <conditionalFormatting sqref="C2481">
    <cfRule type="containsText" priority="1249" operator="containsText" aboveAverage="0" equalAverage="0" bottom="0" percent="0" rank="0" text="Betsafe" dxfId="1247">
      <formula>NOT(ISERROR(SEARCH("Betsafe",C2481)))</formula>
    </cfRule>
  </conditionalFormatting>
  <conditionalFormatting sqref="C2481">
    <cfRule type="containsText" priority="1250" operator="containsText" aboveAverage="0" equalAverage="0" bottom="0" percent="0" rank="0" text="Coolbet" dxfId="1248">
      <formula>NOT(ISERROR(SEARCH("Coolbet",C2481)))</formula>
    </cfRule>
  </conditionalFormatting>
  <conditionalFormatting sqref="C2483">
    <cfRule type="containsText" priority="1251" operator="containsText" aboveAverage="0" equalAverage="0" bottom="0" percent="0" rank="0" text="Paf" dxfId="1249">
      <formula>NOT(ISERROR(SEARCH("Paf",C2483)))</formula>
    </cfRule>
  </conditionalFormatting>
  <conditionalFormatting sqref="C2483">
    <cfRule type="containsText" priority="1252" operator="containsText" aboveAverage="0" equalAverage="0" bottom="0" percent="0" rank="0" text="Rizk" dxfId="1250">
      <formula>NOT(ISERROR(SEARCH("Rizk",C2483)))</formula>
    </cfRule>
  </conditionalFormatting>
  <conditionalFormatting sqref="C2483">
    <cfRule type="containsText" priority="1253" operator="containsText" aboveAverage="0" equalAverage="0" bottom="0" percent="0" rank="0" text="Mr.green" dxfId="1251">
      <formula>NOT(ISERROR(SEARCH("Mr.green",C2483)))</formula>
    </cfRule>
  </conditionalFormatting>
  <conditionalFormatting sqref="C2483">
    <cfRule type="containsText" priority="1254" operator="containsText" aboveAverage="0" equalAverage="0" bottom="0" percent="0" rank="0" text="Betway" dxfId="1252">
      <formula>NOT(ISERROR(SEARCH("Betway",C2483)))</formula>
    </cfRule>
  </conditionalFormatting>
  <conditionalFormatting sqref="C2483">
    <cfRule type="containsText" priority="1255" operator="containsText" aboveAverage="0" equalAverage="0" bottom="0" percent="0" rank="0" text="Leovegas" dxfId="1253">
      <formula>NOT(ISERROR(SEARCH("Leovegas",C2483)))</formula>
    </cfRule>
  </conditionalFormatting>
  <conditionalFormatting sqref="C2483">
    <cfRule type="containsText" priority="1256" operator="containsText" aboveAverage="0" equalAverage="0" bottom="0" percent="0" rank="0" text="Intertops" dxfId="1254">
      <formula>NOT(ISERROR(SEARCH("Intertops",C2483)))</formula>
    </cfRule>
  </conditionalFormatting>
  <conditionalFormatting sqref="C2483">
    <cfRule type="containsText" priority="1257" operator="containsText" aboveAverage="0" equalAverage="0" bottom="0" percent="0" rank="0" text="Expekt" dxfId="1255">
      <formula>NOT(ISERROR(SEARCH("Expekt",C2483)))</formula>
    </cfRule>
  </conditionalFormatting>
  <conditionalFormatting sqref="C2483">
    <cfRule type="containsText" priority="1258" operator="containsText" aboveAverage="0" equalAverage="0" bottom="0" percent="0" rank="0" text="Comeon" dxfId="1256">
      <formula>NOT(ISERROR(SEARCH("Comeon",C2483)))</formula>
    </cfRule>
  </conditionalFormatting>
  <conditionalFormatting sqref="C2483">
    <cfRule type="containsText" priority="1259" operator="containsText" aboveAverage="0" equalAverage="0" bottom="0" percent="0" rank="0" text="Mobilebet" dxfId="1257">
      <formula>NOT(ISERROR(SEARCH("Mobilebet",C2483)))</formula>
    </cfRule>
  </conditionalFormatting>
  <conditionalFormatting sqref="C2483">
    <cfRule type="containsText" priority="1260" operator="containsText" aboveAverage="0" equalAverage="0" bottom="0" percent="0" rank="0" text="Pinnacle" dxfId="1258">
      <formula>NOT(ISERROR(SEARCH("Pinnacle",C2483)))</formula>
    </cfRule>
  </conditionalFormatting>
  <conditionalFormatting sqref="C2483">
    <cfRule type="containsText" priority="1261" operator="containsText" aboveAverage="0" equalAverage="0" bottom="0" percent="0" rank="0" text="Bet365" dxfId="1259">
      <formula>NOT(ISERROR(SEARCH("Bet365",C2483)))</formula>
    </cfRule>
  </conditionalFormatting>
  <conditionalFormatting sqref="C2483">
    <cfRule type="containsText" priority="1262" operator="containsText" aboveAverage="0" equalAverage="0" bottom="0" percent="0" rank="0" text="Unibet" dxfId="1260">
      <formula>NOT(ISERROR(SEARCH("Unibet",C2483)))</formula>
    </cfRule>
  </conditionalFormatting>
  <conditionalFormatting sqref="C2483">
    <cfRule type="containsText" priority="1263" operator="containsText" aboveAverage="0" equalAverage="0" bottom="0" percent="0" rank="0" text="Betsson" dxfId="1261">
      <formula>NOT(ISERROR(SEARCH("Betsson",C2483)))</formula>
    </cfRule>
  </conditionalFormatting>
  <conditionalFormatting sqref="C2483">
    <cfRule type="containsText" priority="1264" operator="containsText" aboveAverage="0" equalAverage="0" bottom="0" percent="0" rank="0" text="Betsafe" dxfId="1262">
      <formula>NOT(ISERROR(SEARCH("Betsafe",C2483)))</formula>
    </cfRule>
  </conditionalFormatting>
  <conditionalFormatting sqref="C2483">
    <cfRule type="containsText" priority="1265" operator="containsText" aboveAverage="0" equalAverage="0" bottom="0" percent="0" rank="0" text="Coolbet" dxfId="1263">
      <formula>NOT(ISERROR(SEARCH("Coolbet",C2483)))</formula>
    </cfRule>
  </conditionalFormatting>
  <conditionalFormatting sqref="C2484">
    <cfRule type="containsText" priority="1266" operator="containsText" aboveAverage="0" equalAverage="0" bottom="0" percent="0" rank="0" text="Paf" dxfId="1264">
      <formula>NOT(ISERROR(SEARCH("Paf",C2484)))</formula>
    </cfRule>
  </conditionalFormatting>
  <conditionalFormatting sqref="C2484">
    <cfRule type="containsText" priority="1267" operator="containsText" aboveAverage="0" equalAverage="0" bottom="0" percent="0" rank="0" text="Rizk" dxfId="1265">
      <formula>NOT(ISERROR(SEARCH("Rizk",C2484)))</formula>
    </cfRule>
  </conditionalFormatting>
  <conditionalFormatting sqref="C2484">
    <cfRule type="containsText" priority="1268" operator="containsText" aboveAverage="0" equalAverage="0" bottom="0" percent="0" rank="0" text="Mr.green" dxfId="1266">
      <formula>NOT(ISERROR(SEARCH("Mr.green",C2484)))</formula>
    </cfRule>
  </conditionalFormatting>
  <conditionalFormatting sqref="C2484">
    <cfRule type="containsText" priority="1269" operator="containsText" aboveAverage="0" equalAverage="0" bottom="0" percent="0" rank="0" text="Betway" dxfId="1267">
      <formula>NOT(ISERROR(SEARCH("Betway",C2484)))</formula>
    </cfRule>
  </conditionalFormatting>
  <conditionalFormatting sqref="C2484">
    <cfRule type="containsText" priority="1270" operator="containsText" aboveAverage="0" equalAverage="0" bottom="0" percent="0" rank="0" text="Leovegas" dxfId="1268">
      <formula>NOT(ISERROR(SEARCH("Leovegas",C2484)))</formula>
    </cfRule>
  </conditionalFormatting>
  <conditionalFormatting sqref="C2484">
    <cfRule type="containsText" priority="1271" operator="containsText" aboveAverage="0" equalAverage="0" bottom="0" percent="0" rank="0" text="Intertops" dxfId="1269">
      <formula>NOT(ISERROR(SEARCH("Intertops",C2484)))</formula>
    </cfRule>
  </conditionalFormatting>
  <conditionalFormatting sqref="C2484">
    <cfRule type="containsText" priority="1272" operator="containsText" aboveAverage="0" equalAverage="0" bottom="0" percent="0" rank="0" text="Expekt" dxfId="1270">
      <formula>NOT(ISERROR(SEARCH("Expekt",C2484)))</formula>
    </cfRule>
  </conditionalFormatting>
  <conditionalFormatting sqref="C2484">
    <cfRule type="containsText" priority="1273" operator="containsText" aboveAverage="0" equalAverage="0" bottom="0" percent="0" rank="0" text="Comeon" dxfId="1271">
      <formula>NOT(ISERROR(SEARCH("Comeon",C2484)))</formula>
    </cfRule>
  </conditionalFormatting>
  <conditionalFormatting sqref="C2484">
    <cfRule type="containsText" priority="1274" operator="containsText" aboveAverage="0" equalAverage="0" bottom="0" percent="0" rank="0" text="Mobilebet" dxfId="1272">
      <formula>NOT(ISERROR(SEARCH("Mobilebet",C2484)))</formula>
    </cfRule>
  </conditionalFormatting>
  <conditionalFormatting sqref="C2484">
    <cfRule type="containsText" priority="1275" operator="containsText" aboveAverage="0" equalAverage="0" bottom="0" percent="0" rank="0" text="Pinnacle" dxfId="1273">
      <formula>NOT(ISERROR(SEARCH("Pinnacle",C2484)))</formula>
    </cfRule>
  </conditionalFormatting>
  <conditionalFormatting sqref="C2484">
    <cfRule type="containsText" priority="1276" operator="containsText" aboveAverage="0" equalAverage="0" bottom="0" percent="0" rank="0" text="Bet365" dxfId="1274">
      <formula>NOT(ISERROR(SEARCH("Bet365",C2484)))</formula>
    </cfRule>
  </conditionalFormatting>
  <conditionalFormatting sqref="C2484">
    <cfRule type="containsText" priority="1277" operator="containsText" aboveAverage="0" equalAverage="0" bottom="0" percent="0" rank="0" text="Unibet" dxfId="1275">
      <formula>NOT(ISERROR(SEARCH("Unibet",C2484)))</formula>
    </cfRule>
  </conditionalFormatting>
  <conditionalFormatting sqref="C2484">
    <cfRule type="containsText" priority="1278" operator="containsText" aboveAverage="0" equalAverage="0" bottom="0" percent="0" rank="0" text="Betsson" dxfId="1276">
      <formula>NOT(ISERROR(SEARCH("Betsson",C2484)))</formula>
    </cfRule>
  </conditionalFormatting>
  <conditionalFormatting sqref="C2484">
    <cfRule type="containsText" priority="1279" operator="containsText" aboveAverage="0" equalAverage="0" bottom="0" percent="0" rank="0" text="Betsafe" dxfId="1277">
      <formula>NOT(ISERROR(SEARCH("Betsafe",C2484)))</formula>
    </cfRule>
  </conditionalFormatting>
  <conditionalFormatting sqref="C2484">
    <cfRule type="containsText" priority="1280" operator="containsText" aboveAverage="0" equalAverage="0" bottom="0" percent="0" rank="0" text="Coolbet" dxfId="1278">
      <formula>NOT(ISERROR(SEARCH("Coolbet",C2484)))</formula>
    </cfRule>
  </conditionalFormatting>
  <conditionalFormatting sqref="C2490">
    <cfRule type="containsText" priority="1281" operator="containsText" aboveAverage="0" equalAverage="0" bottom="0" percent="0" rank="0" text="Paf" dxfId="1279">
      <formula>NOT(ISERROR(SEARCH("Paf",C2490)))</formula>
    </cfRule>
  </conditionalFormatting>
  <conditionalFormatting sqref="C2490">
    <cfRule type="containsText" priority="1282" operator="containsText" aboveAverage="0" equalAverage="0" bottom="0" percent="0" rank="0" text="Rizk" dxfId="1280">
      <formula>NOT(ISERROR(SEARCH("Rizk",C2490)))</formula>
    </cfRule>
  </conditionalFormatting>
  <conditionalFormatting sqref="C2490">
    <cfRule type="containsText" priority="1283" operator="containsText" aboveAverage="0" equalAverage="0" bottom="0" percent="0" rank="0" text="Mr.green" dxfId="1281">
      <formula>NOT(ISERROR(SEARCH("Mr.green",C2490)))</formula>
    </cfRule>
  </conditionalFormatting>
  <conditionalFormatting sqref="C2490">
    <cfRule type="containsText" priority="1284" operator="containsText" aboveAverage="0" equalAverage="0" bottom="0" percent="0" rank="0" text="Betway" dxfId="1282">
      <formula>NOT(ISERROR(SEARCH("Betway",C2490)))</formula>
    </cfRule>
  </conditionalFormatting>
  <conditionalFormatting sqref="C2490">
    <cfRule type="containsText" priority="1285" operator="containsText" aboveAverage="0" equalAverage="0" bottom="0" percent="0" rank="0" text="Leovegas" dxfId="1283">
      <formula>NOT(ISERROR(SEARCH("Leovegas",C2490)))</formula>
    </cfRule>
  </conditionalFormatting>
  <conditionalFormatting sqref="C2490">
    <cfRule type="containsText" priority="1286" operator="containsText" aboveAverage="0" equalAverage="0" bottom="0" percent="0" rank="0" text="Intertops" dxfId="1284">
      <formula>NOT(ISERROR(SEARCH("Intertops",C2490)))</formula>
    </cfRule>
  </conditionalFormatting>
  <conditionalFormatting sqref="C2490">
    <cfRule type="containsText" priority="1287" operator="containsText" aboveAverage="0" equalAverage="0" bottom="0" percent="0" rank="0" text="Expekt" dxfId="1285">
      <formula>NOT(ISERROR(SEARCH("Expekt",C2490)))</formula>
    </cfRule>
  </conditionalFormatting>
  <conditionalFormatting sqref="C2490">
    <cfRule type="containsText" priority="1288" operator="containsText" aboveAverage="0" equalAverage="0" bottom="0" percent="0" rank="0" text="Comeon" dxfId="1286">
      <formula>NOT(ISERROR(SEARCH("Comeon",C2490)))</formula>
    </cfRule>
  </conditionalFormatting>
  <conditionalFormatting sqref="C2490">
    <cfRule type="containsText" priority="1289" operator="containsText" aboveAverage="0" equalAverage="0" bottom="0" percent="0" rank="0" text="Mobilebet" dxfId="1287">
      <formula>NOT(ISERROR(SEARCH("Mobilebet",C2490)))</formula>
    </cfRule>
  </conditionalFormatting>
  <conditionalFormatting sqref="C2490">
    <cfRule type="containsText" priority="1290" operator="containsText" aboveAverage="0" equalAverage="0" bottom="0" percent="0" rank="0" text="Pinnacle" dxfId="1288">
      <formula>NOT(ISERROR(SEARCH("Pinnacle",C2490)))</formula>
    </cfRule>
  </conditionalFormatting>
  <conditionalFormatting sqref="C2490">
    <cfRule type="containsText" priority="1291" operator="containsText" aboveAverage="0" equalAverage="0" bottom="0" percent="0" rank="0" text="Bet365" dxfId="1289">
      <formula>NOT(ISERROR(SEARCH("Bet365",C2490)))</formula>
    </cfRule>
  </conditionalFormatting>
  <conditionalFormatting sqref="C2490">
    <cfRule type="containsText" priority="1292" operator="containsText" aboveAverage="0" equalAverage="0" bottom="0" percent="0" rank="0" text="Unibet" dxfId="1290">
      <formula>NOT(ISERROR(SEARCH("Unibet",C2490)))</formula>
    </cfRule>
  </conditionalFormatting>
  <conditionalFormatting sqref="C2490">
    <cfRule type="containsText" priority="1293" operator="containsText" aboveAverage="0" equalAverage="0" bottom="0" percent="0" rank="0" text="Betsson" dxfId="1291">
      <formula>NOT(ISERROR(SEARCH("Betsson",C2490)))</formula>
    </cfRule>
  </conditionalFormatting>
  <conditionalFormatting sqref="C2490">
    <cfRule type="containsText" priority="1294" operator="containsText" aboveAverage="0" equalAverage="0" bottom="0" percent="0" rank="0" text="Betsafe" dxfId="1292">
      <formula>NOT(ISERROR(SEARCH("Betsafe",C2490)))</formula>
    </cfRule>
  </conditionalFormatting>
  <conditionalFormatting sqref="C2490">
    <cfRule type="containsText" priority="1295" operator="containsText" aboveAverage="0" equalAverage="0" bottom="0" percent="0" rank="0" text="Coolbet" dxfId="1293">
      <formula>NOT(ISERROR(SEARCH("Coolbet",C2490)))</formula>
    </cfRule>
  </conditionalFormatting>
  <conditionalFormatting sqref="C2495">
    <cfRule type="containsText" priority="1296" operator="containsText" aboveAverage="0" equalAverage="0" bottom="0" percent="0" rank="0" text="Paf" dxfId="1294">
      <formula>NOT(ISERROR(SEARCH("Paf",C2495)))</formula>
    </cfRule>
  </conditionalFormatting>
  <conditionalFormatting sqref="C2495">
    <cfRule type="containsText" priority="1297" operator="containsText" aboveAverage="0" equalAverage="0" bottom="0" percent="0" rank="0" text="Rizk" dxfId="1295">
      <formula>NOT(ISERROR(SEARCH("Rizk",C2495)))</formula>
    </cfRule>
  </conditionalFormatting>
  <conditionalFormatting sqref="C2495">
    <cfRule type="containsText" priority="1298" operator="containsText" aboveAverage="0" equalAverage="0" bottom="0" percent="0" rank="0" text="Mr.green" dxfId="1296">
      <formula>NOT(ISERROR(SEARCH("Mr.green",C2495)))</formula>
    </cfRule>
  </conditionalFormatting>
  <conditionalFormatting sqref="C2495">
    <cfRule type="containsText" priority="1299" operator="containsText" aboveAverage="0" equalAverage="0" bottom="0" percent="0" rank="0" text="Betway" dxfId="1297">
      <formula>NOT(ISERROR(SEARCH("Betway",C2495)))</formula>
    </cfRule>
  </conditionalFormatting>
  <conditionalFormatting sqref="C2495">
    <cfRule type="containsText" priority="1300" operator="containsText" aboveAverage="0" equalAverage="0" bottom="0" percent="0" rank="0" text="Leovegas" dxfId="1298">
      <formula>NOT(ISERROR(SEARCH("Leovegas",C2495)))</formula>
    </cfRule>
  </conditionalFormatting>
  <conditionalFormatting sqref="C2495">
    <cfRule type="containsText" priority="1301" operator="containsText" aboveAverage="0" equalAverage="0" bottom="0" percent="0" rank="0" text="Intertops" dxfId="1299">
      <formula>NOT(ISERROR(SEARCH("Intertops",C2495)))</formula>
    </cfRule>
  </conditionalFormatting>
  <conditionalFormatting sqref="C2495">
    <cfRule type="containsText" priority="1302" operator="containsText" aboveAverage="0" equalAverage="0" bottom="0" percent="0" rank="0" text="Expekt" dxfId="1300">
      <formula>NOT(ISERROR(SEARCH("Expekt",C2495)))</formula>
    </cfRule>
  </conditionalFormatting>
  <conditionalFormatting sqref="C2495">
    <cfRule type="containsText" priority="1303" operator="containsText" aboveAverage="0" equalAverage="0" bottom="0" percent="0" rank="0" text="Comeon" dxfId="1301">
      <formula>NOT(ISERROR(SEARCH("Comeon",C2495)))</formula>
    </cfRule>
  </conditionalFormatting>
  <conditionalFormatting sqref="C2495">
    <cfRule type="containsText" priority="1304" operator="containsText" aboveAverage="0" equalAverage="0" bottom="0" percent="0" rank="0" text="Mobilebet" dxfId="1302">
      <formula>NOT(ISERROR(SEARCH("Mobilebet",C2495)))</formula>
    </cfRule>
  </conditionalFormatting>
  <conditionalFormatting sqref="C2495">
    <cfRule type="containsText" priority="1305" operator="containsText" aboveAverage="0" equalAverage="0" bottom="0" percent="0" rank="0" text="Pinnacle" dxfId="1303">
      <formula>NOT(ISERROR(SEARCH("Pinnacle",C2495)))</formula>
    </cfRule>
  </conditionalFormatting>
  <conditionalFormatting sqref="C2495">
    <cfRule type="containsText" priority="1306" operator="containsText" aboveAverage="0" equalAverage="0" bottom="0" percent="0" rank="0" text="Bet365" dxfId="1304">
      <formula>NOT(ISERROR(SEARCH("Bet365",C2495)))</formula>
    </cfRule>
  </conditionalFormatting>
  <conditionalFormatting sqref="C2495">
    <cfRule type="containsText" priority="1307" operator="containsText" aboveAverage="0" equalAverage="0" bottom="0" percent="0" rank="0" text="Unibet" dxfId="1305">
      <formula>NOT(ISERROR(SEARCH("Unibet",C2495)))</formula>
    </cfRule>
  </conditionalFormatting>
  <conditionalFormatting sqref="C2495">
    <cfRule type="containsText" priority="1308" operator="containsText" aboveAverage="0" equalAverage="0" bottom="0" percent="0" rank="0" text="Betsson" dxfId="1306">
      <formula>NOT(ISERROR(SEARCH("Betsson",C2495)))</formula>
    </cfRule>
  </conditionalFormatting>
  <conditionalFormatting sqref="C2495">
    <cfRule type="containsText" priority="1309" operator="containsText" aboveAverage="0" equalAverage="0" bottom="0" percent="0" rank="0" text="Betsafe" dxfId="1307">
      <formula>NOT(ISERROR(SEARCH("Betsafe",C2495)))</formula>
    </cfRule>
  </conditionalFormatting>
  <conditionalFormatting sqref="C2495">
    <cfRule type="containsText" priority="1310" operator="containsText" aboveAverage="0" equalAverage="0" bottom="0" percent="0" rank="0" text="Coolbet" dxfId="1308">
      <formula>NOT(ISERROR(SEARCH("Coolbet",C2495)))</formula>
    </cfRule>
  </conditionalFormatting>
  <conditionalFormatting sqref="C1:C2675 C2677:C2702 C2704:C2741 C2743 C2745:C2773 C2775:C2795 C2800:C2806 C2808:C1048576">
    <cfRule type="cellIs" priority="1311" operator="equal" aboveAverage="0" equalAverage="0" bottom="0" percent="0" rank="0" text="" dxfId="1309">
      <formula>"NordicBet"</formula>
    </cfRule>
  </conditionalFormatting>
  <conditionalFormatting sqref="C2522">
    <cfRule type="containsText" priority="1312" operator="containsText" aboveAverage="0" equalAverage="0" bottom="0" percent="0" rank="0" text="Paf" dxfId="1310">
      <formula>NOT(ISERROR(SEARCH("Paf",C2522)))</formula>
    </cfRule>
  </conditionalFormatting>
  <conditionalFormatting sqref="C2522">
    <cfRule type="containsText" priority="1313" operator="containsText" aboveAverage="0" equalAverage="0" bottom="0" percent="0" rank="0" text="Rizk" dxfId="1311">
      <formula>NOT(ISERROR(SEARCH("Rizk",C2522)))</formula>
    </cfRule>
  </conditionalFormatting>
  <conditionalFormatting sqref="C2522">
    <cfRule type="containsText" priority="1314" operator="containsText" aboveAverage="0" equalAverage="0" bottom="0" percent="0" rank="0" text="Mr.green" dxfId="1312">
      <formula>NOT(ISERROR(SEARCH("Mr.green",C2522)))</formula>
    </cfRule>
  </conditionalFormatting>
  <conditionalFormatting sqref="C2522">
    <cfRule type="containsText" priority="1315" operator="containsText" aboveAverage="0" equalAverage="0" bottom="0" percent="0" rank="0" text="Betway" dxfId="1313">
      <formula>NOT(ISERROR(SEARCH("Betway",C2522)))</formula>
    </cfRule>
  </conditionalFormatting>
  <conditionalFormatting sqref="C2522">
    <cfRule type="containsText" priority="1316" operator="containsText" aboveAverage="0" equalAverage="0" bottom="0" percent="0" rank="0" text="Leovegas" dxfId="1314">
      <formula>NOT(ISERROR(SEARCH("Leovegas",C2522)))</formula>
    </cfRule>
  </conditionalFormatting>
  <conditionalFormatting sqref="C2522">
    <cfRule type="containsText" priority="1317" operator="containsText" aboveAverage="0" equalAverage="0" bottom="0" percent="0" rank="0" text="Intertops" dxfId="1315">
      <formula>NOT(ISERROR(SEARCH("Intertops",C2522)))</formula>
    </cfRule>
  </conditionalFormatting>
  <conditionalFormatting sqref="C2522">
    <cfRule type="containsText" priority="1318" operator="containsText" aboveAverage="0" equalAverage="0" bottom="0" percent="0" rank="0" text="Expekt" dxfId="1316">
      <formula>NOT(ISERROR(SEARCH("Expekt",C2522)))</formula>
    </cfRule>
  </conditionalFormatting>
  <conditionalFormatting sqref="C2522">
    <cfRule type="containsText" priority="1319" operator="containsText" aboveAverage="0" equalAverage="0" bottom="0" percent="0" rank="0" text="Comeon" dxfId="1317">
      <formula>NOT(ISERROR(SEARCH("Comeon",C2522)))</formula>
    </cfRule>
  </conditionalFormatting>
  <conditionalFormatting sqref="C2522">
    <cfRule type="containsText" priority="1320" operator="containsText" aboveAverage="0" equalAverage="0" bottom="0" percent="0" rank="0" text="Mobilebet" dxfId="1318">
      <formula>NOT(ISERROR(SEARCH("Mobilebet",C2522)))</formula>
    </cfRule>
  </conditionalFormatting>
  <conditionalFormatting sqref="C2522">
    <cfRule type="containsText" priority="1321" operator="containsText" aboveAverage="0" equalAverage="0" bottom="0" percent="0" rank="0" text="Pinnacle" dxfId="1319">
      <formula>NOT(ISERROR(SEARCH("Pinnacle",C2522)))</formula>
    </cfRule>
  </conditionalFormatting>
  <conditionalFormatting sqref="C2522">
    <cfRule type="containsText" priority="1322" operator="containsText" aboveAverage="0" equalAverage="0" bottom="0" percent="0" rank="0" text="Bet365" dxfId="1320">
      <formula>NOT(ISERROR(SEARCH("Bet365",C2522)))</formula>
    </cfRule>
  </conditionalFormatting>
  <conditionalFormatting sqref="C2522">
    <cfRule type="containsText" priority="1323" operator="containsText" aboveAverage="0" equalAverage="0" bottom="0" percent="0" rank="0" text="Unibet" dxfId="1321">
      <formula>NOT(ISERROR(SEARCH("Unibet",C2522)))</formula>
    </cfRule>
  </conditionalFormatting>
  <conditionalFormatting sqref="C2522">
    <cfRule type="containsText" priority="1324" operator="containsText" aboveAverage="0" equalAverage="0" bottom="0" percent="0" rank="0" text="Betsson" dxfId="1322">
      <formula>NOT(ISERROR(SEARCH("Betsson",C2522)))</formula>
    </cfRule>
  </conditionalFormatting>
  <conditionalFormatting sqref="C2522">
    <cfRule type="containsText" priority="1325" operator="containsText" aboveAverage="0" equalAverage="0" bottom="0" percent="0" rank="0" text="Betsafe" dxfId="1323">
      <formula>NOT(ISERROR(SEARCH("Betsafe",C2522)))</formula>
    </cfRule>
  </conditionalFormatting>
  <conditionalFormatting sqref="C2522">
    <cfRule type="containsText" priority="1326" operator="containsText" aboveAverage="0" equalAverage="0" bottom="0" percent="0" rank="0" text="Coolbet" dxfId="1324">
      <formula>NOT(ISERROR(SEARCH("Coolbet",C2522)))</formula>
    </cfRule>
  </conditionalFormatting>
  <conditionalFormatting sqref="C2531">
    <cfRule type="containsText" priority="1327" operator="containsText" aboveAverage="0" equalAverage="0" bottom="0" percent="0" rank="0" text="Paf" dxfId="1325">
      <formula>NOT(ISERROR(SEARCH("Paf",C2531)))</formula>
    </cfRule>
  </conditionalFormatting>
  <conditionalFormatting sqref="C2531">
    <cfRule type="containsText" priority="1328" operator="containsText" aboveAverage="0" equalAverage="0" bottom="0" percent="0" rank="0" text="Rizk" dxfId="1326">
      <formula>NOT(ISERROR(SEARCH("Rizk",C2531)))</formula>
    </cfRule>
  </conditionalFormatting>
  <conditionalFormatting sqref="C2531">
    <cfRule type="containsText" priority="1329" operator="containsText" aboveAverage="0" equalAverage="0" bottom="0" percent="0" rank="0" text="Mr.green" dxfId="1327">
      <formula>NOT(ISERROR(SEARCH("Mr.green",C2531)))</formula>
    </cfRule>
  </conditionalFormatting>
  <conditionalFormatting sqref="C2531">
    <cfRule type="containsText" priority="1330" operator="containsText" aboveAverage="0" equalAverage="0" bottom="0" percent="0" rank="0" text="Betway" dxfId="1328">
      <formula>NOT(ISERROR(SEARCH("Betway",C2531)))</formula>
    </cfRule>
  </conditionalFormatting>
  <conditionalFormatting sqref="C2531">
    <cfRule type="containsText" priority="1331" operator="containsText" aboveAverage="0" equalAverage="0" bottom="0" percent="0" rank="0" text="Leovegas" dxfId="1329">
      <formula>NOT(ISERROR(SEARCH("Leovegas",C2531)))</formula>
    </cfRule>
  </conditionalFormatting>
  <conditionalFormatting sqref="C2531">
    <cfRule type="containsText" priority="1332" operator="containsText" aboveAverage="0" equalAverage="0" bottom="0" percent="0" rank="0" text="Intertops" dxfId="1330">
      <formula>NOT(ISERROR(SEARCH("Intertops",C2531)))</formula>
    </cfRule>
  </conditionalFormatting>
  <conditionalFormatting sqref="C2531">
    <cfRule type="containsText" priority="1333" operator="containsText" aboveAverage="0" equalAverage="0" bottom="0" percent="0" rank="0" text="Expekt" dxfId="1331">
      <formula>NOT(ISERROR(SEARCH("Expekt",C2531)))</formula>
    </cfRule>
  </conditionalFormatting>
  <conditionalFormatting sqref="C2531">
    <cfRule type="containsText" priority="1334" operator="containsText" aboveAverage="0" equalAverage="0" bottom="0" percent="0" rank="0" text="Comeon" dxfId="1332">
      <formula>NOT(ISERROR(SEARCH("Comeon",C2531)))</formula>
    </cfRule>
  </conditionalFormatting>
  <conditionalFormatting sqref="C2531">
    <cfRule type="containsText" priority="1335" operator="containsText" aboveAverage="0" equalAverage="0" bottom="0" percent="0" rank="0" text="Mobilebet" dxfId="1333">
      <formula>NOT(ISERROR(SEARCH("Mobilebet",C2531)))</formula>
    </cfRule>
  </conditionalFormatting>
  <conditionalFormatting sqref="C2531">
    <cfRule type="containsText" priority="1336" operator="containsText" aboveAverage="0" equalAverage="0" bottom="0" percent="0" rank="0" text="Pinnacle" dxfId="1334">
      <formula>NOT(ISERROR(SEARCH("Pinnacle",C2531)))</formula>
    </cfRule>
  </conditionalFormatting>
  <conditionalFormatting sqref="C2531">
    <cfRule type="containsText" priority="1337" operator="containsText" aboveAverage="0" equalAverage="0" bottom="0" percent="0" rank="0" text="Bet365" dxfId="1335">
      <formula>NOT(ISERROR(SEARCH("Bet365",C2531)))</formula>
    </cfRule>
  </conditionalFormatting>
  <conditionalFormatting sqref="C2531">
    <cfRule type="containsText" priority="1338" operator="containsText" aboveAverage="0" equalAverage="0" bottom="0" percent="0" rank="0" text="Unibet" dxfId="1336">
      <formula>NOT(ISERROR(SEARCH("Unibet",C2531)))</formula>
    </cfRule>
  </conditionalFormatting>
  <conditionalFormatting sqref="C2531">
    <cfRule type="containsText" priority="1339" operator="containsText" aboveAverage="0" equalAverage="0" bottom="0" percent="0" rank="0" text="Betsson" dxfId="1337">
      <formula>NOT(ISERROR(SEARCH("Betsson",C2531)))</formula>
    </cfRule>
  </conditionalFormatting>
  <conditionalFormatting sqref="C2531">
    <cfRule type="containsText" priority="1340" operator="containsText" aboveAverage="0" equalAverage="0" bottom="0" percent="0" rank="0" text="Betsafe" dxfId="1338">
      <formula>NOT(ISERROR(SEARCH("Betsafe",C2531)))</formula>
    </cfRule>
  </conditionalFormatting>
  <conditionalFormatting sqref="C2531">
    <cfRule type="containsText" priority="1341" operator="containsText" aboveAverage="0" equalAverage="0" bottom="0" percent="0" rank="0" text="Coolbet" dxfId="1339">
      <formula>NOT(ISERROR(SEARCH("Coolbet",C2531)))</formula>
    </cfRule>
  </conditionalFormatting>
  <conditionalFormatting sqref="C2561">
    <cfRule type="containsText" priority="1342" operator="containsText" aboveAverage="0" equalAverage="0" bottom="0" percent="0" rank="0" text="Paf" dxfId="1340">
      <formula>NOT(ISERROR(SEARCH("Paf",C2561)))</formula>
    </cfRule>
  </conditionalFormatting>
  <conditionalFormatting sqref="C2561">
    <cfRule type="containsText" priority="1343" operator="containsText" aboveAverage="0" equalAverage="0" bottom="0" percent="0" rank="0" text="Rizk" dxfId="1341">
      <formula>NOT(ISERROR(SEARCH("Rizk",C2561)))</formula>
    </cfRule>
  </conditionalFormatting>
  <conditionalFormatting sqref="C2561">
    <cfRule type="containsText" priority="1344" operator="containsText" aboveAverage="0" equalAverage="0" bottom="0" percent="0" rank="0" text="Mr.green" dxfId="1342">
      <formula>NOT(ISERROR(SEARCH("Mr.green",C2561)))</formula>
    </cfRule>
  </conditionalFormatting>
  <conditionalFormatting sqref="C2561">
    <cfRule type="containsText" priority="1345" operator="containsText" aboveAverage="0" equalAverage="0" bottom="0" percent="0" rank="0" text="Betway" dxfId="1343">
      <formula>NOT(ISERROR(SEARCH("Betway",C2561)))</formula>
    </cfRule>
  </conditionalFormatting>
  <conditionalFormatting sqref="C2561">
    <cfRule type="containsText" priority="1346" operator="containsText" aboveAverage="0" equalAverage="0" bottom="0" percent="0" rank="0" text="Leovegas" dxfId="1344">
      <formula>NOT(ISERROR(SEARCH("Leovegas",C2561)))</formula>
    </cfRule>
  </conditionalFormatting>
  <conditionalFormatting sqref="C2561">
    <cfRule type="containsText" priority="1347" operator="containsText" aboveAverage="0" equalAverage="0" bottom="0" percent="0" rank="0" text="Intertops" dxfId="1345">
      <formula>NOT(ISERROR(SEARCH("Intertops",C2561)))</formula>
    </cfRule>
  </conditionalFormatting>
  <conditionalFormatting sqref="C2561">
    <cfRule type="containsText" priority="1348" operator="containsText" aboveAverage="0" equalAverage="0" bottom="0" percent="0" rank="0" text="Expekt" dxfId="1346">
      <formula>NOT(ISERROR(SEARCH("Expekt",C2561)))</formula>
    </cfRule>
  </conditionalFormatting>
  <conditionalFormatting sqref="C2561">
    <cfRule type="containsText" priority="1349" operator="containsText" aboveAverage="0" equalAverage="0" bottom="0" percent="0" rank="0" text="Comeon" dxfId="1347">
      <formula>NOT(ISERROR(SEARCH("Comeon",C2561)))</formula>
    </cfRule>
  </conditionalFormatting>
  <conditionalFormatting sqref="C2561">
    <cfRule type="containsText" priority="1350" operator="containsText" aboveAverage="0" equalAverage="0" bottom="0" percent="0" rank="0" text="Mobilebet" dxfId="1348">
      <formula>NOT(ISERROR(SEARCH("Mobilebet",C2561)))</formula>
    </cfRule>
  </conditionalFormatting>
  <conditionalFormatting sqref="C2561">
    <cfRule type="containsText" priority="1351" operator="containsText" aboveAverage="0" equalAverage="0" bottom="0" percent="0" rank="0" text="Pinnacle" dxfId="1349">
      <formula>NOT(ISERROR(SEARCH("Pinnacle",C2561)))</formula>
    </cfRule>
  </conditionalFormatting>
  <conditionalFormatting sqref="C2561">
    <cfRule type="containsText" priority="1352" operator="containsText" aboveAverage="0" equalAverage="0" bottom="0" percent="0" rank="0" text="Bet365" dxfId="1350">
      <formula>NOT(ISERROR(SEARCH("Bet365",C2561)))</formula>
    </cfRule>
  </conditionalFormatting>
  <conditionalFormatting sqref="C2561">
    <cfRule type="containsText" priority="1353" operator="containsText" aboveAverage="0" equalAverage="0" bottom="0" percent="0" rank="0" text="Unibet" dxfId="1351">
      <formula>NOT(ISERROR(SEARCH("Unibet",C2561)))</formula>
    </cfRule>
  </conditionalFormatting>
  <conditionalFormatting sqref="C2561">
    <cfRule type="containsText" priority="1354" operator="containsText" aboveAverage="0" equalAverage="0" bottom="0" percent="0" rank="0" text="Betsson" dxfId="1352">
      <formula>NOT(ISERROR(SEARCH("Betsson",C2561)))</formula>
    </cfRule>
  </conditionalFormatting>
  <conditionalFormatting sqref="C2561">
    <cfRule type="containsText" priority="1355" operator="containsText" aboveAverage="0" equalAverage="0" bottom="0" percent="0" rank="0" text="Betsafe" dxfId="1353">
      <formula>NOT(ISERROR(SEARCH("Betsafe",C2561)))</formula>
    </cfRule>
  </conditionalFormatting>
  <conditionalFormatting sqref="C2561">
    <cfRule type="containsText" priority="1356" operator="containsText" aboveAverage="0" equalAverage="0" bottom="0" percent="0" rank="0" text="Coolbet" dxfId="1354">
      <formula>NOT(ISERROR(SEARCH("Coolbet",C2561)))</formula>
    </cfRule>
  </conditionalFormatting>
  <conditionalFormatting sqref="C2564">
    <cfRule type="containsText" priority="1357" operator="containsText" aboveAverage="0" equalAverage="0" bottom="0" percent="0" rank="0" text="Paf" dxfId="1355">
      <formula>NOT(ISERROR(SEARCH("Paf",C2564)))</formula>
    </cfRule>
  </conditionalFormatting>
  <conditionalFormatting sqref="C2564">
    <cfRule type="containsText" priority="1358" operator="containsText" aboveAverage="0" equalAverage="0" bottom="0" percent="0" rank="0" text="Rizk" dxfId="1356">
      <formula>NOT(ISERROR(SEARCH("Rizk",C2564)))</formula>
    </cfRule>
  </conditionalFormatting>
  <conditionalFormatting sqref="C2564">
    <cfRule type="containsText" priority="1359" operator="containsText" aboveAverage="0" equalAverage="0" bottom="0" percent="0" rank="0" text="Mr.green" dxfId="1357">
      <formula>NOT(ISERROR(SEARCH("Mr.green",C2564)))</formula>
    </cfRule>
  </conditionalFormatting>
  <conditionalFormatting sqref="C2564">
    <cfRule type="containsText" priority="1360" operator="containsText" aboveAverage="0" equalAverage="0" bottom="0" percent="0" rank="0" text="Betway" dxfId="1358">
      <formula>NOT(ISERROR(SEARCH("Betway",C2564)))</formula>
    </cfRule>
  </conditionalFormatting>
  <conditionalFormatting sqref="C2564">
    <cfRule type="containsText" priority="1361" operator="containsText" aboveAverage="0" equalAverage="0" bottom="0" percent="0" rank="0" text="Leovegas" dxfId="1359">
      <formula>NOT(ISERROR(SEARCH("Leovegas",C2564)))</formula>
    </cfRule>
  </conditionalFormatting>
  <conditionalFormatting sqref="C2564">
    <cfRule type="containsText" priority="1362" operator="containsText" aboveAverage="0" equalAverage="0" bottom="0" percent="0" rank="0" text="Intertops" dxfId="1360">
      <formula>NOT(ISERROR(SEARCH("Intertops",C2564)))</formula>
    </cfRule>
  </conditionalFormatting>
  <conditionalFormatting sqref="C2564">
    <cfRule type="containsText" priority="1363" operator="containsText" aboveAverage="0" equalAverage="0" bottom="0" percent="0" rank="0" text="Expekt" dxfId="1361">
      <formula>NOT(ISERROR(SEARCH("Expekt",C2564)))</formula>
    </cfRule>
  </conditionalFormatting>
  <conditionalFormatting sqref="C2564">
    <cfRule type="containsText" priority="1364" operator="containsText" aboveAverage="0" equalAverage="0" bottom="0" percent="0" rank="0" text="Comeon" dxfId="1362">
      <formula>NOT(ISERROR(SEARCH("Comeon",C2564)))</formula>
    </cfRule>
  </conditionalFormatting>
  <conditionalFormatting sqref="C2564">
    <cfRule type="containsText" priority="1365" operator="containsText" aboveAverage="0" equalAverage="0" bottom="0" percent="0" rank="0" text="Mobilebet" dxfId="1363">
      <formula>NOT(ISERROR(SEARCH("Mobilebet",C2564)))</formula>
    </cfRule>
  </conditionalFormatting>
  <conditionalFormatting sqref="C2564">
    <cfRule type="containsText" priority="1366" operator="containsText" aboveAverage="0" equalAverage="0" bottom="0" percent="0" rank="0" text="Pinnacle" dxfId="1364">
      <formula>NOT(ISERROR(SEARCH("Pinnacle",C2564)))</formula>
    </cfRule>
  </conditionalFormatting>
  <conditionalFormatting sqref="C2564">
    <cfRule type="containsText" priority="1367" operator="containsText" aboveAverage="0" equalAverage="0" bottom="0" percent="0" rank="0" text="Bet365" dxfId="1365">
      <formula>NOT(ISERROR(SEARCH("Bet365",C2564)))</formula>
    </cfRule>
  </conditionalFormatting>
  <conditionalFormatting sqref="C2564">
    <cfRule type="containsText" priority="1368" operator="containsText" aboveAverage="0" equalAverage="0" bottom="0" percent="0" rank="0" text="Unibet" dxfId="1366">
      <formula>NOT(ISERROR(SEARCH("Unibet",C2564)))</formula>
    </cfRule>
  </conditionalFormatting>
  <conditionalFormatting sqref="C2564">
    <cfRule type="containsText" priority="1369" operator="containsText" aboveAverage="0" equalAverage="0" bottom="0" percent="0" rank="0" text="Betsson" dxfId="1367">
      <formula>NOT(ISERROR(SEARCH("Betsson",C2564)))</formula>
    </cfRule>
  </conditionalFormatting>
  <conditionalFormatting sqref="C2564">
    <cfRule type="containsText" priority="1370" operator="containsText" aboveAverage="0" equalAverage="0" bottom="0" percent="0" rank="0" text="Betsafe" dxfId="1368">
      <formula>NOT(ISERROR(SEARCH("Betsafe",C2564)))</formula>
    </cfRule>
  </conditionalFormatting>
  <conditionalFormatting sqref="C2564">
    <cfRule type="containsText" priority="1371" operator="containsText" aboveAverage="0" equalAverage="0" bottom="0" percent="0" rank="0" text="Coolbet" dxfId="1369">
      <formula>NOT(ISERROR(SEARCH("Coolbet",C2564)))</formula>
    </cfRule>
  </conditionalFormatting>
  <conditionalFormatting sqref="C2683">
    <cfRule type="containsText" priority="1372" operator="containsText" aboveAverage="0" equalAverage="0" bottom="0" percent="0" rank="0" text="Paf" dxfId="1370">
      <formula>NOT(ISERROR(SEARCH("Paf",C2683)))</formula>
    </cfRule>
  </conditionalFormatting>
  <conditionalFormatting sqref="C2683">
    <cfRule type="containsText" priority="1373" operator="containsText" aboveAverage="0" equalAverage="0" bottom="0" percent="0" rank="0" text="Rizk" dxfId="1371">
      <formula>NOT(ISERROR(SEARCH("Rizk",C2683)))</formula>
    </cfRule>
  </conditionalFormatting>
  <conditionalFormatting sqref="C2683">
    <cfRule type="containsText" priority="1374" operator="containsText" aboveAverage="0" equalAverage="0" bottom="0" percent="0" rank="0" text="Mr.green" dxfId="1372">
      <formula>NOT(ISERROR(SEARCH("Mr.green",C2683)))</formula>
    </cfRule>
  </conditionalFormatting>
  <conditionalFormatting sqref="C2683">
    <cfRule type="containsText" priority="1375" operator="containsText" aboveAverage="0" equalAverage="0" bottom="0" percent="0" rank="0" text="Betway" dxfId="1373">
      <formula>NOT(ISERROR(SEARCH("Betway",C2683)))</formula>
    </cfRule>
  </conditionalFormatting>
  <conditionalFormatting sqref="C2683">
    <cfRule type="containsText" priority="1376" operator="containsText" aboveAverage="0" equalAverage="0" bottom="0" percent="0" rank="0" text="Leovegas" dxfId="1374">
      <formula>NOT(ISERROR(SEARCH("Leovegas",C2683)))</formula>
    </cfRule>
  </conditionalFormatting>
  <conditionalFormatting sqref="C2683">
    <cfRule type="containsText" priority="1377" operator="containsText" aboveAverage="0" equalAverage="0" bottom="0" percent="0" rank="0" text="Intertops" dxfId="1375">
      <formula>NOT(ISERROR(SEARCH("Intertops",C2683)))</formula>
    </cfRule>
  </conditionalFormatting>
  <conditionalFormatting sqref="C2683">
    <cfRule type="containsText" priority="1378" operator="containsText" aboveAverage="0" equalAverage="0" bottom="0" percent="0" rank="0" text="Expekt" dxfId="1376">
      <formula>NOT(ISERROR(SEARCH("Expekt",C2683)))</formula>
    </cfRule>
  </conditionalFormatting>
  <conditionalFormatting sqref="C2683">
    <cfRule type="containsText" priority="1379" operator="containsText" aboveAverage="0" equalAverage="0" bottom="0" percent="0" rank="0" text="Comeon" dxfId="1377">
      <formula>NOT(ISERROR(SEARCH("Comeon",C2683)))</formula>
    </cfRule>
  </conditionalFormatting>
  <conditionalFormatting sqref="C2683">
    <cfRule type="containsText" priority="1380" operator="containsText" aboveAverage="0" equalAverage="0" bottom="0" percent="0" rank="0" text="Mobilebet" dxfId="1378">
      <formula>NOT(ISERROR(SEARCH("Mobilebet",C2683)))</formula>
    </cfRule>
  </conditionalFormatting>
  <conditionalFormatting sqref="C2683">
    <cfRule type="containsText" priority="1381" operator="containsText" aboveAverage="0" equalAverage="0" bottom="0" percent="0" rank="0" text="Pinnacle" dxfId="1379">
      <formula>NOT(ISERROR(SEARCH("Pinnacle",C2683)))</formula>
    </cfRule>
  </conditionalFormatting>
  <conditionalFormatting sqref="C2683">
    <cfRule type="containsText" priority="1382" operator="containsText" aboveAverage="0" equalAverage="0" bottom="0" percent="0" rank="0" text="Bet365" dxfId="1380">
      <formula>NOT(ISERROR(SEARCH("Bet365",C2683)))</formula>
    </cfRule>
  </conditionalFormatting>
  <conditionalFormatting sqref="C2683">
    <cfRule type="containsText" priority="1383" operator="containsText" aboveAverage="0" equalAverage="0" bottom="0" percent="0" rank="0" text="Unibet" dxfId="1381">
      <formula>NOT(ISERROR(SEARCH("Unibet",C2683)))</formula>
    </cfRule>
  </conditionalFormatting>
  <conditionalFormatting sqref="C2683">
    <cfRule type="containsText" priority="1384" operator="containsText" aboveAverage="0" equalAverage="0" bottom="0" percent="0" rank="0" text="Betsson" dxfId="1382">
      <formula>NOT(ISERROR(SEARCH("Betsson",C2683)))</formula>
    </cfRule>
  </conditionalFormatting>
  <conditionalFormatting sqref="C2683">
    <cfRule type="containsText" priority="1385" operator="containsText" aboveAverage="0" equalAverage="0" bottom="0" percent="0" rank="0" text="Betsafe" dxfId="1383">
      <formula>NOT(ISERROR(SEARCH("Betsafe",C2683)))</formula>
    </cfRule>
  </conditionalFormatting>
  <conditionalFormatting sqref="C2683">
    <cfRule type="containsText" priority="1386" operator="containsText" aboveAverage="0" equalAverage="0" bottom="0" percent="0" rank="0" text="Coolbet" dxfId="1384">
      <formula>NOT(ISERROR(SEARCH("Coolbet",C2683)))</formula>
    </cfRule>
  </conditionalFormatting>
  <conditionalFormatting sqref="C2683">
    <cfRule type="cellIs" priority="1387" operator="equal" aboveAverage="0" equalAverage="0" bottom="0" percent="0" rank="0" text="" dxfId="1385">
      <formula>"TonyBet"</formula>
    </cfRule>
  </conditionalFormatting>
  <conditionalFormatting sqref="C2683">
    <cfRule type="cellIs" priority="1388" operator="equal" aboveAverage="0" equalAverage="0" bottom="0" percent="0" rank="0" text="" dxfId="1386">
      <formula>"TonyBet"</formula>
    </cfRule>
  </conditionalFormatting>
  <conditionalFormatting sqref="C2683">
    <cfRule type="cellIs" priority="1389" operator="equal" aboveAverage="0" equalAverage="0" bottom="0" percent="0" rank="0" text="" dxfId="1387">
      <formula>"Expekt"</formula>
    </cfRule>
  </conditionalFormatting>
  <conditionalFormatting sqref="C2683">
    <cfRule type="cellIs" priority="1390" operator="equal" aboveAverage="0" equalAverage="0" bottom="0" percent="0" rank="0" text="" dxfId="1388">
      <formula>"Betway"</formula>
    </cfRule>
  </conditionalFormatting>
  <conditionalFormatting sqref="C2683">
    <cfRule type="cellIs" priority="1391" operator="equal" aboveAverage="0" equalAverage="0" bottom="0" percent="0" rank="0" text="" dxfId="1389">
      <formula>"Rizk"</formula>
    </cfRule>
  </conditionalFormatting>
  <conditionalFormatting sqref="C2683">
    <cfRule type="cellIs" priority="1392" operator="equal" aboveAverage="0" equalAverage="0" bottom="0" percent="0" rank="0" text="" dxfId="1390">
      <formula>"Coolbet"</formula>
    </cfRule>
  </conditionalFormatting>
  <conditionalFormatting sqref="C2683">
    <cfRule type="cellIs" priority="1393" operator="equal" aboveAverage="0" equalAverage="0" bottom="0" percent="0" rank="0" text="" dxfId="1391">
      <formula>"Unibet"</formula>
    </cfRule>
  </conditionalFormatting>
  <conditionalFormatting sqref="C2683">
    <cfRule type="cellIs" priority="1394" operator="equal" aboveAverage="0" equalAverage="0" bottom="0" percent="0" rank="0" text="" dxfId="1392">
      <formula>"Unibet"</formula>
    </cfRule>
  </conditionalFormatting>
  <conditionalFormatting sqref="C2683">
    <cfRule type="cellIs" priority="1395" operator="equal" aboveAverage="0" equalAverage="0" bottom="0" percent="0" rank="0" text="" dxfId="1393">
      <formula>"Betsson"</formula>
    </cfRule>
  </conditionalFormatting>
  <conditionalFormatting sqref="C2683">
    <cfRule type="cellIs" priority="1396" operator="equal" aboveAverage="0" equalAverage="0" bottom="0" percent="0" rank="0" text="" dxfId="1394">
      <formula>"NordicBet"</formula>
    </cfRule>
  </conditionalFormatting>
  <conditionalFormatting sqref="C2680">
    <cfRule type="containsText" priority="1397" operator="containsText" aboveAverage="0" equalAverage="0" bottom="0" percent="0" rank="0" text="Paf" dxfId="1395">
      <formula>NOT(ISERROR(SEARCH("Paf",C2680)))</formula>
    </cfRule>
  </conditionalFormatting>
  <conditionalFormatting sqref="C2680">
    <cfRule type="containsText" priority="1398" operator="containsText" aboveAverage="0" equalAverage="0" bottom="0" percent="0" rank="0" text="Rizk" dxfId="1396">
      <formula>NOT(ISERROR(SEARCH("Rizk",C2680)))</formula>
    </cfRule>
  </conditionalFormatting>
  <conditionalFormatting sqref="C2680">
    <cfRule type="containsText" priority="1399" operator="containsText" aboveAverage="0" equalAverage="0" bottom="0" percent="0" rank="0" text="Mr.green" dxfId="1397">
      <formula>NOT(ISERROR(SEARCH("Mr.green",C2680)))</formula>
    </cfRule>
  </conditionalFormatting>
  <conditionalFormatting sqref="C2680">
    <cfRule type="containsText" priority="1400" operator="containsText" aboveAverage="0" equalAverage="0" bottom="0" percent="0" rank="0" text="Betway" dxfId="1398">
      <formula>NOT(ISERROR(SEARCH("Betway",C2680)))</formula>
    </cfRule>
  </conditionalFormatting>
  <conditionalFormatting sqref="C2680">
    <cfRule type="containsText" priority="1401" operator="containsText" aboveAverage="0" equalAverage="0" bottom="0" percent="0" rank="0" text="Leovegas" dxfId="1399">
      <formula>NOT(ISERROR(SEARCH("Leovegas",C2680)))</formula>
    </cfRule>
  </conditionalFormatting>
  <conditionalFormatting sqref="C2680">
    <cfRule type="containsText" priority="1402" operator="containsText" aboveAverage="0" equalAverage="0" bottom="0" percent="0" rank="0" text="Intertops" dxfId="1400">
      <formula>NOT(ISERROR(SEARCH("Intertops",C2680)))</formula>
    </cfRule>
  </conditionalFormatting>
  <conditionalFormatting sqref="C2680">
    <cfRule type="containsText" priority="1403" operator="containsText" aboveAverage="0" equalAverage="0" bottom="0" percent="0" rank="0" text="Expekt" dxfId="1401">
      <formula>NOT(ISERROR(SEARCH("Expekt",C2680)))</formula>
    </cfRule>
  </conditionalFormatting>
  <conditionalFormatting sqref="C2680">
    <cfRule type="containsText" priority="1404" operator="containsText" aboveAverage="0" equalAverage="0" bottom="0" percent="0" rank="0" text="Comeon" dxfId="1402">
      <formula>NOT(ISERROR(SEARCH("Comeon",C2680)))</formula>
    </cfRule>
  </conditionalFormatting>
  <conditionalFormatting sqref="C2680">
    <cfRule type="containsText" priority="1405" operator="containsText" aboveAverage="0" equalAverage="0" bottom="0" percent="0" rank="0" text="Mobilebet" dxfId="1403">
      <formula>NOT(ISERROR(SEARCH("Mobilebet",C2680)))</formula>
    </cfRule>
  </conditionalFormatting>
  <conditionalFormatting sqref="C2680">
    <cfRule type="containsText" priority="1406" operator="containsText" aboveAverage="0" equalAverage="0" bottom="0" percent="0" rank="0" text="Pinnacle" dxfId="1404">
      <formula>NOT(ISERROR(SEARCH("Pinnacle",C2680)))</formula>
    </cfRule>
  </conditionalFormatting>
  <conditionalFormatting sqref="C2680">
    <cfRule type="containsText" priority="1407" operator="containsText" aboveAverage="0" equalAverage="0" bottom="0" percent="0" rank="0" text="Bet365" dxfId="1405">
      <formula>NOT(ISERROR(SEARCH("Bet365",C2680)))</formula>
    </cfRule>
  </conditionalFormatting>
  <conditionalFormatting sqref="C2680">
    <cfRule type="containsText" priority="1408" operator="containsText" aboveAverage="0" equalAverage="0" bottom="0" percent="0" rank="0" text="Unibet" dxfId="1406">
      <formula>NOT(ISERROR(SEARCH("Unibet",C2680)))</formula>
    </cfRule>
  </conditionalFormatting>
  <conditionalFormatting sqref="C2680">
    <cfRule type="containsText" priority="1409" operator="containsText" aboveAverage="0" equalAverage="0" bottom="0" percent="0" rank="0" text="Betsson" dxfId="1407">
      <formula>NOT(ISERROR(SEARCH("Betsson",C2680)))</formula>
    </cfRule>
  </conditionalFormatting>
  <conditionalFormatting sqref="C2680">
    <cfRule type="containsText" priority="1410" operator="containsText" aboveAverage="0" equalAverage="0" bottom="0" percent="0" rank="0" text="Betsafe" dxfId="1408">
      <formula>NOT(ISERROR(SEARCH("Betsafe",C2680)))</formula>
    </cfRule>
  </conditionalFormatting>
  <conditionalFormatting sqref="C2680">
    <cfRule type="containsText" priority="1411" operator="containsText" aboveAverage="0" equalAverage="0" bottom="0" percent="0" rank="0" text="Coolbet" dxfId="1409">
      <formula>NOT(ISERROR(SEARCH("Coolbet",C2680)))</formula>
    </cfRule>
  </conditionalFormatting>
  <conditionalFormatting sqref="C2680">
    <cfRule type="cellIs" priority="1412" operator="equal" aboveAverage="0" equalAverage="0" bottom="0" percent="0" rank="0" text="" dxfId="1410">
      <formula>"TonyBet"</formula>
    </cfRule>
  </conditionalFormatting>
  <conditionalFormatting sqref="C2680">
    <cfRule type="cellIs" priority="1413" operator="equal" aboveAverage="0" equalAverage="0" bottom="0" percent="0" rank="0" text="" dxfId="1411">
      <formula>"TonyBet"</formula>
    </cfRule>
  </conditionalFormatting>
  <conditionalFormatting sqref="C2680">
    <cfRule type="cellIs" priority="1414" operator="equal" aboveAverage="0" equalAverage="0" bottom="0" percent="0" rank="0" text="" dxfId="1412">
      <formula>"Expekt"</formula>
    </cfRule>
  </conditionalFormatting>
  <conditionalFormatting sqref="C2680">
    <cfRule type="cellIs" priority="1415" operator="equal" aboveAverage="0" equalAverage="0" bottom="0" percent="0" rank="0" text="" dxfId="1413">
      <formula>"Betway"</formula>
    </cfRule>
  </conditionalFormatting>
  <conditionalFormatting sqref="C2680">
    <cfRule type="cellIs" priority="1416" operator="equal" aboveAverage="0" equalAverage="0" bottom="0" percent="0" rank="0" text="" dxfId="1414">
      <formula>"Rizk"</formula>
    </cfRule>
  </conditionalFormatting>
  <conditionalFormatting sqref="C2680">
    <cfRule type="cellIs" priority="1417" operator="equal" aboveAverage="0" equalAverage="0" bottom="0" percent="0" rank="0" text="" dxfId="1415">
      <formula>"Coolbet"</formula>
    </cfRule>
  </conditionalFormatting>
  <conditionalFormatting sqref="C2680">
    <cfRule type="cellIs" priority="1418" operator="equal" aboveAverage="0" equalAverage="0" bottom="0" percent="0" rank="0" text="" dxfId="1416">
      <formula>"Unibet"</formula>
    </cfRule>
  </conditionalFormatting>
  <conditionalFormatting sqref="C2680">
    <cfRule type="cellIs" priority="1419" operator="equal" aboveAverage="0" equalAverage="0" bottom="0" percent="0" rank="0" text="" dxfId="1417">
      <formula>"Unibet"</formula>
    </cfRule>
  </conditionalFormatting>
  <conditionalFormatting sqref="C2680">
    <cfRule type="cellIs" priority="1420" operator="equal" aboveAverage="0" equalAverage="0" bottom="0" percent="0" rank="0" text="" dxfId="1418">
      <formula>"Betsson"</formula>
    </cfRule>
  </conditionalFormatting>
  <conditionalFormatting sqref="C2680">
    <cfRule type="cellIs" priority="1421" operator="equal" aboveAverage="0" equalAverage="0" bottom="0" percent="0" rank="0" text="" dxfId="1419">
      <formula>"NordicBet"</formula>
    </cfRule>
  </conditionalFormatting>
  <conditionalFormatting sqref="C2682">
    <cfRule type="containsText" priority="1422" operator="containsText" aboveAverage="0" equalAverage="0" bottom="0" percent="0" rank="0" text="Paf" dxfId="1420">
      <formula>NOT(ISERROR(SEARCH("Paf",C2682)))</formula>
    </cfRule>
  </conditionalFormatting>
  <conditionalFormatting sqref="C2682">
    <cfRule type="containsText" priority="1423" operator="containsText" aboveAverage="0" equalAverage="0" bottom="0" percent="0" rank="0" text="Rizk" dxfId="1421">
      <formula>NOT(ISERROR(SEARCH("Rizk",C2682)))</formula>
    </cfRule>
  </conditionalFormatting>
  <conditionalFormatting sqref="C2682">
    <cfRule type="containsText" priority="1424" operator="containsText" aboveAverage="0" equalAverage="0" bottom="0" percent="0" rank="0" text="Mr.green" dxfId="1422">
      <formula>NOT(ISERROR(SEARCH("Mr.green",C2682)))</formula>
    </cfRule>
  </conditionalFormatting>
  <conditionalFormatting sqref="C2682">
    <cfRule type="containsText" priority="1425" operator="containsText" aboveAverage="0" equalAverage="0" bottom="0" percent="0" rank="0" text="Betway" dxfId="1423">
      <formula>NOT(ISERROR(SEARCH("Betway",C2682)))</formula>
    </cfRule>
  </conditionalFormatting>
  <conditionalFormatting sqref="C2682">
    <cfRule type="containsText" priority="1426" operator="containsText" aboveAverage="0" equalAverage="0" bottom="0" percent="0" rank="0" text="Leovegas" dxfId="1424">
      <formula>NOT(ISERROR(SEARCH("Leovegas",C2682)))</formula>
    </cfRule>
  </conditionalFormatting>
  <conditionalFormatting sqref="C2682">
    <cfRule type="containsText" priority="1427" operator="containsText" aboveAverage="0" equalAverage="0" bottom="0" percent="0" rank="0" text="Intertops" dxfId="1425">
      <formula>NOT(ISERROR(SEARCH("Intertops",C2682)))</formula>
    </cfRule>
  </conditionalFormatting>
  <conditionalFormatting sqref="C2682">
    <cfRule type="containsText" priority="1428" operator="containsText" aboveAverage="0" equalAverage="0" bottom="0" percent="0" rank="0" text="Expekt" dxfId="1426">
      <formula>NOT(ISERROR(SEARCH("Expekt",C2682)))</formula>
    </cfRule>
  </conditionalFormatting>
  <conditionalFormatting sqref="C2682">
    <cfRule type="containsText" priority="1429" operator="containsText" aboveAverage="0" equalAverage="0" bottom="0" percent="0" rank="0" text="Comeon" dxfId="1427">
      <formula>NOT(ISERROR(SEARCH("Comeon",C2682)))</formula>
    </cfRule>
  </conditionalFormatting>
  <conditionalFormatting sqref="C2682">
    <cfRule type="containsText" priority="1430" operator="containsText" aboveAverage="0" equalAverage="0" bottom="0" percent="0" rank="0" text="Mobilebet" dxfId="1428">
      <formula>NOT(ISERROR(SEARCH("Mobilebet",C2682)))</formula>
    </cfRule>
  </conditionalFormatting>
  <conditionalFormatting sqref="C2682">
    <cfRule type="containsText" priority="1431" operator="containsText" aboveAverage="0" equalAverage="0" bottom="0" percent="0" rank="0" text="Pinnacle" dxfId="1429">
      <formula>NOT(ISERROR(SEARCH("Pinnacle",C2682)))</formula>
    </cfRule>
  </conditionalFormatting>
  <conditionalFormatting sqref="C2682">
    <cfRule type="containsText" priority="1432" operator="containsText" aboveAverage="0" equalAverage="0" bottom="0" percent="0" rank="0" text="Bet365" dxfId="1430">
      <formula>NOT(ISERROR(SEARCH("Bet365",C2682)))</formula>
    </cfRule>
  </conditionalFormatting>
  <conditionalFormatting sqref="C2682">
    <cfRule type="containsText" priority="1433" operator="containsText" aboveAverage="0" equalAverage="0" bottom="0" percent="0" rank="0" text="Unibet" dxfId="1431">
      <formula>NOT(ISERROR(SEARCH("Unibet",C2682)))</formula>
    </cfRule>
  </conditionalFormatting>
  <conditionalFormatting sqref="C2682">
    <cfRule type="containsText" priority="1434" operator="containsText" aboveAverage="0" equalAverage="0" bottom="0" percent="0" rank="0" text="Betsson" dxfId="1432">
      <formula>NOT(ISERROR(SEARCH("Betsson",C2682)))</formula>
    </cfRule>
  </conditionalFormatting>
  <conditionalFormatting sqref="C2682">
    <cfRule type="containsText" priority="1435" operator="containsText" aboveAverage="0" equalAverage="0" bottom="0" percent="0" rank="0" text="Betsafe" dxfId="1433">
      <formula>NOT(ISERROR(SEARCH("Betsafe",C2682)))</formula>
    </cfRule>
  </conditionalFormatting>
  <conditionalFormatting sqref="C2682">
    <cfRule type="containsText" priority="1436" operator="containsText" aboveAverage="0" equalAverage="0" bottom="0" percent="0" rank="0" text="Coolbet" dxfId="1434">
      <formula>NOT(ISERROR(SEARCH("Coolbet",C2682)))</formula>
    </cfRule>
  </conditionalFormatting>
  <conditionalFormatting sqref="C2682">
    <cfRule type="cellIs" priority="1437" operator="equal" aboveAverage="0" equalAverage="0" bottom="0" percent="0" rank="0" text="" dxfId="1435">
      <formula>"TonyBet"</formula>
    </cfRule>
  </conditionalFormatting>
  <conditionalFormatting sqref="C2682">
    <cfRule type="cellIs" priority="1438" operator="equal" aboveAverage="0" equalAverage="0" bottom="0" percent="0" rank="0" text="" dxfId="1436">
      <formula>"TonyBet"</formula>
    </cfRule>
  </conditionalFormatting>
  <conditionalFormatting sqref="C2682">
    <cfRule type="cellIs" priority="1439" operator="equal" aboveAverage="0" equalAverage="0" bottom="0" percent="0" rank="0" text="" dxfId="1437">
      <formula>"Expekt"</formula>
    </cfRule>
  </conditionalFormatting>
  <conditionalFormatting sqref="C2682">
    <cfRule type="cellIs" priority="1440" operator="equal" aboveAverage="0" equalAverage="0" bottom="0" percent="0" rank="0" text="" dxfId="1438">
      <formula>"Betway"</formula>
    </cfRule>
  </conditionalFormatting>
  <conditionalFormatting sqref="C2682">
    <cfRule type="cellIs" priority="1441" operator="equal" aboveAverage="0" equalAverage="0" bottom="0" percent="0" rank="0" text="" dxfId="1439">
      <formula>"Rizk"</formula>
    </cfRule>
  </conditionalFormatting>
  <conditionalFormatting sqref="C2682">
    <cfRule type="cellIs" priority="1442" operator="equal" aboveAverage="0" equalAverage="0" bottom="0" percent="0" rank="0" text="" dxfId="1440">
      <formula>"Coolbet"</formula>
    </cfRule>
  </conditionalFormatting>
  <conditionalFormatting sqref="C2682">
    <cfRule type="cellIs" priority="1443" operator="equal" aboveAverage="0" equalAverage="0" bottom="0" percent="0" rank="0" text="" dxfId="1441">
      <formula>"Unibet"</formula>
    </cfRule>
  </conditionalFormatting>
  <conditionalFormatting sqref="C2682">
    <cfRule type="cellIs" priority="1444" operator="equal" aboveAverage="0" equalAverage="0" bottom="0" percent="0" rank="0" text="" dxfId="1442">
      <formula>"Unibet"</formula>
    </cfRule>
  </conditionalFormatting>
  <conditionalFormatting sqref="C2682">
    <cfRule type="cellIs" priority="1445" operator="equal" aboveAverage="0" equalAverage="0" bottom="0" percent="0" rank="0" text="" dxfId="1443">
      <formula>"Betsson"</formula>
    </cfRule>
  </conditionalFormatting>
  <conditionalFormatting sqref="C2682">
    <cfRule type="cellIs" priority="1446" operator="equal" aboveAverage="0" equalAverage="0" bottom="0" percent="0" rank="0" text="" dxfId="1444">
      <formula>"NordicBet"</formula>
    </cfRule>
  </conditionalFormatting>
  <conditionalFormatting sqref="C2676">
    <cfRule type="containsText" priority="1447" operator="containsText" aboveAverage="0" equalAverage="0" bottom="0" percent="0" rank="0" text="Paf" dxfId="1445">
      <formula>NOT(ISERROR(SEARCH("Paf",C2676)))</formula>
    </cfRule>
  </conditionalFormatting>
  <conditionalFormatting sqref="C2676">
    <cfRule type="containsText" priority="1448" operator="containsText" aboveAverage="0" equalAverage="0" bottom="0" percent="0" rank="0" text="Rizk" dxfId="1446">
      <formula>NOT(ISERROR(SEARCH("Rizk",C2676)))</formula>
    </cfRule>
  </conditionalFormatting>
  <conditionalFormatting sqref="C2676">
    <cfRule type="containsText" priority="1449" operator="containsText" aboveAverage="0" equalAverage="0" bottom="0" percent="0" rank="0" text="Mr.green" dxfId="1447">
      <formula>NOT(ISERROR(SEARCH("Mr.green",C2676)))</formula>
    </cfRule>
  </conditionalFormatting>
  <conditionalFormatting sqref="C2676">
    <cfRule type="containsText" priority="1450" operator="containsText" aboveAverage="0" equalAverage="0" bottom="0" percent="0" rank="0" text="Betway" dxfId="1448">
      <formula>NOT(ISERROR(SEARCH("Betway",C2676)))</formula>
    </cfRule>
  </conditionalFormatting>
  <conditionalFormatting sqref="C2676">
    <cfRule type="containsText" priority="1451" operator="containsText" aboveAverage="0" equalAverage="0" bottom="0" percent="0" rank="0" text="Leovegas" dxfId="1449">
      <formula>NOT(ISERROR(SEARCH("Leovegas",C2676)))</formula>
    </cfRule>
  </conditionalFormatting>
  <conditionalFormatting sqref="C2676">
    <cfRule type="containsText" priority="1452" operator="containsText" aboveAverage="0" equalAverage="0" bottom="0" percent="0" rank="0" text="Intertops" dxfId="1450">
      <formula>NOT(ISERROR(SEARCH("Intertops",C2676)))</formula>
    </cfRule>
  </conditionalFormatting>
  <conditionalFormatting sqref="C2676">
    <cfRule type="containsText" priority="1453" operator="containsText" aboveAverage="0" equalAverage="0" bottom="0" percent="0" rank="0" text="Expekt" dxfId="1451">
      <formula>NOT(ISERROR(SEARCH("Expekt",C2676)))</formula>
    </cfRule>
  </conditionalFormatting>
  <conditionalFormatting sqref="C2676">
    <cfRule type="containsText" priority="1454" operator="containsText" aboveAverage="0" equalAverage="0" bottom="0" percent="0" rank="0" text="Comeon" dxfId="1452">
      <formula>NOT(ISERROR(SEARCH("Comeon",C2676)))</formula>
    </cfRule>
  </conditionalFormatting>
  <conditionalFormatting sqref="C2676">
    <cfRule type="containsText" priority="1455" operator="containsText" aboveAverage="0" equalAverage="0" bottom="0" percent="0" rank="0" text="Mobilebet" dxfId="1453">
      <formula>NOT(ISERROR(SEARCH("Mobilebet",C2676)))</formula>
    </cfRule>
  </conditionalFormatting>
  <conditionalFormatting sqref="C2676">
    <cfRule type="containsText" priority="1456" operator="containsText" aboveAverage="0" equalAverage="0" bottom="0" percent="0" rank="0" text="Pinnacle" dxfId="1454">
      <formula>NOT(ISERROR(SEARCH("Pinnacle",C2676)))</formula>
    </cfRule>
  </conditionalFormatting>
  <conditionalFormatting sqref="C2676">
    <cfRule type="containsText" priority="1457" operator="containsText" aboveAverage="0" equalAverage="0" bottom="0" percent="0" rank="0" text="Bet365" dxfId="1455">
      <formula>NOT(ISERROR(SEARCH("Bet365",C2676)))</formula>
    </cfRule>
  </conditionalFormatting>
  <conditionalFormatting sqref="C2676">
    <cfRule type="containsText" priority="1458" operator="containsText" aboveAverage="0" equalAverage="0" bottom="0" percent="0" rank="0" text="Unibet" dxfId="1456">
      <formula>NOT(ISERROR(SEARCH("Unibet",C2676)))</formula>
    </cfRule>
  </conditionalFormatting>
  <conditionalFormatting sqref="C2676">
    <cfRule type="containsText" priority="1459" operator="containsText" aboveAverage="0" equalAverage="0" bottom="0" percent="0" rank="0" text="Betsson" dxfId="1457">
      <formula>NOT(ISERROR(SEARCH("Betsson",C2676)))</formula>
    </cfRule>
  </conditionalFormatting>
  <conditionalFormatting sqref="C2676">
    <cfRule type="containsText" priority="1460" operator="containsText" aboveAverage="0" equalAverage="0" bottom="0" percent="0" rank="0" text="Betsafe" dxfId="1458">
      <formula>NOT(ISERROR(SEARCH("Betsafe",C2676)))</formula>
    </cfRule>
  </conditionalFormatting>
  <conditionalFormatting sqref="C2676">
    <cfRule type="containsText" priority="1461" operator="containsText" aboveAverage="0" equalAverage="0" bottom="0" percent="0" rank="0" text="Coolbet" dxfId="1459">
      <formula>NOT(ISERROR(SEARCH("Coolbet",C2676)))</formula>
    </cfRule>
  </conditionalFormatting>
  <conditionalFormatting sqref="C2676">
    <cfRule type="cellIs" priority="1462" operator="equal" aboveAverage="0" equalAverage="0" bottom="0" percent="0" rank="0" text="" dxfId="1460">
      <formula>"TonyBet"</formula>
    </cfRule>
  </conditionalFormatting>
  <conditionalFormatting sqref="C2676">
    <cfRule type="cellIs" priority="1463" operator="equal" aboveAverage="0" equalAverage="0" bottom="0" percent="0" rank="0" text="" dxfId="1461">
      <formula>"TonyBet"</formula>
    </cfRule>
  </conditionalFormatting>
  <conditionalFormatting sqref="C2676">
    <cfRule type="cellIs" priority="1464" operator="equal" aboveAverage="0" equalAverage="0" bottom="0" percent="0" rank="0" text="" dxfId="1462">
      <formula>"Expekt"</formula>
    </cfRule>
  </conditionalFormatting>
  <conditionalFormatting sqref="C2676">
    <cfRule type="cellIs" priority="1465" operator="equal" aboveAverage="0" equalAverage="0" bottom="0" percent="0" rank="0" text="" dxfId="1463">
      <formula>"Betway"</formula>
    </cfRule>
  </conditionalFormatting>
  <conditionalFormatting sqref="C2676">
    <cfRule type="cellIs" priority="1466" operator="equal" aboveAverage="0" equalAverage="0" bottom="0" percent="0" rank="0" text="" dxfId="1464">
      <formula>"Rizk"</formula>
    </cfRule>
  </conditionalFormatting>
  <conditionalFormatting sqref="C2676">
    <cfRule type="cellIs" priority="1467" operator="equal" aboveAverage="0" equalAverage="0" bottom="0" percent="0" rank="0" text="" dxfId="1465">
      <formula>"Coolbet"</formula>
    </cfRule>
  </conditionalFormatting>
  <conditionalFormatting sqref="C2676">
    <cfRule type="cellIs" priority="1468" operator="equal" aboveAverage="0" equalAverage="0" bottom="0" percent="0" rank="0" text="" dxfId="1466">
      <formula>"Unibet"</formula>
    </cfRule>
  </conditionalFormatting>
  <conditionalFormatting sqref="C2676">
    <cfRule type="cellIs" priority="1469" operator="equal" aboveAverage="0" equalAverage="0" bottom="0" percent="0" rank="0" text="" dxfId="1467">
      <formula>"Unibet"</formula>
    </cfRule>
  </conditionalFormatting>
  <conditionalFormatting sqref="C2676">
    <cfRule type="cellIs" priority="1470" operator="equal" aboveAverage="0" equalAverage="0" bottom="0" percent="0" rank="0" text="" dxfId="1468">
      <formula>"Betsson"</formula>
    </cfRule>
  </conditionalFormatting>
  <conditionalFormatting sqref="C2676">
    <cfRule type="cellIs" priority="1471" operator="equal" aboveAverage="0" equalAverage="0" bottom="0" percent="0" rank="0" text="" dxfId="1469">
      <formula>"NordicBet"</formula>
    </cfRule>
  </conditionalFormatting>
  <conditionalFormatting sqref="C2681">
    <cfRule type="containsText" priority="1472" operator="containsText" aboveAverage="0" equalAverage="0" bottom="0" percent="0" rank="0" text="Paf" dxfId="1470">
      <formula>NOT(ISERROR(SEARCH("Paf",C2681)))</formula>
    </cfRule>
  </conditionalFormatting>
  <conditionalFormatting sqref="C2681">
    <cfRule type="containsText" priority="1473" operator="containsText" aboveAverage="0" equalAverage="0" bottom="0" percent="0" rank="0" text="Rizk" dxfId="1471">
      <formula>NOT(ISERROR(SEARCH("Rizk",C2681)))</formula>
    </cfRule>
  </conditionalFormatting>
  <conditionalFormatting sqref="C2681">
    <cfRule type="containsText" priority="1474" operator="containsText" aboveAverage="0" equalAverage="0" bottom="0" percent="0" rank="0" text="Mr.green" dxfId="1472">
      <formula>NOT(ISERROR(SEARCH("Mr.green",C2681)))</formula>
    </cfRule>
  </conditionalFormatting>
  <conditionalFormatting sqref="C2681">
    <cfRule type="containsText" priority="1475" operator="containsText" aboveAverage="0" equalAverage="0" bottom="0" percent="0" rank="0" text="Betway" dxfId="1473">
      <formula>NOT(ISERROR(SEARCH("Betway",C2681)))</formula>
    </cfRule>
  </conditionalFormatting>
  <conditionalFormatting sqref="C2681">
    <cfRule type="containsText" priority="1476" operator="containsText" aboveAverage="0" equalAverage="0" bottom="0" percent="0" rank="0" text="Leovegas" dxfId="1474">
      <formula>NOT(ISERROR(SEARCH("Leovegas",C2681)))</formula>
    </cfRule>
  </conditionalFormatting>
  <conditionalFormatting sqref="C2681">
    <cfRule type="containsText" priority="1477" operator="containsText" aboveAverage="0" equalAverage="0" bottom="0" percent="0" rank="0" text="Intertops" dxfId="1475">
      <formula>NOT(ISERROR(SEARCH("Intertops",C2681)))</formula>
    </cfRule>
  </conditionalFormatting>
  <conditionalFormatting sqref="C2681">
    <cfRule type="containsText" priority="1478" operator="containsText" aboveAverage="0" equalAverage="0" bottom="0" percent="0" rank="0" text="Expekt" dxfId="1476">
      <formula>NOT(ISERROR(SEARCH("Expekt",C2681)))</formula>
    </cfRule>
  </conditionalFormatting>
  <conditionalFormatting sqref="C2681">
    <cfRule type="containsText" priority="1479" operator="containsText" aboveAverage="0" equalAverage="0" bottom="0" percent="0" rank="0" text="Comeon" dxfId="1477">
      <formula>NOT(ISERROR(SEARCH("Comeon",C2681)))</formula>
    </cfRule>
  </conditionalFormatting>
  <conditionalFormatting sqref="C2681">
    <cfRule type="containsText" priority="1480" operator="containsText" aboveAverage="0" equalAverage="0" bottom="0" percent="0" rank="0" text="Mobilebet" dxfId="1478">
      <formula>NOT(ISERROR(SEARCH("Mobilebet",C2681)))</formula>
    </cfRule>
  </conditionalFormatting>
  <conditionalFormatting sqref="C2681">
    <cfRule type="containsText" priority="1481" operator="containsText" aboveAverage="0" equalAverage="0" bottom="0" percent="0" rank="0" text="Pinnacle" dxfId="1479">
      <formula>NOT(ISERROR(SEARCH("Pinnacle",C2681)))</formula>
    </cfRule>
  </conditionalFormatting>
  <conditionalFormatting sqref="C2681">
    <cfRule type="containsText" priority="1482" operator="containsText" aboveAverage="0" equalAverage="0" bottom="0" percent="0" rank="0" text="Bet365" dxfId="1480">
      <formula>NOT(ISERROR(SEARCH("Bet365",C2681)))</formula>
    </cfRule>
  </conditionalFormatting>
  <conditionalFormatting sqref="C2681">
    <cfRule type="containsText" priority="1483" operator="containsText" aboveAverage="0" equalAverage="0" bottom="0" percent="0" rank="0" text="Unibet" dxfId="1481">
      <formula>NOT(ISERROR(SEARCH("Unibet",C2681)))</formula>
    </cfRule>
  </conditionalFormatting>
  <conditionalFormatting sqref="C2681">
    <cfRule type="containsText" priority="1484" operator="containsText" aboveAverage="0" equalAverage="0" bottom="0" percent="0" rank="0" text="Betsson" dxfId="1482">
      <formula>NOT(ISERROR(SEARCH("Betsson",C2681)))</formula>
    </cfRule>
  </conditionalFormatting>
  <conditionalFormatting sqref="C2681">
    <cfRule type="containsText" priority="1485" operator="containsText" aboveAverage="0" equalAverage="0" bottom="0" percent="0" rank="0" text="Betsafe" dxfId="1483">
      <formula>NOT(ISERROR(SEARCH("Betsafe",C2681)))</formula>
    </cfRule>
  </conditionalFormatting>
  <conditionalFormatting sqref="C2681">
    <cfRule type="containsText" priority="1486" operator="containsText" aboveAverage="0" equalAverage="0" bottom="0" percent="0" rank="0" text="Coolbet" dxfId="1484">
      <formula>NOT(ISERROR(SEARCH("Coolbet",C2681)))</formula>
    </cfRule>
  </conditionalFormatting>
  <conditionalFormatting sqref="C2681">
    <cfRule type="cellIs" priority="1487" operator="equal" aboveAverage="0" equalAverage="0" bottom="0" percent="0" rank="0" text="" dxfId="1485">
      <formula>"TonyBet"</formula>
    </cfRule>
  </conditionalFormatting>
  <conditionalFormatting sqref="C2681">
    <cfRule type="cellIs" priority="1488" operator="equal" aboveAverage="0" equalAverage="0" bottom="0" percent="0" rank="0" text="" dxfId="1486">
      <formula>"TonyBet"</formula>
    </cfRule>
  </conditionalFormatting>
  <conditionalFormatting sqref="C2681">
    <cfRule type="cellIs" priority="1489" operator="equal" aboveAverage="0" equalAverage="0" bottom="0" percent="0" rank="0" text="" dxfId="1487">
      <formula>"Expekt"</formula>
    </cfRule>
  </conditionalFormatting>
  <conditionalFormatting sqref="C2681">
    <cfRule type="cellIs" priority="1490" operator="equal" aboveAverage="0" equalAverage="0" bottom="0" percent="0" rank="0" text="" dxfId="1488">
      <formula>"Betway"</formula>
    </cfRule>
  </conditionalFormatting>
  <conditionalFormatting sqref="C2681">
    <cfRule type="cellIs" priority="1491" operator="equal" aboveAverage="0" equalAverage="0" bottom="0" percent="0" rank="0" text="" dxfId="1489">
      <formula>"Rizk"</formula>
    </cfRule>
  </conditionalFormatting>
  <conditionalFormatting sqref="C2681">
    <cfRule type="cellIs" priority="1492" operator="equal" aboveAverage="0" equalAverage="0" bottom="0" percent="0" rank="0" text="" dxfId="1490">
      <formula>"Coolbet"</formula>
    </cfRule>
  </conditionalFormatting>
  <conditionalFormatting sqref="C2681">
    <cfRule type="cellIs" priority="1493" operator="equal" aboveAverage="0" equalAverage="0" bottom="0" percent="0" rank="0" text="" dxfId="1491">
      <formula>"Unibet"</formula>
    </cfRule>
  </conditionalFormatting>
  <conditionalFormatting sqref="C2681">
    <cfRule type="cellIs" priority="1494" operator="equal" aboveAverage="0" equalAverage="0" bottom="0" percent="0" rank="0" text="" dxfId="1492">
      <formula>"Unibet"</formula>
    </cfRule>
  </conditionalFormatting>
  <conditionalFormatting sqref="C2681">
    <cfRule type="cellIs" priority="1495" operator="equal" aboveAverage="0" equalAverage="0" bottom="0" percent="0" rank="0" text="" dxfId="1493">
      <formula>"Betsson"</formula>
    </cfRule>
  </conditionalFormatting>
  <conditionalFormatting sqref="C2681">
    <cfRule type="cellIs" priority="1496" operator="equal" aboveAverage="0" equalAverage="0" bottom="0" percent="0" rank="0" text="" dxfId="1494">
      <formula>"NordicBet"</formula>
    </cfRule>
  </conditionalFormatting>
  <conditionalFormatting sqref="C2683">
    <cfRule type="containsText" priority="1497" operator="containsText" aboveAverage="0" equalAverage="0" bottom="0" percent="0" rank="0" text="Paf" dxfId="1495">
      <formula>NOT(ISERROR(SEARCH("Paf",C2683)))</formula>
    </cfRule>
  </conditionalFormatting>
  <conditionalFormatting sqref="C2683">
    <cfRule type="containsText" priority="1498" operator="containsText" aboveAverage="0" equalAverage="0" bottom="0" percent="0" rank="0" text="Rizk" dxfId="1496">
      <formula>NOT(ISERROR(SEARCH("Rizk",C2683)))</formula>
    </cfRule>
  </conditionalFormatting>
  <conditionalFormatting sqref="C2683">
    <cfRule type="containsText" priority="1499" operator="containsText" aboveAverage="0" equalAverage="0" bottom="0" percent="0" rank="0" text="Mr.green" dxfId="1497">
      <formula>NOT(ISERROR(SEARCH("Mr.green",C2683)))</formula>
    </cfRule>
  </conditionalFormatting>
  <conditionalFormatting sqref="C2683">
    <cfRule type="containsText" priority="1500" operator="containsText" aboveAverage="0" equalAverage="0" bottom="0" percent="0" rank="0" text="Betway" dxfId="1498">
      <formula>NOT(ISERROR(SEARCH("Betway",C2683)))</formula>
    </cfRule>
  </conditionalFormatting>
  <conditionalFormatting sqref="C2683">
    <cfRule type="containsText" priority="1501" operator="containsText" aboveAverage="0" equalAverage="0" bottom="0" percent="0" rank="0" text="Leovegas" dxfId="1499">
      <formula>NOT(ISERROR(SEARCH("Leovegas",C2683)))</formula>
    </cfRule>
  </conditionalFormatting>
  <conditionalFormatting sqref="C2683">
    <cfRule type="containsText" priority="1502" operator="containsText" aboveAverage="0" equalAverage="0" bottom="0" percent="0" rank="0" text="Intertops" dxfId="1500">
      <formula>NOT(ISERROR(SEARCH("Intertops",C2683)))</formula>
    </cfRule>
  </conditionalFormatting>
  <conditionalFormatting sqref="C2683">
    <cfRule type="containsText" priority="1503" operator="containsText" aboveAverage="0" equalAverage="0" bottom="0" percent="0" rank="0" text="Expekt" dxfId="1501">
      <formula>NOT(ISERROR(SEARCH("Expekt",C2683)))</formula>
    </cfRule>
  </conditionalFormatting>
  <conditionalFormatting sqref="C2683">
    <cfRule type="containsText" priority="1504" operator="containsText" aboveAverage="0" equalAverage="0" bottom="0" percent="0" rank="0" text="Comeon" dxfId="1502">
      <formula>NOT(ISERROR(SEARCH("Comeon",C2683)))</formula>
    </cfRule>
  </conditionalFormatting>
  <conditionalFormatting sqref="C2683">
    <cfRule type="containsText" priority="1505" operator="containsText" aboveAverage="0" equalAverage="0" bottom="0" percent="0" rank="0" text="Mobilebet" dxfId="1503">
      <formula>NOT(ISERROR(SEARCH("Mobilebet",C2683)))</formula>
    </cfRule>
  </conditionalFormatting>
  <conditionalFormatting sqref="C2683">
    <cfRule type="containsText" priority="1506" operator="containsText" aboveAverage="0" equalAverage="0" bottom="0" percent="0" rank="0" text="Pinnacle" dxfId="1504">
      <formula>NOT(ISERROR(SEARCH("Pinnacle",C2683)))</formula>
    </cfRule>
  </conditionalFormatting>
  <conditionalFormatting sqref="C2683">
    <cfRule type="containsText" priority="1507" operator="containsText" aboveAverage="0" equalAverage="0" bottom="0" percent="0" rank="0" text="Bet365" dxfId="1505">
      <formula>NOT(ISERROR(SEARCH("Bet365",C2683)))</formula>
    </cfRule>
  </conditionalFormatting>
  <conditionalFormatting sqref="C2683">
    <cfRule type="containsText" priority="1508" operator="containsText" aboveAverage="0" equalAverage="0" bottom="0" percent="0" rank="0" text="Unibet" dxfId="1506">
      <formula>NOT(ISERROR(SEARCH("Unibet",C2683)))</formula>
    </cfRule>
  </conditionalFormatting>
  <conditionalFormatting sqref="C2683">
    <cfRule type="containsText" priority="1509" operator="containsText" aboveAverage="0" equalAverage="0" bottom="0" percent="0" rank="0" text="Betsson" dxfId="1507">
      <formula>NOT(ISERROR(SEARCH("Betsson",C2683)))</formula>
    </cfRule>
  </conditionalFormatting>
  <conditionalFormatting sqref="C2683">
    <cfRule type="containsText" priority="1510" operator="containsText" aboveAverage="0" equalAverage="0" bottom="0" percent="0" rank="0" text="Betsafe" dxfId="1508">
      <formula>NOT(ISERROR(SEARCH("Betsafe",C2683)))</formula>
    </cfRule>
  </conditionalFormatting>
  <conditionalFormatting sqref="C2683">
    <cfRule type="containsText" priority="1511" operator="containsText" aboveAverage="0" equalAverage="0" bottom="0" percent="0" rank="0" text="Coolbet" dxfId="1509">
      <formula>NOT(ISERROR(SEARCH("Coolbet",C2683)))</formula>
    </cfRule>
  </conditionalFormatting>
  <conditionalFormatting sqref="C2683">
    <cfRule type="cellIs" priority="1512" operator="equal" aboveAverage="0" equalAverage="0" bottom="0" percent="0" rank="0" text="" dxfId="1510">
      <formula>"TonyBet"</formula>
    </cfRule>
  </conditionalFormatting>
  <conditionalFormatting sqref="C2683">
    <cfRule type="cellIs" priority="1513" operator="equal" aboveAverage="0" equalAverage="0" bottom="0" percent="0" rank="0" text="" dxfId="1511">
      <formula>"TonyBet"</formula>
    </cfRule>
  </conditionalFormatting>
  <conditionalFormatting sqref="C2683">
    <cfRule type="cellIs" priority="1514" operator="equal" aboveAverage="0" equalAverage="0" bottom="0" percent="0" rank="0" text="" dxfId="1512">
      <formula>"Expekt"</formula>
    </cfRule>
  </conditionalFormatting>
  <conditionalFormatting sqref="C2683">
    <cfRule type="cellIs" priority="1515" operator="equal" aboveAverage="0" equalAverage="0" bottom="0" percent="0" rank="0" text="" dxfId="1513">
      <formula>"Betway"</formula>
    </cfRule>
  </conditionalFormatting>
  <conditionalFormatting sqref="C2683">
    <cfRule type="cellIs" priority="1516" operator="equal" aboveAverage="0" equalAverage="0" bottom="0" percent="0" rank="0" text="" dxfId="1514">
      <formula>"Rizk"</formula>
    </cfRule>
  </conditionalFormatting>
  <conditionalFormatting sqref="C2683">
    <cfRule type="cellIs" priority="1517" operator="equal" aboveAverage="0" equalAverage="0" bottom="0" percent="0" rank="0" text="" dxfId="1515">
      <formula>"Coolbet"</formula>
    </cfRule>
  </conditionalFormatting>
  <conditionalFormatting sqref="C2683">
    <cfRule type="cellIs" priority="1518" operator="equal" aboveAverage="0" equalAverage="0" bottom="0" percent="0" rank="0" text="" dxfId="1516">
      <formula>"Unibet"</formula>
    </cfRule>
  </conditionalFormatting>
  <conditionalFormatting sqref="C2683">
    <cfRule type="cellIs" priority="1519" operator="equal" aboveAverage="0" equalAverage="0" bottom="0" percent="0" rank="0" text="" dxfId="1517">
      <formula>"Unibet"</formula>
    </cfRule>
  </conditionalFormatting>
  <conditionalFormatting sqref="C2683">
    <cfRule type="cellIs" priority="1520" operator="equal" aboveAverage="0" equalAverage="0" bottom="0" percent="0" rank="0" text="" dxfId="1518">
      <formula>"Betsson"</formula>
    </cfRule>
  </conditionalFormatting>
  <conditionalFormatting sqref="C2683">
    <cfRule type="cellIs" priority="1521" operator="equal" aboveAverage="0" equalAverage="0" bottom="0" percent="0" rank="0" text="" dxfId="1519">
      <formula>"NordicBet"</formula>
    </cfRule>
  </conditionalFormatting>
  <conditionalFormatting sqref="C2703">
    <cfRule type="containsText" priority="1522" operator="containsText" aboveAverage="0" equalAverage="0" bottom="0" percent="0" rank="0" text="Paf" dxfId="1520">
      <formula>NOT(ISERROR(SEARCH("Paf",C2703)))</formula>
    </cfRule>
  </conditionalFormatting>
  <conditionalFormatting sqref="C2703">
    <cfRule type="containsText" priority="1523" operator="containsText" aboveAverage="0" equalAverage="0" bottom="0" percent="0" rank="0" text="Rizk" dxfId="1521">
      <formula>NOT(ISERROR(SEARCH("Rizk",C2703)))</formula>
    </cfRule>
  </conditionalFormatting>
  <conditionalFormatting sqref="C2703">
    <cfRule type="containsText" priority="1524" operator="containsText" aboveAverage="0" equalAverage="0" bottom="0" percent="0" rank="0" text="Mr.green" dxfId="1522">
      <formula>NOT(ISERROR(SEARCH("Mr.green",C2703)))</formula>
    </cfRule>
  </conditionalFormatting>
  <conditionalFormatting sqref="C2703">
    <cfRule type="containsText" priority="1525" operator="containsText" aboveAverage="0" equalAverage="0" bottom="0" percent="0" rank="0" text="Betway" dxfId="1523">
      <formula>NOT(ISERROR(SEARCH("Betway",C2703)))</formula>
    </cfRule>
  </conditionalFormatting>
  <conditionalFormatting sqref="C2703">
    <cfRule type="containsText" priority="1526" operator="containsText" aboveAverage="0" equalAverage="0" bottom="0" percent="0" rank="0" text="Leovegas" dxfId="1524">
      <formula>NOT(ISERROR(SEARCH("Leovegas",C2703)))</formula>
    </cfRule>
  </conditionalFormatting>
  <conditionalFormatting sqref="C2703">
    <cfRule type="containsText" priority="1527" operator="containsText" aboveAverage="0" equalAverage="0" bottom="0" percent="0" rank="0" text="Intertops" dxfId="1525">
      <formula>NOT(ISERROR(SEARCH("Intertops",C2703)))</formula>
    </cfRule>
  </conditionalFormatting>
  <conditionalFormatting sqref="C2703">
    <cfRule type="containsText" priority="1528" operator="containsText" aboveAverage="0" equalAverage="0" bottom="0" percent="0" rank="0" text="Expekt" dxfId="1526">
      <formula>NOT(ISERROR(SEARCH("Expekt",C2703)))</formula>
    </cfRule>
  </conditionalFormatting>
  <conditionalFormatting sqref="C2703">
    <cfRule type="containsText" priority="1529" operator="containsText" aboveAverage="0" equalAverage="0" bottom="0" percent="0" rank="0" text="Comeon" dxfId="1527">
      <formula>NOT(ISERROR(SEARCH("Comeon",C2703)))</formula>
    </cfRule>
  </conditionalFormatting>
  <conditionalFormatting sqref="C2703">
    <cfRule type="containsText" priority="1530" operator="containsText" aboveAverage="0" equalAverage="0" bottom="0" percent="0" rank="0" text="Mobilebet" dxfId="1528">
      <formula>NOT(ISERROR(SEARCH("Mobilebet",C2703)))</formula>
    </cfRule>
  </conditionalFormatting>
  <conditionalFormatting sqref="C2703">
    <cfRule type="containsText" priority="1531" operator="containsText" aboveAverage="0" equalAverage="0" bottom="0" percent="0" rank="0" text="Pinnacle" dxfId="1529">
      <formula>NOT(ISERROR(SEARCH("Pinnacle",C2703)))</formula>
    </cfRule>
  </conditionalFormatting>
  <conditionalFormatting sqref="C2703">
    <cfRule type="containsText" priority="1532" operator="containsText" aboveAverage="0" equalAverage="0" bottom="0" percent="0" rank="0" text="Bet365" dxfId="1530">
      <formula>NOT(ISERROR(SEARCH("Bet365",C2703)))</formula>
    </cfRule>
  </conditionalFormatting>
  <conditionalFormatting sqref="C2703">
    <cfRule type="containsText" priority="1533" operator="containsText" aboveAverage="0" equalAverage="0" bottom="0" percent="0" rank="0" text="Unibet" dxfId="1531">
      <formula>NOT(ISERROR(SEARCH("Unibet",C2703)))</formula>
    </cfRule>
  </conditionalFormatting>
  <conditionalFormatting sqref="C2703">
    <cfRule type="containsText" priority="1534" operator="containsText" aboveAverage="0" equalAverage="0" bottom="0" percent="0" rank="0" text="Betsson" dxfId="1532">
      <formula>NOT(ISERROR(SEARCH("Betsson",C2703)))</formula>
    </cfRule>
  </conditionalFormatting>
  <conditionalFormatting sqref="C2703">
    <cfRule type="containsText" priority="1535" operator="containsText" aboveAverage="0" equalAverage="0" bottom="0" percent="0" rank="0" text="Betsafe" dxfId="1533">
      <formula>NOT(ISERROR(SEARCH("Betsafe",C2703)))</formula>
    </cfRule>
  </conditionalFormatting>
  <conditionalFormatting sqref="C2703">
    <cfRule type="containsText" priority="1536" operator="containsText" aboveAverage="0" equalAverage="0" bottom="0" percent="0" rank="0" text="Coolbet" dxfId="1534">
      <formula>NOT(ISERROR(SEARCH("Coolbet",C2703)))</formula>
    </cfRule>
  </conditionalFormatting>
  <conditionalFormatting sqref="C2703">
    <cfRule type="cellIs" priority="1537" operator="equal" aboveAverage="0" equalAverage="0" bottom="0" percent="0" rank="0" text="" dxfId="1535">
      <formula>"TonyBet"</formula>
    </cfRule>
  </conditionalFormatting>
  <conditionalFormatting sqref="C2703">
    <cfRule type="cellIs" priority="1538" operator="equal" aboveAverage="0" equalAverage="0" bottom="0" percent="0" rank="0" text="" dxfId="1536">
      <formula>"TonyBet"</formula>
    </cfRule>
  </conditionalFormatting>
  <conditionalFormatting sqref="C2703">
    <cfRule type="cellIs" priority="1539" operator="equal" aboveAverage="0" equalAverage="0" bottom="0" percent="0" rank="0" text="" dxfId="1537">
      <formula>"Expekt"</formula>
    </cfRule>
  </conditionalFormatting>
  <conditionalFormatting sqref="C2703">
    <cfRule type="cellIs" priority="1540" operator="equal" aboveAverage="0" equalAverage="0" bottom="0" percent="0" rank="0" text="" dxfId="1538">
      <formula>"Betway"</formula>
    </cfRule>
  </conditionalFormatting>
  <conditionalFormatting sqref="C2703">
    <cfRule type="cellIs" priority="1541" operator="equal" aboveAverage="0" equalAverage="0" bottom="0" percent="0" rank="0" text="" dxfId="1539">
      <formula>"Rizk"</formula>
    </cfRule>
  </conditionalFormatting>
  <conditionalFormatting sqref="C2703">
    <cfRule type="cellIs" priority="1542" operator="equal" aboveAverage="0" equalAverage="0" bottom="0" percent="0" rank="0" text="" dxfId="1540">
      <formula>"Coolbet"</formula>
    </cfRule>
  </conditionalFormatting>
  <conditionalFormatting sqref="C2703">
    <cfRule type="cellIs" priority="1543" operator="equal" aboveAverage="0" equalAverage="0" bottom="0" percent="0" rank="0" text="" dxfId="1541">
      <formula>"Unibet"</formula>
    </cfRule>
  </conditionalFormatting>
  <conditionalFormatting sqref="C2703">
    <cfRule type="cellIs" priority="1544" operator="equal" aboveAverage="0" equalAverage="0" bottom="0" percent="0" rank="0" text="" dxfId="1542">
      <formula>"Unibet"</formula>
    </cfRule>
  </conditionalFormatting>
  <conditionalFormatting sqref="C2703">
    <cfRule type="cellIs" priority="1545" operator="equal" aboveAverage="0" equalAverage="0" bottom="0" percent="0" rank="0" text="" dxfId="1543">
      <formula>"Betsson"</formula>
    </cfRule>
  </conditionalFormatting>
  <conditionalFormatting sqref="C2703">
    <cfRule type="cellIs" priority="1546" operator="equal" aboveAverage="0" equalAverage="0" bottom="0" percent="0" rank="0" text="" dxfId="1544">
      <formula>"NordicBet"</formula>
    </cfRule>
  </conditionalFormatting>
  <conditionalFormatting sqref="C2744">
    <cfRule type="containsText" priority="1547" operator="containsText" aboveAverage="0" equalAverage="0" bottom="0" percent="0" rank="0" text="Paf" dxfId="1545">
      <formula>NOT(ISERROR(SEARCH("Paf",C2744)))</formula>
    </cfRule>
  </conditionalFormatting>
  <conditionalFormatting sqref="C2744">
    <cfRule type="containsText" priority="1548" operator="containsText" aboveAverage="0" equalAverage="0" bottom="0" percent="0" rank="0" text="Rizk" dxfId="1546">
      <formula>NOT(ISERROR(SEARCH("Rizk",C2744)))</formula>
    </cfRule>
  </conditionalFormatting>
  <conditionalFormatting sqref="C2744">
    <cfRule type="containsText" priority="1549" operator="containsText" aboveAverage="0" equalAverage="0" bottom="0" percent="0" rank="0" text="Mr.green" dxfId="1547">
      <formula>NOT(ISERROR(SEARCH("Mr.green",C2744)))</formula>
    </cfRule>
  </conditionalFormatting>
  <conditionalFormatting sqref="C2744">
    <cfRule type="containsText" priority="1550" operator="containsText" aboveAverage="0" equalAverage="0" bottom="0" percent="0" rank="0" text="Betway" dxfId="1548">
      <formula>NOT(ISERROR(SEARCH("Betway",C2744)))</formula>
    </cfRule>
  </conditionalFormatting>
  <conditionalFormatting sqref="C2744">
    <cfRule type="containsText" priority="1551" operator="containsText" aboveAverage="0" equalAverage="0" bottom="0" percent="0" rank="0" text="Leovegas" dxfId="1549">
      <formula>NOT(ISERROR(SEARCH("Leovegas",C2744)))</formula>
    </cfRule>
  </conditionalFormatting>
  <conditionalFormatting sqref="C2744">
    <cfRule type="containsText" priority="1552" operator="containsText" aboveAverage="0" equalAverage="0" bottom="0" percent="0" rank="0" text="Intertops" dxfId="1550">
      <formula>NOT(ISERROR(SEARCH("Intertops",C2744)))</formula>
    </cfRule>
  </conditionalFormatting>
  <conditionalFormatting sqref="C2744">
    <cfRule type="containsText" priority="1553" operator="containsText" aboveAverage="0" equalAverage="0" bottom="0" percent="0" rank="0" text="Expekt" dxfId="1551">
      <formula>NOT(ISERROR(SEARCH("Expekt",C2744)))</formula>
    </cfRule>
  </conditionalFormatting>
  <conditionalFormatting sqref="C2744">
    <cfRule type="containsText" priority="1554" operator="containsText" aboveAverage="0" equalAverage="0" bottom="0" percent="0" rank="0" text="Comeon" dxfId="1552">
      <formula>NOT(ISERROR(SEARCH("Comeon",C2744)))</formula>
    </cfRule>
  </conditionalFormatting>
  <conditionalFormatting sqref="C2744">
    <cfRule type="containsText" priority="1555" operator="containsText" aboveAverage="0" equalAverage="0" bottom="0" percent="0" rank="0" text="Mobilebet" dxfId="1553">
      <formula>NOT(ISERROR(SEARCH("Mobilebet",C2744)))</formula>
    </cfRule>
  </conditionalFormatting>
  <conditionalFormatting sqref="C2744">
    <cfRule type="containsText" priority="1556" operator="containsText" aboveAverage="0" equalAverage="0" bottom="0" percent="0" rank="0" text="Pinnacle" dxfId="1554">
      <formula>NOT(ISERROR(SEARCH("Pinnacle",C2744)))</formula>
    </cfRule>
  </conditionalFormatting>
  <conditionalFormatting sqref="C2744">
    <cfRule type="containsText" priority="1557" operator="containsText" aboveAverage="0" equalAverage="0" bottom="0" percent="0" rank="0" text="Bet365" dxfId="1555">
      <formula>NOT(ISERROR(SEARCH("Bet365",C2744)))</formula>
    </cfRule>
  </conditionalFormatting>
  <conditionalFormatting sqref="C2744">
    <cfRule type="containsText" priority="1558" operator="containsText" aboveAverage="0" equalAverage="0" bottom="0" percent="0" rank="0" text="Unibet" dxfId="1556">
      <formula>NOT(ISERROR(SEARCH("Unibet",C2744)))</formula>
    </cfRule>
  </conditionalFormatting>
  <conditionalFormatting sqref="C2744">
    <cfRule type="containsText" priority="1559" operator="containsText" aboveAverage="0" equalAverage="0" bottom="0" percent="0" rank="0" text="Betsson" dxfId="1557">
      <formula>NOT(ISERROR(SEARCH("Betsson",C2744)))</formula>
    </cfRule>
  </conditionalFormatting>
  <conditionalFormatting sqref="C2744">
    <cfRule type="containsText" priority="1560" operator="containsText" aboveAverage="0" equalAverage="0" bottom="0" percent="0" rank="0" text="Betsafe" dxfId="1558">
      <formula>NOT(ISERROR(SEARCH("Betsafe",C2744)))</formula>
    </cfRule>
  </conditionalFormatting>
  <conditionalFormatting sqref="C2744">
    <cfRule type="containsText" priority="1561" operator="containsText" aboveAverage="0" equalAverage="0" bottom="0" percent="0" rank="0" text="Coolbet" dxfId="1559">
      <formula>NOT(ISERROR(SEARCH("Coolbet",C2744)))</formula>
    </cfRule>
  </conditionalFormatting>
  <conditionalFormatting sqref="C2744">
    <cfRule type="cellIs" priority="1562" operator="equal" aboveAverage="0" equalAverage="0" bottom="0" percent="0" rank="0" text="" dxfId="1560">
      <formula>"TonyBet"</formula>
    </cfRule>
  </conditionalFormatting>
  <conditionalFormatting sqref="C2744">
    <cfRule type="cellIs" priority="1563" operator="equal" aboveAverage="0" equalAverage="0" bottom="0" percent="0" rank="0" text="" dxfId="1561">
      <formula>"TonyBet"</formula>
    </cfRule>
  </conditionalFormatting>
  <conditionalFormatting sqref="C2744">
    <cfRule type="cellIs" priority="1564" operator="equal" aboveAverage="0" equalAverage="0" bottom="0" percent="0" rank="0" text="" dxfId="1562">
      <formula>"Expekt"</formula>
    </cfRule>
  </conditionalFormatting>
  <conditionalFormatting sqref="C2744">
    <cfRule type="cellIs" priority="1565" operator="equal" aboveAverage="0" equalAverage="0" bottom="0" percent="0" rank="0" text="" dxfId="1563">
      <formula>"Betway"</formula>
    </cfRule>
  </conditionalFormatting>
  <conditionalFormatting sqref="C2744">
    <cfRule type="cellIs" priority="1566" operator="equal" aboveAverage="0" equalAverage="0" bottom="0" percent="0" rank="0" text="" dxfId="1564">
      <formula>"Rizk"</formula>
    </cfRule>
  </conditionalFormatting>
  <conditionalFormatting sqref="C2744">
    <cfRule type="cellIs" priority="1567" operator="equal" aboveAverage="0" equalAverage="0" bottom="0" percent="0" rank="0" text="" dxfId="1565">
      <formula>"Coolbet"</formula>
    </cfRule>
  </conditionalFormatting>
  <conditionalFormatting sqref="C2744">
    <cfRule type="cellIs" priority="1568" operator="equal" aboveAverage="0" equalAverage="0" bottom="0" percent="0" rank="0" text="" dxfId="1566">
      <formula>"Unibet"</formula>
    </cfRule>
  </conditionalFormatting>
  <conditionalFormatting sqref="C2744">
    <cfRule type="cellIs" priority="1569" operator="equal" aboveAverage="0" equalAverage="0" bottom="0" percent="0" rank="0" text="" dxfId="1567">
      <formula>"Unibet"</formula>
    </cfRule>
  </conditionalFormatting>
  <conditionalFormatting sqref="C2744">
    <cfRule type="cellIs" priority="1570" operator="equal" aboveAverage="0" equalAverage="0" bottom="0" percent="0" rank="0" text="" dxfId="1568">
      <formula>"Betsson"</formula>
    </cfRule>
  </conditionalFormatting>
  <conditionalFormatting sqref="C2744">
    <cfRule type="cellIs" priority="1571" operator="equal" aboveAverage="0" equalAverage="0" bottom="0" percent="0" rank="0" text="" dxfId="1569">
      <formula>"NordicBet"</formula>
    </cfRule>
  </conditionalFormatting>
  <conditionalFormatting sqref="C2742">
    <cfRule type="containsText" priority="1572" operator="containsText" aboveAverage="0" equalAverage="0" bottom="0" percent="0" rank="0" text="Paf" dxfId="1570">
      <formula>NOT(ISERROR(SEARCH("Paf",C2742)))</formula>
    </cfRule>
  </conditionalFormatting>
  <conditionalFormatting sqref="C2742">
    <cfRule type="containsText" priority="1573" operator="containsText" aboveAverage="0" equalAverage="0" bottom="0" percent="0" rank="0" text="Rizk" dxfId="1571">
      <formula>NOT(ISERROR(SEARCH("Rizk",C2742)))</formula>
    </cfRule>
  </conditionalFormatting>
  <conditionalFormatting sqref="C2742">
    <cfRule type="containsText" priority="1574" operator="containsText" aboveAverage="0" equalAverage="0" bottom="0" percent="0" rank="0" text="Mr.green" dxfId="1572">
      <formula>NOT(ISERROR(SEARCH("Mr.green",C2742)))</formula>
    </cfRule>
  </conditionalFormatting>
  <conditionalFormatting sqref="C2742">
    <cfRule type="containsText" priority="1575" operator="containsText" aboveAverage="0" equalAverage="0" bottom="0" percent="0" rank="0" text="Betway" dxfId="1573">
      <formula>NOT(ISERROR(SEARCH("Betway",C2742)))</formula>
    </cfRule>
  </conditionalFormatting>
  <conditionalFormatting sqref="C2742">
    <cfRule type="containsText" priority="1576" operator="containsText" aboveAverage="0" equalAverage="0" bottom="0" percent="0" rank="0" text="Leovegas" dxfId="1574">
      <formula>NOT(ISERROR(SEARCH("Leovegas",C2742)))</formula>
    </cfRule>
  </conditionalFormatting>
  <conditionalFormatting sqref="C2742">
    <cfRule type="containsText" priority="1577" operator="containsText" aboveAverage="0" equalAverage="0" bottom="0" percent="0" rank="0" text="Intertops" dxfId="1575">
      <formula>NOT(ISERROR(SEARCH("Intertops",C2742)))</formula>
    </cfRule>
  </conditionalFormatting>
  <conditionalFormatting sqref="C2742">
    <cfRule type="containsText" priority="1578" operator="containsText" aboveAverage="0" equalAverage="0" bottom="0" percent="0" rank="0" text="Expekt" dxfId="1576">
      <formula>NOT(ISERROR(SEARCH("Expekt",C2742)))</formula>
    </cfRule>
  </conditionalFormatting>
  <conditionalFormatting sqref="C2742">
    <cfRule type="containsText" priority="1579" operator="containsText" aboveAverage="0" equalAverage="0" bottom="0" percent="0" rank="0" text="Comeon" dxfId="1577">
      <formula>NOT(ISERROR(SEARCH("Comeon",C2742)))</formula>
    </cfRule>
  </conditionalFormatting>
  <conditionalFormatting sqref="C2742">
    <cfRule type="containsText" priority="1580" operator="containsText" aboveAverage="0" equalAverage="0" bottom="0" percent="0" rank="0" text="Mobilebet" dxfId="1578">
      <formula>NOT(ISERROR(SEARCH("Mobilebet",C2742)))</formula>
    </cfRule>
  </conditionalFormatting>
  <conditionalFormatting sqref="C2742">
    <cfRule type="containsText" priority="1581" operator="containsText" aboveAverage="0" equalAverage="0" bottom="0" percent="0" rank="0" text="Pinnacle" dxfId="1579">
      <formula>NOT(ISERROR(SEARCH("Pinnacle",C2742)))</formula>
    </cfRule>
  </conditionalFormatting>
  <conditionalFormatting sqref="C2742">
    <cfRule type="containsText" priority="1582" operator="containsText" aboveAverage="0" equalAverage="0" bottom="0" percent="0" rank="0" text="Bet365" dxfId="1580">
      <formula>NOT(ISERROR(SEARCH("Bet365",C2742)))</formula>
    </cfRule>
  </conditionalFormatting>
  <conditionalFormatting sqref="C2742">
    <cfRule type="containsText" priority="1583" operator="containsText" aboveAverage="0" equalAverage="0" bottom="0" percent="0" rank="0" text="Unibet" dxfId="1581">
      <formula>NOT(ISERROR(SEARCH("Unibet",C2742)))</formula>
    </cfRule>
  </conditionalFormatting>
  <conditionalFormatting sqref="C2742">
    <cfRule type="containsText" priority="1584" operator="containsText" aboveAverage="0" equalAverage="0" bottom="0" percent="0" rank="0" text="Betsson" dxfId="1582">
      <formula>NOT(ISERROR(SEARCH("Betsson",C2742)))</formula>
    </cfRule>
  </conditionalFormatting>
  <conditionalFormatting sqref="C2742">
    <cfRule type="containsText" priority="1585" operator="containsText" aboveAverage="0" equalAverage="0" bottom="0" percent="0" rank="0" text="Betsafe" dxfId="1583">
      <formula>NOT(ISERROR(SEARCH("Betsafe",C2742)))</formula>
    </cfRule>
  </conditionalFormatting>
  <conditionalFormatting sqref="C2742">
    <cfRule type="containsText" priority="1586" operator="containsText" aboveAverage="0" equalAverage="0" bottom="0" percent="0" rank="0" text="Coolbet" dxfId="1584">
      <formula>NOT(ISERROR(SEARCH("Coolbet",C2742)))</formula>
    </cfRule>
  </conditionalFormatting>
  <conditionalFormatting sqref="C2742">
    <cfRule type="cellIs" priority="1587" operator="equal" aboveAverage="0" equalAverage="0" bottom="0" percent="0" rank="0" text="" dxfId="1585">
      <formula>"TonyBet"</formula>
    </cfRule>
  </conditionalFormatting>
  <conditionalFormatting sqref="C2742">
    <cfRule type="cellIs" priority="1588" operator="equal" aboveAverage="0" equalAverage="0" bottom="0" percent="0" rank="0" text="" dxfId="1586">
      <formula>"TonyBet"</formula>
    </cfRule>
  </conditionalFormatting>
  <conditionalFormatting sqref="C2742">
    <cfRule type="cellIs" priority="1589" operator="equal" aboveAverage="0" equalAverage="0" bottom="0" percent="0" rank="0" text="" dxfId="1587">
      <formula>"Expekt"</formula>
    </cfRule>
  </conditionalFormatting>
  <conditionalFormatting sqref="C2742">
    <cfRule type="cellIs" priority="1590" operator="equal" aboveAverage="0" equalAverage="0" bottom="0" percent="0" rank="0" text="" dxfId="1588">
      <formula>"Betway"</formula>
    </cfRule>
  </conditionalFormatting>
  <conditionalFormatting sqref="C2742">
    <cfRule type="cellIs" priority="1591" operator="equal" aboveAverage="0" equalAverage="0" bottom="0" percent="0" rank="0" text="" dxfId="1589">
      <formula>"Rizk"</formula>
    </cfRule>
  </conditionalFormatting>
  <conditionalFormatting sqref="C2742">
    <cfRule type="cellIs" priority="1592" operator="equal" aboveAverage="0" equalAverage="0" bottom="0" percent="0" rank="0" text="" dxfId="1590">
      <formula>"Coolbet"</formula>
    </cfRule>
  </conditionalFormatting>
  <conditionalFormatting sqref="C2742">
    <cfRule type="cellIs" priority="1593" operator="equal" aboveAverage="0" equalAverage="0" bottom="0" percent="0" rank="0" text="" dxfId="1591">
      <formula>"Unibet"</formula>
    </cfRule>
  </conditionalFormatting>
  <conditionalFormatting sqref="C2742">
    <cfRule type="cellIs" priority="1594" operator="equal" aboveAverage="0" equalAverage="0" bottom="0" percent="0" rank="0" text="" dxfId="1592">
      <formula>"Unibet"</formula>
    </cfRule>
  </conditionalFormatting>
  <conditionalFormatting sqref="C2742">
    <cfRule type="cellIs" priority="1595" operator="equal" aboveAverage="0" equalAverage="0" bottom="0" percent="0" rank="0" text="" dxfId="1593">
      <formula>"Betsson"</formula>
    </cfRule>
  </conditionalFormatting>
  <conditionalFormatting sqref="C2742">
    <cfRule type="cellIs" priority="1596" operator="equal" aboveAverage="0" equalAverage="0" bottom="0" percent="0" rank="0" text="" dxfId="1594">
      <formula>"NordicBet"</formula>
    </cfRule>
  </conditionalFormatting>
  <conditionalFormatting sqref="C1:C2773 C2775:C2795 C2800:C2806 C2808:C1048576">
    <cfRule type="cellIs" priority="1597" operator="equal" aboveAverage="0" equalAverage="0" bottom="0" percent="0" rank="0" text="" dxfId="1595">
      <formula>"ComeOn"</formula>
    </cfRule>
  </conditionalFormatting>
  <conditionalFormatting sqref="C1:C2773 C2775:C2795 C2800:C2806 C2808:C1048576">
    <cfRule type="cellIs" priority="1598" operator="equal" aboveAverage="0" equalAverage="0" bottom="0" percent="0" rank="0" text="" dxfId="1596">
      <formula>"Paf"</formula>
    </cfRule>
  </conditionalFormatting>
  <conditionalFormatting sqref="C1:C2773 C2775:C2795 C2800:C2806 C2808:C1048576">
    <cfRule type="cellIs" priority="1599" operator="equal" aboveAverage="0" equalAverage="0" bottom="0" percent="0" rank="0" text="" dxfId="1597">
      <formula>"Betsafe"</formula>
    </cfRule>
  </conditionalFormatting>
  <conditionalFormatting sqref="C1:C2773 C2775:C2795 C2800:C2806 C2808:C1048576">
    <cfRule type="cellIs" priority="1600" operator="equal" aboveAverage="0" equalAverage="0" bottom="0" percent="0" rank="0" text="" dxfId="1598">
      <formula>"Coolbet"</formula>
    </cfRule>
  </conditionalFormatting>
  <conditionalFormatting sqref="C1:C2773 C2775:C2795 C2800:C2806 C2808:C1048576">
    <cfRule type="cellIs" priority="1601" operator="equal" aboveAverage="0" equalAverage="0" bottom="0" percent="0" rank="0" text="" dxfId="1599">
      <formula>"Pinnacle"</formula>
    </cfRule>
  </conditionalFormatting>
  <conditionalFormatting sqref="C2774">
    <cfRule type="containsText" priority="1602" operator="containsText" aboveAverage="0" equalAverage="0" bottom="0" percent="0" rank="0" text="Paf" dxfId="1600">
      <formula>NOT(ISERROR(SEARCH("Paf",C2774)))</formula>
    </cfRule>
  </conditionalFormatting>
  <conditionalFormatting sqref="C2774">
    <cfRule type="containsText" priority="1603" operator="containsText" aboveAverage="0" equalAverage="0" bottom="0" percent="0" rank="0" text="Rizk" dxfId="1601">
      <formula>NOT(ISERROR(SEARCH("Rizk",C2774)))</formula>
    </cfRule>
  </conditionalFormatting>
  <conditionalFormatting sqref="C2774">
    <cfRule type="containsText" priority="1604" operator="containsText" aboveAverage="0" equalAverage="0" bottom="0" percent="0" rank="0" text="Mr.green" dxfId="1602">
      <formula>NOT(ISERROR(SEARCH("Mr.green",C2774)))</formula>
    </cfRule>
  </conditionalFormatting>
  <conditionalFormatting sqref="C2774">
    <cfRule type="containsText" priority="1605" operator="containsText" aboveAverage="0" equalAverage="0" bottom="0" percent="0" rank="0" text="Betway" dxfId="1603">
      <formula>NOT(ISERROR(SEARCH("Betway",C2774)))</formula>
    </cfRule>
  </conditionalFormatting>
  <conditionalFormatting sqref="C2774">
    <cfRule type="containsText" priority="1606" operator="containsText" aboveAverage="0" equalAverage="0" bottom="0" percent="0" rank="0" text="Leovegas" dxfId="1604">
      <formula>NOT(ISERROR(SEARCH("Leovegas",C2774)))</formula>
    </cfRule>
  </conditionalFormatting>
  <conditionalFormatting sqref="C2774">
    <cfRule type="containsText" priority="1607" operator="containsText" aboveAverage="0" equalAverage="0" bottom="0" percent="0" rank="0" text="Intertops" dxfId="1605">
      <formula>NOT(ISERROR(SEARCH("Intertops",C2774)))</formula>
    </cfRule>
  </conditionalFormatting>
  <conditionalFormatting sqref="C2774">
    <cfRule type="containsText" priority="1608" operator="containsText" aboveAverage="0" equalAverage="0" bottom="0" percent="0" rank="0" text="Expekt" dxfId="1606">
      <formula>NOT(ISERROR(SEARCH("Expekt",C2774)))</formula>
    </cfRule>
  </conditionalFormatting>
  <conditionalFormatting sqref="C2774">
    <cfRule type="containsText" priority="1609" operator="containsText" aboveAverage="0" equalAverage="0" bottom="0" percent="0" rank="0" text="Comeon" dxfId="1607">
      <formula>NOT(ISERROR(SEARCH("Comeon",C2774)))</formula>
    </cfRule>
  </conditionalFormatting>
  <conditionalFormatting sqref="C2774">
    <cfRule type="containsText" priority="1610" operator="containsText" aboveAverage="0" equalAverage="0" bottom="0" percent="0" rank="0" text="Mobilebet" dxfId="1608">
      <formula>NOT(ISERROR(SEARCH("Mobilebet",C2774)))</formula>
    </cfRule>
  </conditionalFormatting>
  <conditionalFormatting sqref="C2774">
    <cfRule type="containsText" priority="1611" operator="containsText" aboveAverage="0" equalAverage="0" bottom="0" percent="0" rank="0" text="Pinnacle" dxfId="1609">
      <formula>NOT(ISERROR(SEARCH("Pinnacle",C2774)))</formula>
    </cfRule>
  </conditionalFormatting>
  <conditionalFormatting sqref="C2774">
    <cfRule type="containsText" priority="1612" operator="containsText" aboveAverage="0" equalAverage="0" bottom="0" percent="0" rank="0" text="Bet365" dxfId="1610">
      <formula>NOT(ISERROR(SEARCH("Bet365",C2774)))</formula>
    </cfRule>
  </conditionalFormatting>
  <conditionalFormatting sqref="C2774">
    <cfRule type="containsText" priority="1613" operator="containsText" aboveAverage="0" equalAverage="0" bottom="0" percent="0" rank="0" text="Unibet" dxfId="1611">
      <formula>NOT(ISERROR(SEARCH("Unibet",C2774)))</formula>
    </cfRule>
  </conditionalFormatting>
  <conditionalFormatting sqref="C2774">
    <cfRule type="containsText" priority="1614" operator="containsText" aboveAverage="0" equalAverage="0" bottom="0" percent="0" rank="0" text="Betsson" dxfId="1612">
      <formula>NOT(ISERROR(SEARCH("Betsson",C2774)))</formula>
    </cfRule>
  </conditionalFormatting>
  <conditionalFormatting sqref="C2774">
    <cfRule type="containsText" priority="1615" operator="containsText" aboveAverage="0" equalAverage="0" bottom="0" percent="0" rank="0" text="Betsafe" dxfId="1613">
      <formula>NOT(ISERROR(SEARCH("Betsafe",C2774)))</formula>
    </cfRule>
  </conditionalFormatting>
  <conditionalFormatting sqref="C2774">
    <cfRule type="containsText" priority="1616" operator="containsText" aboveAverage="0" equalAverage="0" bottom="0" percent="0" rank="0" text="Coolbet" dxfId="1614">
      <formula>NOT(ISERROR(SEARCH("Coolbet",C2774)))</formula>
    </cfRule>
  </conditionalFormatting>
  <conditionalFormatting sqref="C2774">
    <cfRule type="cellIs" priority="1617" operator="equal" aboveAverage="0" equalAverage="0" bottom="0" percent="0" rank="0" text="" dxfId="1615">
      <formula>"TonyBet"</formula>
    </cfRule>
  </conditionalFormatting>
  <conditionalFormatting sqref="C2774">
    <cfRule type="cellIs" priority="1618" operator="equal" aboveAverage="0" equalAverage="0" bottom="0" percent="0" rank="0" text="" dxfId="1616">
      <formula>"TonyBet"</formula>
    </cfRule>
  </conditionalFormatting>
  <conditionalFormatting sqref="C2774">
    <cfRule type="cellIs" priority="1619" operator="equal" aboveAverage="0" equalAverage="0" bottom="0" percent="0" rank="0" text="" dxfId="1617">
      <formula>"Expekt"</formula>
    </cfRule>
  </conditionalFormatting>
  <conditionalFormatting sqref="C2774">
    <cfRule type="cellIs" priority="1620" operator="equal" aboveAverage="0" equalAverage="0" bottom="0" percent="0" rank="0" text="" dxfId="1618">
      <formula>"Betway"</formula>
    </cfRule>
  </conditionalFormatting>
  <conditionalFormatting sqref="C2774">
    <cfRule type="cellIs" priority="1621" operator="equal" aboveAverage="0" equalAverage="0" bottom="0" percent="0" rank="0" text="" dxfId="1619">
      <formula>"Rizk"</formula>
    </cfRule>
  </conditionalFormatting>
  <conditionalFormatting sqref="C2774">
    <cfRule type="cellIs" priority="1622" operator="equal" aboveAverage="0" equalAverage="0" bottom="0" percent="0" rank="0" text="" dxfId="1620">
      <formula>"Coolbet"</formula>
    </cfRule>
  </conditionalFormatting>
  <conditionalFormatting sqref="C2774">
    <cfRule type="cellIs" priority="1623" operator="equal" aboveAverage="0" equalAverage="0" bottom="0" percent="0" rank="0" text="" dxfId="1621">
      <formula>"Unibet"</formula>
    </cfRule>
  </conditionalFormatting>
  <conditionalFormatting sqref="C2774">
    <cfRule type="cellIs" priority="1624" operator="equal" aboveAverage="0" equalAverage="0" bottom="0" percent="0" rank="0" text="" dxfId="1622">
      <formula>"Unibet"</formula>
    </cfRule>
  </conditionalFormatting>
  <conditionalFormatting sqref="C2774">
    <cfRule type="cellIs" priority="1625" operator="equal" aboveAverage="0" equalAverage="0" bottom="0" percent="0" rank="0" text="" dxfId="1623">
      <formula>"Betsson"</formula>
    </cfRule>
  </conditionalFormatting>
  <conditionalFormatting sqref="C2774">
    <cfRule type="cellIs" priority="1626" operator="equal" aboveAverage="0" equalAverage="0" bottom="0" percent="0" rank="0" text="" dxfId="1624">
      <formula>"NordicBet"</formula>
    </cfRule>
  </conditionalFormatting>
  <conditionalFormatting sqref="C2774">
    <cfRule type="cellIs" priority="1627" operator="equal" aboveAverage="0" equalAverage="0" bottom="0" percent="0" rank="0" text="" dxfId="1625">
      <formula>"ComeOn"</formula>
    </cfRule>
  </conditionalFormatting>
  <conditionalFormatting sqref="C2774">
    <cfRule type="cellIs" priority="1628" operator="equal" aboveAverage="0" equalAverage="0" bottom="0" percent="0" rank="0" text="" dxfId="1626">
      <formula>"Paf"</formula>
    </cfRule>
  </conditionalFormatting>
  <conditionalFormatting sqref="C2774">
    <cfRule type="cellIs" priority="1629" operator="equal" aboveAverage="0" equalAverage="0" bottom="0" percent="0" rank="0" text="" dxfId="1627">
      <formula>"Betsafe"</formula>
    </cfRule>
  </conditionalFormatting>
  <conditionalFormatting sqref="C2774">
    <cfRule type="cellIs" priority="1630" operator="equal" aboveAverage="0" equalAverage="0" bottom="0" percent="0" rank="0" text="" dxfId="1628">
      <formula>"Coolbet"</formula>
    </cfRule>
  </conditionalFormatting>
  <conditionalFormatting sqref="C2774">
    <cfRule type="cellIs" priority="1631" operator="equal" aboveAverage="0" equalAverage="0" bottom="0" percent="0" rank="0" text="" dxfId="1629">
      <formula>"Pinnacle"</formula>
    </cfRule>
  </conditionalFormatting>
  <conditionalFormatting sqref="C2796:C2799">
    <cfRule type="containsText" priority="1632" operator="containsText" aboveAverage="0" equalAverage="0" bottom="0" percent="0" rank="0" text="Paf" dxfId="1630">
      <formula>NOT(ISERROR(SEARCH("Paf",C2796)))</formula>
    </cfRule>
  </conditionalFormatting>
  <conditionalFormatting sqref="C2796:C2799">
    <cfRule type="containsText" priority="1633" operator="containsText" aboveAverage="0" equalAverage="0" bottom="0" percent="0" rank="0" text="Rizk" dxfId="1631">
      <formula>NOT(ISERROR(SEARCH("Rizk",C2796)))</formula>
    </cfRule>
  </conditionalFormatting>
  <conditionalFormatting sqref="C2796:C2799">
    <cfRule type="containsText" priority="1634" operator="containsText" aboveAverage="0" equalAverage="0" bottom="0" percent="0" rank="0" text="Mr.green" dxfId="1632">
      <formula>NOT(ISERROR(SEARCH("Mr.green",C2796)))</formula>
    </cfRule>
  </conditionalFormatting>
  <conditionalFormatting sqref="C2796:C2799">
    <cfRule type="containsText" priority="1635" operator="containsText" aboveAverage="0" equalAverage="0" bottom="0" percent="0" rank="0" text="Betway" dxfId="1633">
      <formula>NOT(ISERROR(SEARCH("Betway",C2796)))</formula>
    </cfRule>
  </conditionalFormatting>
  <conditionalFormatting sqref="C2796:C2799">
    <cfRule type="containsText" priority="1636" operator="containsText" aboveAverage="0" equalAverage="0" bottom="0" percent="0" rank="0" text="Leovegas" dxfId="1634">
      <formula>NOT(ISERROR(SEARCH("Leovegas",C2796)))</formula>
    </cfRule>
  </conditionalFormatting>
  <conditionalFormatting sqref="C2796:C2799">
    <cfRule type="containsText" priority="1637" operator="containsText" aboveAverage="0" equalAverage="0" bottom="0" percent="0" rank="0" text="Intertops" dxfId="1635">
      <formula>NOT(ISERROR(SEARCH("Intertops",C2796)))</formula>
    </cfRule>
  </conditionalFormatting>
  <conditionalFormatting sqref="C2796:C2799">
    <cfRule type="containsText" priority="1638" operator="containsText" aboveAverage="0" equalAverage="0" bottom="0" percent="0" rank="0" text="Expekt" dxfId="1636">
      <formula>NOT(ISERROR(SEARCH("Expekt",C2796)))</formula>
    </cfRule>
  </conditionalFormatting>
  <conditionalFormatting sqref="C2796:C2799">
    <cfRule type="containsText" priority="1639" operator="containsText" aboveAverage="0" equalAverage="0" bottom="0" percent="0" rank="0" text="Comeon" dxfId="1637">
      <formula>NOT(ISERROR(SEARCH("Comeon",C2796)))</formula>
    </cfRule>
  </conditionalFormatting>
  <conditionalFormatting sqref="C2796:C2799">
    <cfRule type="containsText" priority="1640" operator="containsText" aboveAverage="0" equalAverage="0" bottom="0" percent="0" rank="0" text="Mobilebet" dxfId="1638">
      <formula>NOT(ISERROR(SEARCH("Mobilebet",C2796)))</formula>
    </cfRule>
  </conditionalFormatting>
  <conditionalFormatting sqref="C2796:C2799">
    <cfRule type="containsText" priority="1641" operator="containsText" aboveAverage="0" equalAverage="0" bottom="0" percent="0" rank="0" text="Pinnacle" dxfId="1639">
      <formula>NOT(ISERROR(SEARCH("Pinnacle",C2796)))</formula>
    </cfRule>
  </conditionalFormatting>
  <conditionalFormatting sqref="C2796:C2799">
    <cfRule type="containsText" priority="1642" operator="containsText" aboveAverage="0" equalAverage="0" bottom="0" percent="0" rank="0" text="Bet365" dxfId="1640">
      <formula>NOT(ISERROR(SEARCH("Bet365",C2796)))</formula>
    </cfRule>
  </conditionalFormatting>
  <conditionalFormatting sqref="C2796:C2799">
    <cfRule type="containsText" priority="1643" operator="containsText" aboveAverage="0" equalAverage="0" bottom="0" percent="0" rank="0" text="Unibet" dxfId="1641">
      <formula>NOT(ISERROR(SEARCH("Unibet",C2796)))</formula>
    </cfRule>
  </conditionalFormatting>
  <conditionalFormatting sqref="C2796:C2799">
    <cfRule type="containsText" priority="1644" operator="containsText" aboveAverage="0" equalAverage="0" bottom="0" percent="0" rank="0" text="Betsson" dxfId="1642">
      <formula>NOT(ISERROR(SEARCH("Betsson",C2796)))</formula>
    </cfRule>
  </conditionalFormatting>
  <conditionalFormatting sqref="C2796:C2799">
    <cfRule type="containsText" priority="1645" operator="containsText" aboveAverage="0" equalAverage="0" bottom="0" percent="0" rank="0" text="Betsafe" dxfId="1643">
      <formula>NOT(ISERROR(SEARCH("Betsafe",C2796)))</formula>
    </cfRule>
  </conditionalFormatting>
  <conditionalFormatting sqref="C2796:C2799">
    <cfRule type="containsText" priority="1646" operator="containsText" aboveAverage="0" equalAverage="0" bottom="0" percent="0" rank="0" text="Coolbet" dxfId="1644">
      <formula>NOT(ISERROR(SEARCH("Coolbet",C2796)))</formula>
    </cfRule>
  </conditionalFormatting>
  <conditionalFormatting sqref="C2796:C2799">
    <cfRule type="cellIs" priority="1647" operator="equal" aboveAverage="0" equalAverage="0" bottom="0" percent="0" rank="0" text="" dxfId="1645">
      <formula>"TonyBet"</formula>
    </cfRule>
  </conditionalFormatting>
  <conditionalFormatting sqref="C2796:C2799">
    <cfRule type="cellIs" priority="1648" operator="equal" aboveAverage="0" equalAverage="0" bottom="0" percent="0" rank="0" text="" dxfId="1646">
      <formula>"TonyBet"</formula>
    </cfRule>
  </conditionalFormatting>
  <conditionalFormatting sqref="C2796:C2799">
    <cfRule type="cellIs" priority="1649" operator="equal" aboveAverage="0" equalAverage="0" bottom="0" percent="0" rank="0" text="" dxfId="1647">
      <formula>"Expekt"</formula>
    </cfRule>
  </conditionalFormatting>
  <conditionalFormatting sqref="C2796:C2799">
    <cfRule type="cellIs" priority="1650" operator="equal" aboveAverage="0" equalAverage="0" bottom="0" percent="0" rank="0" text="" dxfId="1648">
      <formula>"Betway"</formula>
    </cfRule>
  </conditionalFormatting>
  <conditionalFormatting sqref="C2796:C2799">
    <cfRule type="cellIs" priority="1651" operator="equal" aboveAverage="0" equalAverage="0" bottom="0" percent="0" rank="0" text="" dxfId="1649">
      <formula>"Rizk"</formula>
    </cfRule>
  </conditionalFormatting>
  <conditionalFormatting sqref="C2796:C2799">
    <cfRule type="cellIs" priority="1652" operator="equal" aboveAverage="0" equalAverage="0" bottom="0" percent="0" rank="0" text="" dxfId="1650">
      <formula>"Coolbet"</formula>
    </cfRule>
  </conditionalFormatting>
  <conditionalFormatting sqref="C2796:C2799">
    <cfRule type="cellIs" priority="1653" operator="equal" aboveAverage="0" equalAverage="0" bottom="0" percent="0" rank="0" text="" dxfId="1651">
      <formula>"Unibet"</formula>
    </cfRule>
  </conditionalFormatting>
  <conditionalFormatting sqref="C2796:C2799">
    <cfRule type="cellIs" priority="1654" operator="equal" aboveAverage="0" equalAverage="0" bottom="0" percent="0" rank="0" text="" dxfId="1652">
      <formula>"Unibet"</formula>
    </cfRule>
  </conditionalFormatting>
  <conditionalFormatting sqref="C2796:C2799">
    <cfRule type="cellIs" priority="1655" operator="equal" aboveAverage="0" equalAverage="0" bottom="0" percent="0" rank="0" text="" dxfId="1653">
      <formula>"Betsson"</formula>
    </cfRule>
  </conditionalFormatting>
  <conditionalFormatting sqref="C2796:C2799">
    <cfRule type="cellIs" priority="1656" operator="equal" aboveAverage="0" equalAverage="0" bottom="0" percent="0" rank="0" text="" dxfId="1654">
      <formula>"NordicBet"</formula>
    </cfRule>
  </conditionalFormatting>
  <conditionalFormatting sqref="C2796:C2799">
    <cfRule type="cellIs" priority="1657" operator="equal" aboveAverage="0" equalAverage="0" bottom="0" percent="0" rank="0" text="" dxfId="1655">
      <formula>"ComeOn"</formula>
    </cfRule>
  </conditionalFormatting>
  <conditionalFormatting sqref="C2796:C2799">
    <cfRule type="cellIs" priority="1658" operator="equal" aboveAverage="0" equalAverage="0" bottom="0" percent="0" rank="0" text="" dxfId="1656">
      <formula>"Paf"</formula>
    </cfRule>
  </conditionalFormatting>
  <conditionalFormatting sqref="C2796:C2799">
    <cfRule type="cellIs" priority="1659" operator="equal" aboveAverage="0" equalAverage="0" bottom="0" percent="0" rank="0" text="" dxfId="1657">
      <formula>"Betsafe"</formula>
    </cfRule>
  </conditionalFormatting>
  <conditionalFormatting sqref="C2796:C2799">
    <cfRule type="cellIs" priority="1660" operator="equal" aboveAverage="0" equalAverage="0" bottom="0" percent="0" rank="0" text="" dxfId="1658">
      <formula>"Coolbet"</formula>
    </cfRule>
  </conditionalFormatting>
  <conditionalFormatting sqref="C2796:C2799">
    <cfRule type="cellIs" priority="1661" operator="equal" aboveAverage="0" equalAverage="0" bottom="0" percent="0" rank="0" text="" dxfId="1659">
      <formula>"Pinnacle"</formula>
    </cfRule>
  </conditionalFormatting>
  <conditionalFormatting sqref="C2807">
    <cfRule type="containsText" priority="1662" operator="containsText" aboveAverage="0" equalAverage="0" bottom="0" percent="0" rank="0" text="Paf" dxfId="1660">
      <formula>NOT(ISERROR(SEARCH("Paf",C2807)))</formula>
    </cfRule>
  </conditionalFormatting>
  <conditionalFormatting sqref="C2807">
    <cfRule type="containsText" priority="1663" operator="containsText" aboveAverage="0" equalAverage="0" bottom="0" percent="0" rank="0" text="Rizk" dxfId="1661">
      <formula>NOT(ISERROR(SEARCH("Rizk",C2807)))</formula>
    </cfRule>
  </conditionalFormatting>
  <conditionalFormatting sqref="C2807">
    <cfRule type="containsText" priority="1664" operator="containsText" aboveAverage="0" equalAverage="0" bottom="0" percent="0" rank="0" text="Mr.green" dxfId="1662">
      <formula>NOT(ISERROR(SEARCH("Mr.green",C2807)))</formula>
    </cfRule>
  </conditionalFormatting>
  <conditionalFormatting sqref="C2807">
    <cfRule type="containsText" priority="1665" operator="containsText" aboveAverage="0" equalAverage="0" bottom="0" percent="0" rank="0" text="Betway" dxfId="1663">
      <formula>NOT(ISERROR(SEARCH("Betway",C2807)))</formula>
    </cfRule>
  </conditionalFormatting>
  <conditionalFormatting sqref="C2807">
    <cfRule type="containsText" priority="1666" operator="containsText" aboveAverage="0" equalAverage="0" bottom="0" percent="0" rank="0" text="Leovegas" dxfId="1664">
      <formula>NOT(ISERROR(SEARCH("Leovegas",C2807)))</formula>
    </cfRule>
  </conditionalFormatting>
  <conditionalFormatting sqref="C2807">
    <cfRule type="containsText" priority="1667" operator="containsText" aboveAverage="0" equalAverage="0" bottom="0" percent="0" rank="0" text="Intertops" dxfId="1665">
      <formula>NOT(ISERROR(SEARCH("Intertops",C2807)))</formula>
    </cfRule>
  </conditionalFormatting>
  <conditionalFormatting sqref="C2807">
    <cfRule type="containsText" priority="1668" operator="containsText" aboveAverage="0" equalAverage="0" bottom="0" percent="0" rank="0" text="Expekt" dxfId="1666">
      <formula>NOT(ISERROR(SEARCH("Expekt",C2807)))</formula>
    </cfRule>
  </conditionalFormatting>
  <conditionalFormatting sqref="C2807">
    <cfRule type="containsText" priority="1669" operator="containsText" aboveAverage="0" equalAverage="0" bottom="0" percent="0" rank="0" text="Comeon" dxfId="1667">
      <formula>NOT(ISERROR(SEARCH("Comeon",C2807)))</formula>
    </cfRule>
  </conditionalFormatting>
  <conditionalFormatting sqref="C2807">
    <cfRule type="containsText" priority="1670" operator="containsText" aboveAverage="0" equalAverage="0" bottom="0" percent="0" rank="0" text="Mobilebet" dxfId="1668">
      <formula>NOT(ISERROR(SEARCH("Mobilebet",C2807)))</formula>
    </cfRule>
  </conditionalFormatting>
  <conditionalFormatting sqref="C2807">
    <cfRule type="containsText" priority="1671" operator="containsText" aboveAverage="0" equalAverage="0" bottom="0" percent="0" rank="0" text="Pinnacle" dxfId="1669">
      <formula>NOT(ISERROR(SEARCH("Pinnacle",C2807)))</formula>
    </cfRule>
  </conditionalFormatting>
  <conditionalFormatting sqref="C2807">
    <cfRule type="containsText" priority="1672" operator="containsText" aboveAverage="0" equalAverage="0" bottom="0" percent="0" rank="0" text="Bet365" dxfId="1670">
      <formula>NOT(ISERROR(SEARCH("Bet365",C2807)))</formula>
    </cfRule>
  </conditionalFormatting>
  <conditionalFormatting sqref="C2807">
    <cfRule type="containsText" priority="1673" operator="containsText" aboveAverage="0" equalAverage="0" bottom="0" percent="0" rank="0" text="Unibet" dxfId="1671">
      <formula>NOT(ISERROR(SEARCH("Unibet",C2807)))</formula>
    </cfRule>
  </conditionalFormatting>
  <conditionalFormatting sqref="C2807">
    <cfRule type="containsText" priority="1674" operator="containsText" aboveAverage="0" equalAverage="0" bottom="0" percent="0" rank="0" text="Betsson" dxfId="1672">
      <formula>NOT(ISERROR(SEARCH("Betsson",C2807)))</formula>
    </cfRule>
  </conditionalFormatting>
  <conditionalFormatting sqref="C2807">
    <cfRule type="containsText" priority="1675" operator="containsText" aboveAverage="0" equalAverage="0" bottom="0" percent="0" rank="0" text="Betsafe" dxfId="1673">
      <formula>NOT(ISERROR(SEARCH("Betsafe",C2807)))</formula>
    </cfRule>
  </conditionalFormatting>
  <conditionalFormatting sqref="C2807">
    <cfRule type="containsText" priority="1676" operator="containsText" aboveAverage="0" equalAverage="0" bottom="0" percent="0" rank="0" text="Coolbet" dxfId="1674">
      <formula>NOT(ISERROR(SEARCH("Coolbet",C2807)))</formula>
    </cfRule>
  </conditionalFormatting>
  <conditionalFormatting sqref="C2807">
    <cfRule type="cellIs" priority="1677" operator="equal" aboveAverage="0" equalAverage="0" bottom="0" percent="0" rank="0" text="" dxfId="1675">
      <formula>"TonyBet"</formula>
    </cfRule>
  </conditionalFormatting>
  <conditionalFormatting sqref="C2807">
    <cfRule type="cellIs" priority="1678" operator="equal" aboveAverage="0" equalAverage="0" bottom="0" percent="0" rank="0" text="" dxfId="1676">
      <formula>"TonyBet"</formula>
    </cfRule>
  </conditionalFormatting>
  <conditionalFormatting sqref="C2807">
    <cfRule type="cellIs" priority="1679" operator="equal" aboveAverage="0" equalAverage="0" bottom="0" percent="0" rank="0" text="" dxfId="1677">
      <formula>"Expekt"</formula>
    </cfRule>
  </conditionalFormatting>
  <conditionalFormatting sqref="C2807">
    <cfRule type="cellIs" priority="1680" operator="equal" aboveAverage="0" equalAverage="0" bottom="0" percent="0" rank="0" text="" dxfId="1678">
      <formula>"Betway"</formula>
    </cfRule>
  </conditionalFormatting>
  <conditionalFormatting sqref="C2807">
    <cfRule type="cellIs" priority="1681" operator="equal" aboveAverage="0" equalAverage="0" bottom="0" percent="0" rank="0" text="" dxfId="1679">
      <formula>"Rizk"</formula>
    </cfRule>
  </conditionalFormatting>
  <conditionalFormatting sqref="C2807">
    <cfRule type="cellIs" priority="1682" operator="equal" aboveAverage="0" equalAverage="0" bottom="0" percent="0" rank="0" text="" dxfId="1680">
      <formula>"Coolbet"</formula>
    </cfRule>
  </conditionalFormatting>
  <conditionalFormatting sqref="C2807">
    <cfRule type="cellIs" priority="1683" operator="equal" aboveAverage="0" equalAverage="0" bottom="0" percent="0" rank="0" text="" dxfId="1681">
      <formula>"Unibet"</formula>
    </cfRule>
  </conditionalFormatting>
  <conditionalFormatting sqref="C2807">
    <cfRule type="cellIs" priority="1684" operator="equal" aboveAverage="0" equalAverage="0" bottom="0" percent="0" rank="0" text="" dxfId="1682">
      <formula>"Unibet"</formula>
    </cfRule>
  </conditionalFormatting>
  <conditionalFormatting sqref="C2807">
    <cfRule type="cellIs" priority="1685" operator="equal" aboveAverage="0" equalAverage="0" bottom="0" percent="0" rank="0" text="" dxfId="1683">
      <formula>"Betsson"</formula>
    </cfRule>
  </conditionalFormatting>
  <conditionalFormatting sqref="C2807">
    <cfRule type="cellIs" priority="1686" operator="equal" aboveAverage="0" equalAverage="0" bottom="0" percent="0" rank="0" text="" dxfId="1684">
      <formula>"NordicBet"</formula>
    </cfRule>
  </conditionalFormatting>
  <conditionalFormatting sqref="C2807">
    <cfRule type="cellIs" priority="1687" operator="equal" aboveAverage="0" equalAverage="0" bottom="0" percent="0" rank="0" text="" dxfId="1685">
      <formula>"ComeOn"</formula>
    </cfRule>
  </conditionalFormatting>
  <conditionalFormatting sqref="C2807">
    <cfRule type="cellIs" priority="1688" operator="equal" aboveAverage="0" equalAverage="0" bottom="0" percent="0" rank="0" text="" dxfId="1686">
      <formula>"Paf"</formula>
    </cfRule>
  </conditionalFormatting>
  <conditionalFormatting sqref="C2807">
    <cfRule type="cellIs" priority="1689" operator="equal" aboveAverage="0" equalAverage="0" bottom="0" percent="0" rank="0" text="" dxfId="1687">
      <formula>"Betsafe"</formula>
    </cfRule>
  </conditionalFormatting>
  <conditionalFormatting sqref="C2807">
    <cfRule type="cellIs" priority="1690" operator="equal" aboveAverage="0" equalAverage="0" bottom="0" percent="0" rank="0" text="" dxfId="1688">
      <formula>"Coolbet"</formula>
    </cfRule>
  </conditionalFormatting>
  <conditionalFormatting sqref="C2807">
    <cfRule type="cellIs" priority="1691" operator="equal" aboveAverage="0" equalAverage="0" bottom="0" percent="0" rank="0" text="" dxfId="1689">
      <formula>"Pinnacle"</formula>
    </cfRule>
  </conditionalFormatting>
  <conditionalFormatting sqref="C1:C1048576">
    <cfRule type="cellIs" priority="1692" operator="equal" aboveAverage="0" equalAverage="0" bottom="0" percent="0" rank="0" text="" dxfId="1690">
      <formula>"LSB"</formula>
    </cfRule>
  </conditionalFormatting>
  <hyperlinks>
    <hyperlink ref="D388" r:id="rId1" display="Hampton@Marshall U173"/>
    <hyperlink ref="A1353" r:id="rId2" display="jooseppi009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0"/>
  <sheetViews>
    <sheetView showFormulas="false" showGridLines="true" showRowColHeaders="true" showZeros="true" rightToLeft="false" tabSelected="false" showOutlineSymbols="true" defaultGridColor="true" view="normal" topLeftCell="A370" colorId="64" zoomScale="100" zoomScaleNormal="100" zoomScalePageLayoutView="100" workbookViewId="0">
      <selection pane="topLeft" activeCell="I385" activeCellId="0" sqref="I385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12" width="24.57"/>
    <col collapsed="false" customWidth="true" hidden="false" outlineLevel="0" max="3" min="3" style="123" width="14.28"/>
    <col collapsed="false" customWidth="true" hidden="false" outlineLevel="0" max="4" min="4" style="124" width="10.85"/>
    <col collapsed="false" customWidth="true" hidden="false" outlineLevel="0" max="5" min="5" style="125" width="12.29"/>
    <col collapsed="false" customWidth="true" hidden="false" outlineLevel="0" max="6" min="6" style="126" width="11.43"/>
    <col collapsed="false" customWidth="true" hidden="false" outlineLevel="0" max="7" min="7" style="0" width="31.68"/>
    <col collapsed="false" customWidth="true" hidden="false" outlineLevel="0" max="8" min="8" style="0" width="12.98"/>
    <col collapsed="false" customWidth="true" hidden="false" outlineLevel="0" max="9" min="9" style="0" width="12.74"/>
    <col collapsed="false" customWidth="true" hidden="false" outlineLevel="0" max="10" min="10" style="0" width="11.3"/>
    <col collapsed="false" customWidth="true" hidden="false" outlineLevel="0" max="11" min="11" style="0" width="12.4"/>
  </cols>
  <sheetData>
    <row r="1" customFormat="false" ht="17.35" hidden="false" customHeight="false" outlineLevel="0" collapsed="false">
      <c r="A1" s="127"/>
      <c r="B1" s="127"/>
      <c r="C1" s="128"/>
      <c r="D1" s="129"/>
      <c r="E1" s="127"/>
      <c r="F1" s="130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customFormat="false" ht="17.85" hidden="false" customHeight="false" outlineLevel="0" collapsed="false">
      <c r="A2" s="127"/>
      <c r="B2" s="127"/>
      <c r="C2" s="128"/>
      <c r="D2" s="129"/>
      <c r="E2" s="127"/>
      <c r="F2" s="130"/>
      <c r="G2" s="127"/>
      <c r="H2" s="127"/>
      <c r="I2" s="127" t="s">
        <v>9</v>
      </c>
      <c r="J2" s="127" t="n">
        <f aca="false">SUM(F1:F1500)</f>
        <v>591.4222</v>
      </c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customFormat="false" ht="17.35" hidden="false" customHeight="false" outlineLevel="0" collapsed="false">
      <c r="A3" s="127"/>
      <c r="B3" s="127"/>
      <c r="C3" s="128"/>
      <c r="D3" s="129"/>
      <c r="E3" s="127"/>
      <c r="F3" s="130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customFormat="false" ht="17.35" hidden="false" customHeight="false" outlineLevel="0" collapsed="false">
      <c r="A4" s="127"/>
      <c r="B4" s="127"/>
      <c r="C4" s="128"/>
      <c r="D4" s="129"/>
      <c r="E4" s="127"/>
      <c r="F4" s="130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customFormat="false" ht="17.85" hidden="false" customHeight="false" outlineLevel="0" collapsed="false">
      <c r="A5" s="127" t="s">
        <v>10</v>
      </c>
      <c r="B5" s="127" t="s">
        <v>14</v>
      </c>
      <c r="C5" s="128" t="s">
        <v>17</v>
      </c>
      <c r="D5" s="129" t="s">
        <v>18</v>
      </c>
      <c r="E5" s="127" t="s">
        <v>19</v>
      </c>
      <c r="F5" s="130" t="s">
        <v>20</v>
      </c>
      <c r="G5" s="127" t="s">
        <v>2891</v>
      </c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customFormat="false" ht="17.85" hidden="false" customHeight="false" outlineLevel="0" collapsed="false">
      <c r="A6" s="127" t="s">
        <v>12</v>
      </c>
      <c r="B6" s="127"/>
      <c r="C6" s="128"/>
      <c r="D6" s="129"/>
      <c r="E6" s="127"/>
      <c r="F6" s="130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customFormat="false" ht="17.85" hidden="false" customHeight="false" outlineLevel="0" collapsed="false">
      <c r="A7" s="127"/>
      <c r="B7" s="127" t="s">
        <v>68</v>
      </c>
      <c r="C7" s="128" t="n">
        <v>0.15</v>
      </c>
      <c r="D7" s="129" t="n">
        <v>2</v>
      </c>
      <c r="E7" s="127" t="s">
        <v>5</v>
      </c>
      <c r="F7" s="130" t="n">
        <f aca="false">IF(E7="W",C7*D7-C7,(IF(E7="L",-C7)))</f>
        <v>0.15</v>
      </c>
      <c r="G7" s="127" t="s">
        <v>2892</v>
      </c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customFormat="false" ht="17.85" hidden="false" customHeight="false" outlineLevel="0" collapsed="false">
      <c r="A8" s="127"/>
      <c r="B8" s="127" t="s">
        <v>68</v>
      </c>
      <c r="C8" s="128" t="n">
        <v>3.06</v>
      </c>
      <c r="D8" s="129" t="n">
        <v>2</v>
      </c>
      <c r="E8" s="127" t="s">
        <v>5</v>
      </c>
      <c r="F8" s="130" t="n">
        <f aca="false">IF(E8="W",C8*D8-C8,(IF(E8="L",-C8)))</f>
        <v>3.06</v>
      </c>
      <c r="G8" s="127" t="s">
        <v>2893</v>
      </c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customFormat="false" ht="17.85" hidden="false" customHeight="false" outlineLevel="0" collapsed="false">
      <c r="A9" s="127"/>
      <c r="B9" s="127" t="s">
        <v>2894</v>
      </c>
      <c r="C9" s="128" t="n">
        <v>1</v>
      </c>
      <c r="D9" s="129" t="n">
        <v>2</v>
      </c>
      <c r="E9" s="127" t="s">
        <v>7</v>
      </c>
      <c r="F9" s="130" t="n">
        <f aca="false">IF(E9="W",C9*D9-C9,(IF(E9="L",-C9)))</f>
        <v>-1</v>
      </c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customFormat="false" ht="17.85" hidden="false" customHeight="false" outlineLevel="0" collapsed="false">
      <c r="A10" s="127"/>
      <c r="B10" s="127" t="s">
        <v>68</v>
      </c>
      <c r="C10" s="128" t="n">
        <v>0</v>
      </c>
      <c r="D10" s="129"/>
      <c r="E10" s="127"/>
      <c r="F10" s="130" t="n">
        <f aca="false">IF(E10="W",C10*D10-C10,(IF(E10="L",-C10)))</f>
        <v>0</v>
      </c>
      <c r="G10" s="127" t="s">
        <v>2895</v>
      </c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customFormat="false" ht="17.85" hidden="false" customHeight="false" outlineLevel="0" collapsed="false">
      <c r="A11" s="127"/>
      <c r="B11" s="127" t="s">
        <v>2896</v>
      </c>
      <c r="C11" s="128" t="n">
        <v>20</v>
      </c>
      <c r="D11" s="129" t="n">
        <v>2</v>
      </c>
      <c r="E11" s="127" t="s">
        <v>7</v>
      </c>
      <c r="F11" s="130" t="n">
        <f aca="false">IF(E11="W",C11*D11-C11,(IF(E11="L",-C11)))</f>
        <v>-20</v>
      </c>
      <c r="G11" s="127" t="s">
        <v>2897</v>
      </c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customFormat="false" ht="17.85" hidden="false" customHeight="false" outlineLevel="0" collapsed="false">
      <c r="A12" s="127"/>
      <c r="B12" s="127" t="s">
        <v>2896</v>
      </c>
      <c r="C12" s="128" t="n">
        <v>19.16</v>
      </c>
      <c r="D12" s="129" t="n">
        <v>2</v>
      </c>
      <c r="E12" s="127" t="s">
        <v>5</v>
      </c>
      <c r="F12" s="130" t="n">
        <f aca="false">IF(E12="W",C12*D12-C12,(IF(E12="L",-C12)))</f>
        <v>19.16</v>
      </c>
      <c r="G12" s="127" t="s">
        <v>2897</v>
      </c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customFormat="false" ht="17.85" hidden="false" customHeight="false" outlineLevel="0" collapsed="false">
      <c r="A13" s="127"/>
      <c r="B13" s="127" t="s">
        <v>2896</v>
      </c>
      <c r="C13" s="128" t="n">
        <v>0.8</v>
      </c>
      <c r="D13" s="129" t="n">
        <v>2</v>
      </c>
      <c r="E13" s="127" t="s">
        <v>5</v>
      </c>
      <c r="F13" s="130" t="n">
        <f aca="false">IF(E13="W",C13*D13-C13,(IF(E13="L",-C13)))</f>
        <v>0.8</v>
      </c>
      <c r="G13" s="127" t="s">
        <v>2898</v>
      </c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customFormat="false" ht="17.85" hidden="false" customHeight="false" outlineLevel="0" collapsed="false">
      <c r="A14" s="127"/>
      <c r="B14" s="127" t="s">
        <v>2899</v>
      </c>
      <c r="C14" s="128" t="n">
        <v>12.5</v>
      </c>
      <c r="D14" s="129" t="n">
        <v>2</v>
      </c>
      <c r="E14" s="127" t="s">
        <v>7</v>
      </c>
      <c r="F14" s="130" t="n">
        <f aca="false">IF(E14="W",C14*D14-C14,(IF(E14="L",-C14)))</f>
        <v>-12.5</v>
      </c>
      <c r="G14" s="127" t="s">
        <v>2900</v>
      </c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customFormat="false" ht="17.85" hidden="false" customHeight="false" outlineLevel="0" collapsed="false">
      <c r="A15" s="127"/>
      <c r="B15" s="127" t="s">
        <v>2899</v>
      </c>
      <c r="C15" s="128" t="n">
        <v>12.38</v>
      </c>
      <c r="D15" s="129" t="n">
        <v>2</v>
      </c>
      <c r="E15" s="127" t="s">
        <v>5</v>
      </c>
      <c r="F15" s="130" t="n">
        <f aca="false">IF(E15="W",C15*D15-C15,(IF(E15="L",-C15)))</f>
        <v>12.38</v>
      </c>
      <c r="G15" s="127" t="s">
        <v>2900</v>
      </c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customFormat="false" ht="17.85" hidden="false" customHeight="false" outlineLevel="0" collapsed="false">
      <c r="A16" s="127"/>
      <c r="B16" s="127" t="s">
        <v>2901</v>
      </c>
      <c r="C16" s="128" t="n">
        <v>7.5</v>
      </c>
      <c r="D16" s="129" t="n">
        <v>2</v>
      </c>
      <c r="E16" s="127" t="s">
        <v>7</v>
      </c>
      <c r="F16" s="130" t="n">
        <f aca="false">IF(E16="W",C16*D16-C16,(IF(E16="L",-C16)))</f>
        <v>-7.5</v>
      </c>
      <c r="G16" s="127" t="s">
        <v>2900</v>
      </c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customFormat="false" ht="17.85" hidden="false" customHeight="false" outlineLevel="0" collapsed="false">
      <c r="A17" s="127"/>
      <c r="B17" s="127" t="s">
        <v>2901</v>
      </c>
      <c r="C17" s="128" t="n">
        <v>3.64</v>
      </c>
      <c r="D17" s="129" t="n">
        <v>2</v>
      </c>
      <c r="E17" s="127" t="s">
        <v>5</v>
      </c>
      <c r="F17" s="130" t="n">
        <f aca="false">IF(E17="W",C17*D17-C17,(IF(E17="L",-C17)))</f>
        <v>3.64</v>
      </c>
      <c r="G17" s="127" t="s">
        <v>2900</v>
      </c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customFormat="false" ht="17.85" hidden="false" customHeight="false" outlineLevel="0" collapsed="false">
      <c r="A18" s="127"/>
      <c r="B18" s="127" t="s">
        <v>2902</v>
      </c>
      <c r="C18" s="128" t="n">
        <v>10</v>
      </c>
      <c r="D18" s="129" t="n">
        <v>2</v>
      </c>
      <c r="E18" s="127" t="s">
        <v>7</v>
      </c>
      <c r="F18" s="130" t="n">
        <f aca="false">IF(E18="W",C18*D18-C18,(IF(E18="L",-C18)))</f>
        <v>-10</v>
      </c>
      <c r="G18" s="127" t="s">
        <v>2892</v>
      </c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customFormat="false" ht="17.85" hidden="false" customHeight="false" outlineLevel="0" collapsed="false">
      <c r="A19" s="127"/>
      <c r="B19" s="127" t="s">
        <v>2902</v>
      </c>
      <c r="C19" s="128" t="n">
        <v>5.8</v>
      </c>
      <c r="D19" s="129" t="n">
        <v>2</v>
      </c>
      <c r="E19" s="127" t="s">
        <v>5</v>
      </c>
      <c r="F19" s="130" t="n">
        <f aca="false">IF(E19="W",C19*D19-C19,(IF(E19="L",-C19)))</f>
        <v>5.8</v>
      </c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customFormat="false" ht="17.85" hidden="false" customHeight="false" outlineLevel="0" collapsed="false">
      <c r="A20" s="127"/>
      <c r="B20" s="127" t="s">
        <v>68</v>
      </c>
      <c r="C20" s="128" t="n">
        <v>9.7</v>
      </c>
      <c r="D20" s="129" t="n">
        <v>2</v>
      </c>
      <c r="E20" s="127" t="s">
        <v>7</v>
      </c>
      <c r="F20" s="130" t="n">
        <f aca="false">IF(E20="W",C20*D20-C20,(IF(E20="L",-C20)))</f>
        <v>-9.7</v>
      </c>
      <c r="G20" s="127" t="s">
        <v>2903</v>
      </c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customFormat="false" ht="17.85" hidden="false" customHeight="false" outlineLevel="0" collapsed="false">
      <c r="A21" s="127"/>
      <c r="B21" s="127" t="s">
        <v>68</v>
      </c>
      <c r="C21" s="128" t="n">
        <v>20</v>
      </c>
      <c r="D21" s="129" t="n">
        <v>2</v>
      </c>
      <c r="E21" s="127" t="s">
        <v>7</v>
      </c>
      <c r="F21" s="130" t="n">
        <f aca="false">IF(E21="W",C21*D21-C21,(IF(E21="L",-C21)))</f>
        <v>-20</v>
      </c>
      <c r="G21" s="127" t="s">
        <v>2904</v>
      </c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customFormat="false" ht="17.85" hidden="false" customHeight="false" outlineLevel="0" collapsed="false">
      <c r="A22" s="127"/>
      <c r="B22" s="127" t="s">
        <v>68</v>
      </c>
      <c r="C22" s="128" t="n">
        <v>9.36</v>
      </c>
      <c r="D22" s="129" t="n">
        <v>2</v>
      </c>
      <c r="E22" s="127" t="s">
        <v>5</v>
      </c>
      <c r="F22" s="130" t="n">
        <f aca="false">IF(E22="W",C22*D22-C22,(IF(E22="L",-C22)))</f>
        <v>9.36</v>
      </c>
      <c r="G22" s="127" t="s">
        <v>2904</v>
      </c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customFormat="false" ht="17.85" hidden="false" customHeight="false" outlineLevel="0" collapsed="false">
      <c r="A23" s="127"/>
      <c r="B23" s="127" t="s">
        <v>68</v>
      </c>
      <c r="C23" s="128" t="n">
        <v>2.94</v>
      </c>
      <c r="D23" s="129" t="n">
        <v>2</v>
      </c>
      <c r="E23" s="127" t="s">
        <v>7</v>
      </c>
      <c r="F23" s="130" t="n">
        <f aca="false">IF(E23="W",C23*D23-C23,(IF(E23="L",-C23)))</f>
        <v>-2.94</v>
      </c>
      <c r="G23" s="127" t="s">
        <v>2904</v>
      </c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customFormat="false" ht="17.85" hidden="false" customHeight="false" outlineLevel="0" collapsed="false">
      <c r="A24" s="127"/>
      <c r="B24" s="127" t="s">
        <v>2905</v>
      </c>
      <c r="C24" s="128" t="n">
        <v>20</v>
      </c>
      <c r="D24" s="129" t="n">
        <v>2</v>
      </c>
      <c r="E24" s="127" t="s">
        <v>7</v>
      </c>
      <c r="F24" s="130" t="n">
        <f aca="false">IF(E24="W",C24*D24-C24,(IF(E24="L",-C24)))</f>
        <v>-20</v>
      </c>
      <c r="G24" s="127" t="s">
        <v>2893</v>
      </c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customFormat="false" ht="17.85" hidden="false" customHeight="false" outlineLevel="0" collapsed="false">
      <c r="A25" s="127"/>
      <c r="B25" s="127" t="s">
        <v>68</v>
      </c>
      <c r="C25" s="128" t="n">
        <v>11.77</v>
      </c>
      <c r="D25" s="129" t="n">
        <v>2</v>
      </c>
      <c r="E25" s="127" t="s">
        <v>5</v>
      </c>
      <c r="F25" s="130" t="n">
        <f aca="false">IF(E25="W",C25*D25-C25,(IF(E25="L",-C25)))</f>
        <v>11.77</v>
      </c>
      <c r="G25" s="127" t="s">
        <v>2893</v>
      </c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customFormat="false" ht="17.85" hidden="false" customHeight="false" outlineLevel="0" collapsed="false">
      <c r="A26" s="127"/>
      <c r="B26" s="127" t="s">
        <v>68</v>
      </c>
      <c r="C26" s="128" t="n">
        <v>20</v>
      </c>
      <c r="D26" s="129" t="n">
        <v>2</v>
      </c>
      <c r="E26" s="127" t="s">
        <v>7</v>
      </c>
      <c r="F26" s="130" t="n">
        <f aca="false">IF(E26="W",C26*D26-C26,(IF(E26="L",-C26)))</f>
        <v>-20</v>
      </c>
      <c r="G26" s="127" t="s">
        <v>2893</v>
      </c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customFormat="false" ht="17.85" hidden="false" customHeight="false" outlineLevel="0" collapsed="false">
      <c r="A27" s="127"/>
      <c r="B27" s="127" t="s">
        <v>68</v>
      </c>
      <c r="C27" s="128" t="n">
        <v>7.08</v>
      </c>
      <c r="D27" s="129" t="n">
        <v>2</v>
      </c>
      <c r="E27" s="127" t="s">
        <v>5</v>
      </c>
      <c r="F27" s="130" t="n">
        <f aca="false">IF(E27="W",C27*D27-C27,(IF(E27="L",-C27)))</f>
        <v>7.08</v>
      </c>
      <c r="G27" s="127" t="s">
        <v>2893</v>
      </c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customFormat="false" ht="17.85" hidden="false" customHeight="false" outlineLevel="0" collapsed="false">
      <c r="A28" s="127"/>
      <c r="B28" s="127" t="s">
        <v>68</v>
      </c>
      <c r="C28" s="128" t="n">
        <v>12.5</v>
      </c>
      <c r="D28" s="129" t="n">
        <v>2</v>
      </c>
      <c r="E28" s="127" t="s">
        <v>7</v>
      </c>
      <c r="F28" s="130" t="n">
        <f aca="false">IF(E28="W",C28*D28-C28,(IF(E28="L",-C28)))</f>
        <v>-12.5</v>
      </c>
      <c r="G28" s="127" t="s">
        <v>2900</v>
      </c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customFormat="false" ht="17.85" hidden="false" customHeight="false" outlineLevel="0" collapsed="false">
      <c r="A29" s="127"/>
      <c r="B29" s="127" t="s">
        <v>68</v>
      </c>
      <c r="C29" s="128" t="n">
        <v>9.06</v>
      </c>
      <c r="D29" s="129" t="n">
        <v>2</v>
      </c>
      <c r="E29" s="127" t="s">
        <v>5</v>
      </c>
      <c r="F29" s="130" t="n">
        <f aca="false">IF(E29="W",C29*D29-C29,(IF(E29="L",-C29)))</f>
        <v>9.06</v>
      </c>
      <c r="G29" s="127" t="s">
        <v>2900</v>
      </c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customFormat="false" ht="17.85" hidden="false" customHeight="false" outlineLevel="0" collapsed="false">
      <c r="A30" s="127"/>
      <c r="B30" s="127" t="s">
        <v>68</v>
      </c>
      <c r="C30" s="128" t="n">
        <v>10</v>
      </c>
      <c r="D30" s="129" t="n">
        <v>2</v>
      </c>
      <c r="E30" s="127" t="s">
        <v>7</v>
      </c>
      <c r="F30" s="130" t="n">
        <f aca="false">IF(E30="W",C30*D30-C30,(IF(E30="L",-C30)))</f>
        <v>-10</v>
      </c>
      <c r="G30" s="127" t="s">
        <v>2900</v>
      </c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customFormat="false" ht="17.85" hidden="false" customHeight="false" outlineLevel="0" collapsed="false">
      <c r="A31" s="127"/>
      <c r="B31" s="127" t="s">
        <v>68</v>
      </c>
      <c r="C31" s="128" t="n">
        <v>4.4</v>
      </c>
      <c r="D31" s="129" t="n">
        <v>2</v>
      </c>
      <c r="E31" s="127" t="s">
        <v>5</v>
      </c>
      <c r="F31" s="130" t="n">
        <f aca="false">IF(E31="W",C31*D31-C31,(IF(E31="L",-C31)))</f>
        <v>4.4</v>
      </c>
      <c r="G31" s="127" t="s">
        <v>2900</v>
      </c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customFormat="false" ht="17.85" hidden="false" customHeight="false" outlineLevel="0" collapsed="false">
      <c r="A32" s="127"/>
      <c r="B32" s="127" t="s">
        <v>68</v>
      </c>
      <c r="C32" s="128" t="n">
        <v>15</v>
      </c>
      <c r="D32" s="129" t="n">
        <v>2</v>
      </c>
      <c r="E32" s="127" t="s">
        <v>7</v>
      </c>
      <c r="F32" s="130" t="n">
        <f aca="false">IF(E32="W",C32*D32-C32,(IF(E32="L",-C32)))</f>
        <v>-15</v>
      </c>
      <c r="G32" s="127" t="s">
        <v>2900</v>
      </c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customFormat="false" ht="17.85" hidden="false" customHeight="false" outlineLevel="0" collapsed="false">
      <c r="A33" s="127"/>
      <c r="B33" s="127" t="s">
        <v>68</v>
      </c>
      <c r="C33" s="128" t="n">
        <v>9.05</v>
      </c>
      <c r="D33" s="129" t="n">
        <v>2</v>
      </c>
      <c r="E33" s="127" t="s">
        <v>5</v>
      </c>
      <c r="F33" s="130" t="n">
        <f aca="false">IF(E33="W",C33*D33-C33,(IF(E33="L",-C33)))</f>
        <v>9.05</v>
      </c>
      <c r="G33" s="127" t="s">
        <v>2900</v>
      </c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customFormat="false" ht="17.85" hidden="false" customHeight="false" outlineLevel="0" collapsed="false">
      <c r="A34" s="127"/>
      <c r="B34" s="127" t="s">
        <v>68</v>
      </c>
      <c r="C34" s="128" t="n">
        <v>25</v>
      </c>
      <c r="D34" s="129" t="n">
        <v>2</v>
      </c>
      <c r="E34" s="127" t="s">
        <v>7</v>
      </c>
      <c r="F34" s="130" t="n">
        <f aca="false">IF(E34="W",C34*D34-C34,(IF(E34="L",-C34)))</f>
        <v>-25</v>
      </c>
      <c r="G34" s="127" t="s">
        <v>2900</v>
      </c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customFormat="false" ht="17.85" hidden="false" customHeight="false" outlineLevel="0" collapsed="false">
      <c r="A35" s="127"/>
      <c r="B35" s="127" t="s">
        <v>68</v>
      </c>
      <c r="C35" s="128" t="n">
        <v>37.46</v>
      </c>
      <c r="D35" s="129" t="n">
        <v>2</v>
      </c>
      <c r="E35" s="127" t="s">
        <v>5</v>
      </c>
      <c r="F35" s="130" t="n">
        <f aca="false">IF(E35="W",C35*D35-C35,(IF(E35="L",-C35)))</f>
        <v>37.46</v>
      </c>
      <c r="G35" s="127" t="s">
        <v>2900</v>
      </c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customFormat="false" ht="17.85" hidden="false" customHeight="false" outlineLevel="0" collapsed="false">
      <c r="A36" s="127"/>
      <c r="B36" s="127" t="s">
        <v>68</v>
      </c>
      <c r="C36" s="128" t="n">
        <v>20</v>
      </c>
      <c r="D36" s="129" t="n">
        <v>2</v>
      </c>
      <c r="E36" s="127" t="s">
        <v>7</v>
      </c>
      <c r="F36" s="130" t="n">
        <f aca="false">IF(E36="W",C36*D36-C36,(IF(E36="L",-C36)))</f>
        <v>-20</v>
      </c>
      <c r="G36" s="127" t="s">
        <v>2900</v>
      </c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customFormat="false" ht="17.85" hidden="false" customHeight="false" outlineLevel="0" collapsed="false">
      <c r="A37" s="127"/>
      <c r="B37" s="127" t="s">
        <v>68</v>
      </c>
      <c r="C37" s="128" t="n">
        <v>16.5</v>
      </c>
      <c r="D37" s="129" t="n">
        <v>2</v>
      </c>
      <c r="E37" s="127" t="s">
        <v>5</v>
      </c>
      <c r="F37" s="130" t="n">
        <f aca="false">IF(E37="W",C37*D37-C37,(IF(E37="L",-C37)))</f>
        <v>16.5</v>
      </c>
      <c r="G37" s="127" t="s">
        <v>2900</v>
      </c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customFormat="false" ht="17.85" hidden="false" customHeight="false" outlineLevel="0" collapsed="false">
      <c r="A38" s="127"/>
      <c r="B38" s="127" t="s">
        <v>68</v>
      </c>
      <c r="C38" s="128" t="n">
        <v>31.25</v>
      </c>
      <c r="D38" s="129" t="n">
        <v>2</v>
      </c>
      <c r="E38" s="127" t="s">
        <v>7</v>
      </c>
      <c r="F38" s="130" t="n">
        <f aca="false">IF(E38="W",C38*D38-C38,(IF(E38="L",-C38)))</f>
        <v>-31.25</v>
      </c>
      <c r="G38" s="127" t="s">
        <v>2900</v>
      </c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customFormat="false" ht="17.85" hidden="false" customHeight="false" outlineLevel="0" collapsed="false">
      <c r="A39" s="127"/>
      <c r="B39" s="127" t="s">
        <v>68</v>
      </c>
      <c r="C39" s="128" t="n">
        <v>65.9</v>
      </c>
      <c r="D39" s="129" t="n">
        <v>2</v>
      </c>
      <c r="E39" s="127" t="s">
        <v>5</v>
      </c>
      <c r="F39" s="130" t="n">
        <f aca="false">IF(E39="W",C39*D39-C39,(IF(E39="L",-C39)))</f>
        <v>65.9</v>
      </c>
      <c r="G39" s="127" t="s">
        <v>2900</v>
      </c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customFormat="false" ht="17.85" hidden="false" customHeight="false" outlineLevel="0" collapsed="false">
      <c r="A40" s="127"/>
      <c r="B40" s="127" t="s">
        <v>68</v>
      </c>
      <c r="C40" s="128" t="n">
        <v>31.25</v>
      </c>
      <c r="D40" s="129" t="n">
        <v>2</v>
      </c>
      <c r="E40" s="127" t="s">
        <v>7</v>
      </c>
      <c r="F40" s="130" t="n">
        <f aca="false">IF(E40="W",C40*D40-C40,(IF(E40="L",-C40)))</f>
        <v>-31.25</v>
      </c>
      <c r="G40" s="127" t="s">
        <v>2900</v>
      </c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customFormat="false" ht="17.85" hidden="false" customHeight="false" outlineLevel="0" collapsed="false">
      <c r="A41" s="127"/>
      <c r="B41" s="127" t="s">
        <v>68</v>
      </c>
      <c r="C41" s="128" t="n">
        <v>53.45</v>
      </c>
      <c r="D41" s="129" t="n">
        <v>2</v>
      </c>
      <c r="E41" s="127" t="s">
        <v>5</v>
      </c>
      <c r="F41" s="130" t="n">
        <f aca="false">IF(E41="W",C41*D41-C41,(IF(E41="L",-C41)))</f>
        <v>53.45</v>
      </c>
      <c r="G41" s="127" t="s">
        <v>2900</v>
      </c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customFormat="false" ht="17.85" hidden="false" customHeight="false" outlineLevel="0" collapsed="false">
      <c r="A42" s="127"/>
      <c r="B42" s="127" t="s">
        <v>68</v>
      </c>
      <c r="C42" s="128" t="n">
        <v>18.75</v>
      </c>
      <c r="D42" s="129" t="n">
        <v>2</v>
      </c>
      <c r="E42" s="127" t="s">
        <v>7</v>
      </c>
      <c r="F42" s="130" t="n">
        <f aca="false">IF(E42="W",C42*D42-C42,(IF(E42="L",-C42)))</f>
        <v>-18.75</v>
      </c>
      <c r="G42" s="127" t="s">
        <v>2900</v>
      </c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customFormat="false" ht="17.85" hidden="false" customHeight="false" outlineLevel="0" collapsed="false">
      <c r="A43" s="127"/>
      <c r="B43" s="127" t="s">
        <v>68</v>
      </c>
      <c r="C43" s="128" t="n">
        <v>19.9</v>
      </c>
      <c r="D43" s="129" t="n">
        <v>2</v>
      </c>
      <c r="E43" s="127" t="s">
        <v>5</v>
      </c>
      <c r="F43" s="130" t="n">
        <f aca="false">IF(E43="W",C43*D43-C43,(IF(E43="L",-C43)))</f>
        <v>19.9</v>
      </c>
      <c r="G43" s="127" t="s">
        <v>2900</v>
      </c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customFormat="false" ht="17.85" hidden="false" customHeight="false" outlineLevel="0" collapsed="false">
      <c r="A44" s="127"/>
      <c r="B44" s="127" t="s">
        <v>68</v>
      </c>
      <c r="C44" s="128" t="n">
        <v>0.6</v>
      </c>
      <c r="D44" s="129" t="n">
        <v>2</v>
      </c>
      <c r="E44" s="127" t="s">
        <v>5</v>
      </c>
      <c r="F44" s="130" t="n">
        <f aca="false">IF(E44="W",C44*D44-C44,(IF(E44="L",-C44)))</f>
        <v>0.6</v>
      </c>
      <c r="G44" s="127" t="s">
        <v>2895</v>
      </c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customFormat="false" ht="17.85" hidden="false" customHeight="false" outlineLevel="0" collapsed="false">
      <c r="A45" s="127"/>
      <c r="B45" s="127" t="s">
        <v>68</v>
      </c>
      <c r="C45" s="128" t="n">
        <v>12.5</v>
      </c>
      <c r="D45" s="129" t="n">
        <v>2</v>
      </c>
      <c r="E45" s="127" t="s">
        <v>7</v>
      </c>
      <c r="F45" s="130" t="n">
        <f aca="false">IF(E45="W",C45*D45-C45,(IF(E45="L",-C45)))</f>
        <v>-12.5</v>
      </c>
      <c r="G45" s="127" t="s">
        <v>2900</v>
      </c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customFormat="false" ht="17.85" hidden="false" customHeight="false" outlineLevel="0" collapsed="false">
      <c r="A46" s="127"/>
      <c r="B46" s="127" t="s">
        <v>68</v>
      </c>
      <c r="C46" s="128" t="n">
        <v>3.05</v>
      </c>
      <c r="D46" s="129" t="n">
        <v>2</v>
      </c>
      <c r="E46" s="127" t="s">
        <v>5</v>
      </c>
      <c r="F46" s="130" t="n">
        <f aca="false">IF(E46="W",C46*D46-C46,(IF(E46="L",-C46)))</f>
        <v>3.05</v>
      </c>
      <c r="G46" s="127" t="s">
        <v>2906</v>
      </c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customFormat="false" ht="17.85" hidden="false" customHeight="false" outlineLevel="0" collapsed="false">
      <c r="A47" s="127"/>
      <c r="B47" s="127" t="s">
        <v>68</v>
      </c>
      <c r="C47" s="128" t="n">
        <v>12.04</v>
      </c>
      <c r="D47" s="129" t="n">
        <v>2</v>
      </c>
      <c r="E47" s="127" t="s">
        <v>5</v>
      </c>
      <c r="F47" s="130" t="n">
        <f aca="false">IF(E47="W",C47*D47-C47,(IF(E47="L",-C47)))</f>
        <v>12.04</v>
      </c>
      <c r="G47" s="127" t="s">
        <v>2900</v>
      </c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customFormat="false" ht="17.85" hidden="false" customHeight="false" outlineLevel="0" collapsed="false">
      <c r="A48" s="127"/>
      <c r="B48" s="127" t="s">
        <v>68</v>
      </c>
      <c r="C48" s="128" t="n">
        <v>7.5</v>
      </c>
      <c r="D48" s="129" t="n">
        <v>2</v>
      </c>
      <c r="E48" s="127" t="s">
        <v>7</v>
      </c>
      <c r="F48" s="130" t="n">
        <f aca="false">IF(E48="W",C48*D48-C48,(IF(E48="L",-C48)))</f>
        <v>-7.5</v>
      </c>
      <c r="G48" s="127" t="s">
        <v>2900</v>
      </c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customFormat="false" ht="17.85" hidden="false" customHeight="false" outlineLevel="0" collapsed="false">
      <c r="A49" s="127"/>
      <c r="B49" s="127" t="s">
        <v>68</v>
      </c>
      <c r="C49" s="128" t="n">
        <v>2.36</v>
      </c>
      <c r="D49" s="129" t="n">
        <v>2</v>
      </c>
      <c r="E49" s="127" t="s">
        <v>5</v>
      </c>
      <c r="F49" s="130" t="n">
        <f aca="false">IF(E49="W",C49*D49-C49,(IF(E49="L",-C49)))</f>
        <v>2.36</v>
      </c>
      <c r="G49" s="127" t="s">
        <v>2900</v>
      </c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customFormat="false" ht="17.85" hidden="false" customHeight="false" outlineLevel="0" collapsed="false">
      <c r="A50" s="127"/>
      <c r="B50" s="127" t="s">
        <v>68</v>
      </c>
      <c r="C50" s="128" t="n">
        <v>10</v>
      </c>
      <c r="D50" s="129" t="n">
        <v>2</v>
      </c>
      <c r="E50" s="127" t="s">
        <v>7</v>
      </c>
      <c r="F50" s="130" t="n">
        <f aca="false">IF(E50="W",C50*D50-C50,(IF(E50="L",-C50)))</f>
        <v>-10</v>
      </c>
      <c r="G50" s="127" t="s">
        <v>2906</v>
      </c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customFormat="false" ht="17.85" hidden="false" customHeight="false" outlineLevel="0" collapsed="false">
      <c r="A51" s="127"/>
      <c r="B51" s="127" t="s">
        <v>68</v>
      </c>
      <c r="C51" s="128" t="n">
        <v>20</v>
      </c>
      <c r="D51" s="129" t="n">
        <v>2</v>
      </c>
      <c r="E51" s="127" t="s">
        <v>5</v>
      </c>
      <c r="F51" s="130" t="n">
        <f aca="false">IF(E51="W",C51*D51-C51,(IF(E51="L",-C51)))</f>
        <v>20</v>
      </c>
      <c r="G51" s="127" t="s">
        <v>2906</v>
      </c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customFormat="false" ht="17.85" hidden="false" customHeight="false" outlineLevel="0" collapsed="false">
      <c r="A52" s="127"/>
      <c r="B52" s="127" t="s">
        <v>68</v>
      </c>
      <c r="C52" s="128" t="n">
        <v>10</v>
      </c>
      <c r="D52" s="129" t="n">
        <v>2</v>
      </c>
      <c r="E52" s="127" t="s">
        <v>7</v>
      </c>
      <c r="F52" s="130" t="n">
        <f aca="false">IF(E52="W",C52*D52-C52,(IF(E52="L",-C52)))</f>
        <v>-10</v>
      </c>
      <c r="G52" s="127" t="s">
        <v>2906</v>
      </c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customFormat="false" ht="17.85" hidden="false" customHeight="false" outlineLevel="0" collapsed="false">
      <c r="A53" s="127"/>
      <c r="B53" s="127" t="s">
        <v>68</v>
      </c>
      <c r="C53" s="128" t="n">
        <v>5.03</v>
      </c>
      <c r="D53" s="129" t="n">
        <v>2</v>
      </c>
      <c r="E53" s="127" t="s">
        <v>5</v>
      </c>
      <c r="F53" s="130" t="n">
        <f aca="false">IF(E53="W",C53*D53-C53,(IF(E53="L",-C53)))</f>
        <v>5.03</v>
      </c>
      <c r="G53" s="127" t="s">
        <v>2906</v>
      </c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customFormat="false" ht="17.85" hidden="false" customHeight="false" outlineLevel="0" collapsed="false">
      <c r="A54" s="127"/>
      <c r="B54" s="127" t="s">
        <v>68</v>
      </c>
      <c r="C54" s="128" t="n">
        <v>7.5</v>
      </c>
      <c r="D54" s="129" t="n">
        <v>2</v>
      </c>
      <c r="E54" s="127" t="s">
        <v>7</v>
      </c>
      <c r="F54" s="130" t="n">
        <f aca="false">IF(E54="W",C54*D54-C54,(IF(E54="L",-C54)))</f>
        <v>-7.5</v>
      </c>
      <c r="G54" s="127" t="s">
        <v>2906</v>
      </c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customFormat="false" ht="17.85" hidden="false" customHeight="false" outlineLevel="0" collapsed="false">
      <c r="A55" s="127"/>
      <c r="B55" s="127" t="s">
        <v>68</v>
      </c>
      <c r="C55" s="128" t="n">
        <v>50</v>
      </c>
      <c r="D55" s="129" t="n">
        <v>2</v>
      </c>
      <c r="E55" s="127" t="s">
        <v>5</v>
      </c>
      <c r="F55" s="130" t="n">
        <f aca="false">IF(E55="W",C55*D55-C55,(IF(E55="L",-C55)))</f>
        <v>50</v>
      </c>
      <c r="G55" s="127" t="s">
        <v>2906</v>
      </c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customFormat="false" ht="17.85" hidden="false" customHeight="false" outlineLevel="0" collapsed="false">
      <c r="A56" s="127"/>
      <c r="B56" s="127" t="s">
        <v>2907</v>
      </c>
      <c r="C56" s="128" t="n">
        <v>10</v>
      </c>
      <c r="D56" s="129" t="n">
        <v>2</v>
      </c>
      <c r="E56" s="127" t="s">
        <v>7</v>
      </c>
      <c r="F56" s="130" t="n">
        <f aca="false">IF(E56="W",C56*D56-C56,(IF(E56="L",-C56)))</f>
        <v>-10</v>
      </c>
      <c r="G56" s="127" t="s">
        <v>2906</v>
      </c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customFormat="false" ht="17.85" hidden="false" customHeight="false" outlineLevel="0" collapsed="false">
      <c r="A57" s="127"/>
      <c r="B57" s="127" t="s">
        <v>2907</v>
      </c>
      <c r="C57" s="128" t="n">
        <v>17</v>
      </c>
      <c r="D57" s="129" t="n">
        <v>2</v>
      </c>
      <c r="E57" s="127" t="s">
        <v>5</v>
      </c>
      <c r="F57" s="130" t="n">
        <f aca="false">IF(E57="W",C57*D57-C57,(IF(E57="L",-C57)))</f>
        <v>17</v>
      </c>
      <c r="G57" s="127" t="s">
        <v>2908</v>
      </c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customFormat="false" ht="17.85" hidden="false" customHeight="false" outlineLevel="0" collapsed="false">
      <c r="A58" s="127" t="s">
        <v>2909</v>
      </c>
      <c r="B58" s="127" t="s">
        <v>2907</v>
      </c>
      <c r="C58" s="128" t="n">
        <v>0</v>
      </c>
      <c r="D58" s="129"/>
      <c r="E58" s="127"/>
      <c r="F58" s="130" t="n">
        <f aca="false">IF(E58="W",C58*D58-C58,(IF(E58="L",-C58)))</f>
        <v>0</v>
      </c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customFormat="false" ht="17.85" hidden="false" customHeight="false" outlineLevel="0" collapsed="false">
      <c r="A59" s="127"/>
      <c r="B59" s="127" t="s">
        <v>2896</v>
      </c>
      <c r="C59" s="128" t="n">
        <v>20.24</v>
      </c>
      <c r="D59" s="129" t="n">
        <v>2</v>
      </c>
      <c r="E59" s="127" t="s">
        <v>7</v>
      </c>
      <c r="F59" s="130" t="n">
        <f aca="false">IF(E59="W",C59*D59-C59,(IF(E59="L",-C59)))</f>
        <v>-20.24</v>
      </c>
      <c r="G59" s="127" t="s">
        <v>2910</v>
      </c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customFormat="false" ht="17.85" hidden="false" customHeight="false" outlineLevel="0" collapsed="false">
      <c r="A60" s="127"/>
      <c r="B60" s="127" t="s">
        <v>2896</v>
      </c>
      <c r="C60" s="128" t="n">
        <v>4.29</v>
      </c>
      <c r="D60" s="129" t="n">
        <v>2</v>
      </c>
      <c r="E60" s="127" t="s">
        <v>5</v>
      </c>
      <c r="F60" s="130" t="n">
        <f aca="false">IF(E60="W",C60*D60-C60,(IF(E60="L",-C60)))</f>
        <v>4.29</v>
      </c>
      <c r="G60" s="127" t="s">
        <v>2910</v>
      </c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customFormat="false" ht="17.85" hidden="false" customHeight="false" outlineLevel="0" collapsed="false">
      <c r="A61" s="127"/>
      <c r="B61" s="127" t="s">
        <v>2896</v>
      </c>
      <c r="C61" s="128" t="n">
        <v>2.98</v>
      </c>
      <c r="D61" s="129" t="n">
        <v>2</v>
      </c>
      <c r="E61" s="127" t="s">
        <v>5</v>
      </c>
      <c r="F61" s="130" t="n">
        <f aca="false">IF(E61="W",C61*D61-C61,(IF(E61="L",-C61)))</f>
        <v>2.98</v>
      </c>
      <c r="G61" s="127" t="s">
        <v>2911</v>
      </c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customFormat="false" ht="17.85" hidden="false" customHeight="false" outlineLevel="0" collapsed="false">
      <c r="A62" s="127"/>
      <c r="B62" s="127" t="s">
        <v>2896</v>
      </c>
      <c r="C62" s="128" t="n">
        <v>20</v>
      </c>
      <c r="D62" s="129" t="n">
        <v>2</v>
      </c>
      <c r="E62" s="127" t="s">
        <v>7</v>
      </c>
      <c r="F62" s="130" t="n">
        <f aca="false">IF(E62="W",C62*D62-C62,(IF(E62="L",-C62)))</f>
        <v>-20</v>
      </c>
      <c r="G62" s="127" t="s">
        <v>2900</v>
      </c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customFormat="false" ht="17.85" hidden="false" customHeight="false" outlineLevel="0" collapsed="false">
      <c r="A63" s="127"/>
      <c r="B63" s="127" t="s">
        <v>2896</v>
      </c>
      <c r="C63" s="128" t="n">
        <v>16.73</v>
      </c>
      <c r="D63" s="129" t="n">
        <v>2</v>
      </c>
      <c r="E63" s="127" t="s">
        <v>5</v>
      </c>
      <c r="F63" s="130" t="n">
        <f aca="false">IF(E63="W",C63*D63-C63,(IF(E63="L",-C63)))</f>
        <v>16.73</v>
      </c>
      <c r="G63" s="127" t="s">
        <v>2900</v>
      </c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customFormat="false" ht="17.85" hidden="false" customHeight="false" outlineLevel="0" collapsed="false">
      <c r="A64" s="127" t="n">
        <v>85.36</v>
      </c>
      <c r="B64" s="127" t="s">
        <v>2896</v>
      </c>
      <c r="C64" s="128" t="n">
        <v>82.36</v>
      </c>
      <c r="D64" s="129" t="n">
        <v>2</v>
      </c>
      <c r="E64" s="127" t="s">
        <v>5</v>
      </c>
      <c r="F64" s="130" t="n">
        <f aca="false">IF(E64="W",C64*D64-C64,(IF(E64="L",-C64)))</f>
        <v>82.36</v>
      </c>
      <c r="G64" s="127" t="s">
        <v>2900</v>
      </c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customFormat="false" ht="17.85" hidden="false" customHeight="false" outlineLevel="0" collapsed="false">
      <c r="A65" s="127"/>
      <c r="B65" s="127" t="s">
        <v>471</v>
      </c>
      <c r="C65" s="128" t="n">
        <v>20</v>
      </c>
      <c r="D65" s="129" t="n">
        <v>2</v>
      </c>
      <c r="E65" s="127" t="s">
        <v>7</v>
      </c>
      <c r="F65" s="130" t="n">
        <f aca="false">IF(E65="W",C65*D65-C65,(IF(E65="L",-C65)))</f>
        <v>-20</v>
      </c>
      <c r="G65" s="127" t="s">
        <v>2906</v>
      </c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customFormat="false" ht="17.85" hidden="false" customHeight="false" outlineLevel="0" collapsed="false">
      <c r="A66" s="127"/>
      <c r="B66" s="127" t="s">
        <v>471</v>
      </c>
      <c r="C66" s="128" t="n">
        <v>50</v>
      </c>
      <c r="D66" s="129" t="n">
        <v>2</v>
      </c>
      <c r="E66" s="127" t="s">
        <v>5</v>
      </c>
      <c r="F66" s="130" t="n">
        <f aca="false">IF(E66="W",C66*D66-C66,(IF(E66="L",-C66)))</f>
        <v>50</v>
      </c>
      <c r="G66" s="127" t="s">
        <v>2906</v>
      </c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customFormat="false" ht="17.85" hidden="false" customHeight="false" outlineLevel="0" collapsed="false">
      <c r="A67" s="127"/>
      <c r="B67" s="127" t="s">
        <v>68</v>
      </c>
      <c r="C67" s="128" t="n">
        <v>1</v>
      </c>
      <c r="D67" s="129" t="n">
        <v>2</v>
      </c>
      <c r="E67" s="127" t="s">
        <v>7</v>
      </c>
      <c r="F67" s="130" t="n">
        <f aca="false">IF(E67="W",C67*D67-C67,(IF(E67="L",-C67)))</f>
        <v>-1</v>
      </c>
      <c r="G67" s="127" t="s">
        <v>2912</v>
      </c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customFormat="false" ht="17.85" hidden="false" customHeight="false" outlineLevel="0" collapsed="false">
      <c r="A68" s="127"/>
      <c r="B68" s="127" t="s">
        <v>68</v>
      </c>
      <c r="C68" s="128" t="n">
        <v>1.4</v>
      </c>
      <c r="D68" s="129" t="n">
        <v>2</v>
      </c>
      <c r="E68" s="127" t="s">
        <v>5</v>
      </c>
      <c r="F68" s="130" t="n">
        <f aca="false">IF(E68="W",C68*D68-C68,(IF(E68="L",-C68)))</f>
        <v>1.4</v>
      </c>
      <c r="G68" s="127" t="s">
        <v>2913</v>
      </c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customFormat="false" ht="17.85" hidden="false" customHeight="false" outlineLevel="0" collapsed="false">
      <c r="A69" s="127"/>
      <c r="B69" s="127" t="s">
        <v>68</v>
      </c>
      <c r="C69" s="128" t="n">
        <v>20</v>
      </c>
      <c r="D69" s="129" t="n">
        <v>2</v>
      </c>
      <c r="E69" s="127" t="s">
        <v>7</v>
      </c>
      <c r="F69" s="130" t="n">
        <f aca="false">IF(E69="W",C69*D69-C69,(IF(E69="L",-C69)))</f>
        <v>-20</v>
      </c>
      <c r="G69" s="127" t="s">
        <v>2906</v>
      </c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customFormat="false" ht="17.85" hidden="false" customHeight="false" outlineLevel="0" collapsed="false">
      <c r="A70" s="127"/>
      <c r="B70" s="127" t="s">
        <v>2914</v>
      </c>
      <c r="C70" s="128" t="n">
        <v>96.3</v>
      </c>
      <c r="D70" s="129" t="n">
        <v>2</v>
      </c>
      <c r="E70" s="127" t="s">
        <v>5</v>
      </c>
      <c r="F70" s="130" t="n">
        <f aca="false">IF(E70="W",C70*D70-C70,(IF(E70="L",-C70)))</f>
        <v>96.3</v>
      </c>
      <c r="G70" s="127" t="s">
        <v>2906</v>
      </c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customFormat="false" ht="17.85" hidden="false" customHeight="false" outlineLevel="0" collapsed="false">
      <c r="A71" s="127"/>
      <c r="B71" s="127" t="s">
        <v>68</v>
      </c>
      <c r="C71" s="128" t="n">
        <v>7.6</v>
      </c>
      <c r="D71" s="129" t="n">
        <v>2</v>
      </c>
      <c r="E71" s="127" t="s">
        <v>7</v>
      </c>
      <c r="F71" s="130" t="n">
        <f aca="false">IF(E71="W",C71*D71-C71,(IF(E71="L",-C71)))</f>
        <v>-7.6</v>
      </c>
      <c r="G71" s="127" t="s">
        <v>2906</v>
      </c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customFormat="false" ht="17.85" hidden="false" customHeight="false" outlineLevel="0" collapsed="false">
      <c r="A72" s="127"/>
      <c r="B72" s="127" t="s">
        <v>1162</v>
      </c>
      <c r="C72" s="128" t="n">
        <v>6.93</v>
      </c>
      <c r="D72" s="129" t="n">
        <v>2</v>
      </c>
      <c r="E72" s="127" t="s">
        <v>5</v>
      </c>
      <c r="F72" s="130" t="n">
        <f aca="false">IF(E72="W",C72*D72-C72,(IF(E72="L",-C72)))</f>
        <v>6.93</v>
      </c>
      <c r="G72" s="127" t="s">
        <v>2915</v>
      </c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customFormat="false" ht="17.85" hidden="false" customHeight="false" outlineLevel="0" collapsed="false">
      <c r="A73" s="127"/>
      <c r="B73" s="127" t="s">
        <v>1162</v>
      </c>
      <c r="C73" s="128" t="n">
        <v>10</v>
      </c>
      <c r="D73" s="129" t="n">
        <v>2</v>
      </c>
      <c r="E73" s="127" t="s">
        <v>7</v>
      </c>
      <c r="F73" s="130" t="n">
        <f aca="false">IF(E73="W",C73*D73-C73,(IF(E73="L",-C73)))</f>
        <v>-10</v>
      </c>
      <c r="G73" s="127" t="s">
        <v>2916</v>
      </c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customFormat="false" ht="17.85" hidden="false" customHeight="false" outlineLevel="0" collapsed="false">
      <c r="A74" s="127" t="s">
        <v>2917</v>
      </c>
      <c r="B74" s="127" t="s">
        <v>1162</v>
      </c>
      <c r="C74" s="128" t="n">
        <v>2.32</v>
      </c>
      <c r="D74" s="129" t="n">
        <v>2</v>
      </c>
      <c r="E74" s="127" t="s">
        <v>5</v>
      </c>
      <c r="F74" s="130" t="n">
        <f aca="false">IF(E74="W",C74*D74-C74,(IF(E74="L",-C74)))</f>
        <v>2.32</v>
      </c>
      <c r="G74" s="127" t="s">
        <v>2918</v>
      </c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customFormat="false" ht="17.85" hidden="false" customHeight="false" outlineLevel="0" collapsed="false">
      <c r="A75" s="127"/>
      <c r="B75" s="127" t="s">
        <v>1162</v>
      </c>
      <c r="C75" s="128" t="n">
        <v>9.37</v>
      </c>
      <c r="D75" s="129" t="n">
        <v>2</v>
      </c>
      <c r="E75" s="127" t="s">
        <v>5</v>
      </c>
      <c r="F75" s="130" t="n">
        <f aca="false">IF(E75="W",C75*D75-C75,(IF(E75="L",-C75)))</f>
        <v>9.37</v>
      </c>
      <c r="G75" s="127" t="s">
        <v>2919</v>
      </c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customFormat="false" ht="17.85" hidden="false" customHeight="false" outlineLevel="0" collapsed="false">
      <c r="A76" s="127"/>
      <c r="B76" s="127" t="s">
        <v>2896</v>
      </c>
      <c r="C76" s="128" t="n">
        <v>6.25</v>
      </c>
      <c r="D76" s="129" t="n">
        <v>2</v>
      </c>
      <c r="E76" s="127" t="s">
        <v>7</v>
      </c>
      <c r="F76" s="130" t="n">
        <f aca="false">IF(E76="W",C76*D76-C76,(IF(E76="L",-C76)))</f>
        <v>-6.25</v>
      </c>
      <c r="G76" s="127" t="s">
        <v>2920</v>
      </c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customFormat="false" ht="17.85" hidden="false" customHeight="false" outlineLevel="0" collapsed="false">
      <c r="A77" s="127"/>
      <c r="B77" s="127" t="s">
        <v>2896</v>
      </c>
      <c r="C77" s="128" t="n">
        <v>16.35</v>
      </c>
      <c r="D77" s="129" t="n">
        <v>2</v>
      </c>
      <c r="E77" s="127" t="s">
        <v>5</v>
      </c>
      <c r="F77" s="130" t="n">
        <f aca="false">IF(E77="W",C77*D77-C77,(IF(E77="L",-C77)))</f>
        <v>16.35</v>
      </c>
      <c r="G77" s="127" t="s">
        <v>2920</v>
      </c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customFormat="false" ht="17.85" hidden="false" customHeight="false" outlineLevel="0" collapsed="false">
      <c r="A78" s="127"/>
      <c r="B78" s="127" t="s">
        <v>2896</v>
      </c>
      <c r="C78" s="128" t="n">
        <v>8.75</v>
      </c>
      <c r="D78" s="129" t="n">
        <v>2</v>
      </c>
      <c r="E78" s="127" t="s">
        <v>7</v>
      </c>
      <c r="F78" s="130" t="n">
        <f aca="false">IF(E78="W",C78*D78-C78,(IF(E78="L",-C78)))</f>
        <v>-8.75</v>
      </c>
      <c r="G78" s="127" t="s">
        <v>2920</v>
      </c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customFormat="false" ht="17.85" hidden="false" customHeight="false" outlineLevel="0" collapsed="false">
      <c r="A79" s="127"/>
      <c r="B79" s="127" t="s">
        <v>2896</v>
      </c>
      <c r="C79" s="128" t="n">
        <v>0.75</v>
      </c>
      <c r="D79" s="129" t="n">
        <v>2</v>
      </c>
      <c r="E79" s="127" t="s">
        <v>7</v>
      </c>
      <c r="F79" s="130" t="n">
        <f aca="false">IF(E79="W",C79*D79-C79,(IF(E79="L",-C79)))</f>
        <v>-0.75</v>
      </c>
      <c r="G79" s="127" t="s">
        <v>2921</v>
      </c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customFormat="false" ht="17.85" hidden="false" customHeight="false" outlineLevel="0" collapsed="false">
      <c r="A80" s="127"/>
      <c r="B80" s="127" t="s">
        <v>2896</v>
      </c>
      <c r="C80" s="128" t="n">
        <v>9.95</v>
      </c>
      <c r="D80" s="129" t="n">
        <v>2</v>
      </c>
      <c r="E80" s="127" t="s">
        <v>5</v>
      </c>
      <c r="F80" s="130" t="n">
        <f aca="false">IF(E80="W",C80*D80-C80,(IF(E80="L",-C80)))</f>
        <v>9.95</v>
      </c>
      <c r="G80" s="127" t="s">
        <v>2920</v>
      </c>
      <c r="H80" s="127"/>
      <c r="I80" s="127"/>
      <c r="J80" s="127"/>
      <c r="K80" s="127"/>
      <c r="L80" s="127"/>
      <c r="M80" s="127" t="s">
        <v>2922</v>
      </c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customFormat="false" ht="17.85" hidden="false" customHeight="false" outlineLevel="0" collapsed="false">
      <c r="A81" s="127"/>
      <c r="B81" s="127" t="s">
        <v>2896</v>
      </c>
      <c r="C81" s="128" t="n">
        <v>0.37</v>
      </c>
      <c r="D81" s="129" t="n">
        <v>2</v>
      </c>
      <c r="E81" s="127" t="s">
        <v>5</v>
      </c>
      <c r="F81" s="130" t="n">
        <f aca="false">IF(E81="W",C81*D81-C81,(IF(E81="L",-C81)))</f>
        <v>0.37</v>
      </c>
      <c r="G81" s="127" t="s">
        <v>2923</v>
      </c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customFormat="false" ht="17.85" hidden="false" customHeight="false" outlineLevel="0" collapsed="false">
      <c r="A82" s="127"/>
      <c r="B82" s="127" t="s">
        <v>63</v>
      </c>
      <c r="C82" s="128" t="n">
        <v>40</v>
      </c>
      <c r="D82" s="129" t="n">
        <v>2</v>
      </c>
      <c r="E82" s="127" t="s">
        <v>7</v>
      </c>
      <c r="F82" s="130" t="n">
        <f aca="false">IF(E82="W",C82*D82-C82,(IF(E82="L",-C82)))</f>
        <v>-40</v>
      </c>
      <c r="G82" s="127" t="s">
        <v>2923</v>
      </c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customFormat="false" ht="17.85" hidden="false" customHeight="false" outlineLevel="0" collapsed="false">
      <c r="A83" s="127"/>
      <c r="B83" s="127" t="s">
        <v>68</v>
      </c>
      <c r="C83" s="128" t="n">
        <v>9.37</v>
      </c>
      <c r="D83" s="129" t="n">
        <v>2</v>
      </c>
      <c r="E83" s="127" t="s">
        <v>5</v>
      </c>
      <c r="F83" s="130" t="n">
        <f aca="false">IF(E83="W",C83*D83-C83,(IF(E83="L",-C83)))</f>
        <v>9.37</v>
      </c>
      <c r="G83" s="127" t="s">
        <v>2893</v>
      </c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customFormat="false" ht="17.85" hidden="false" customHeight="false" outlineLevel="0" collapsed="false">
      <c r="A84" s="127"/>
      <c r="B84" s="127" t="s">
        <v>1162</v>
      </c>
      <c r="C84" s="128" t="n">
        <v>10</v>
      </c>
      <c r="D84" s="129" t="n">
        <v>2</v>
      </c>
      <c r="E84" s="127" t="s">
        <v>7</v>
      </c>
      <c r="F84" s="130" t="n">
        <f aca="false">IF(E84="W",C84*D84-C84,(IF(E84="L",-C84)))</f>
        <v>-10</v>
      </c>
      <c r="G84" s="127" t="s">
        <v>2916</v>
      </c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customFormat="false" ht="17.85" hidden="false" customHeight="false" outlineLevel="0" collapsed="false">
      <c r="A85" s="127"/>
      <c r="B85" s="127" t="s">
        <v>1162</v>
      </c>
      <c r="C85" s="128" t="n">
        <v>5.67</v>
      </c>
      <c r="D85" s="129" t="n">
        <v>2</v>
      </c>
      <c r="E85" s="127" t="s">
        <v>5</v>
      </c>
      <c r="F85" s="130" t="n">
        <f aca="false">IF(E85="W",C85*D85-C85,(IF(E85="L",-C85)))</f>
        <v>5.67</v>
      </c>
      <c r="G85" s="127" t="s">
        <v>2916</v>
      </c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customFormat="false" ht="17.85" hidden="false" customHeight="false" outlineLevel="0" collapsed="false">
      <c r="A86" s="127"/>
      <c r="B86" s="127" t="s">
        <v>170</v>
      </c>
      <c r="C86" s="128" t="n">
        <v>2.1</v>
      </c>
      <c r="D86" s="129" t="n">
        <v>2</v>
      </c>
      <c r="E86" s="127" t="s">
        <v>5</v>
      </c>
      <c r="F86" s="130" t="n">
        <f aca="false">IF(E86="W",C86*D86-C86,(IF(E86="L",-C86)))</f>
        <v>2.1</v>
      </c>
      <c r="G86" s="127" t="s">
        <v>2906</v>
      </c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customFormat="false" ht="17.85" hidden="false" customHeight="false" outlineLevel="0" collapsed="false">
      <c r="A87" s="127"/>
      <c r="B87" s="127" t="s">
        <v>2907</v>
      </c>
      <c r="C87" s="128" t="n">
        <v>3.74</v>
      </c>
      <c r="D87" s="129" t="n">
        <v>2</v>
      </c>
      <c r="E87" s="127" t="s">
        <v>7</v>
      </c>
      <c r="F87" s="130" t="n">
        <f aca="false">IF(E87="W",C87*D87-C87,(IF(E87="L",-C87)))</f>
        <v>-3.74</v>
      </c>
      <c r="G87" s="127" t="s">
        <v>2906</v>
      </c>
      <c r="H87" s="127"/>
      <c r="I87" s="127"/>
      <c r="J87" s="127"/>
      <c r="K87" s="127"/>
      <c r="L87" s="127"/>
      <c r="M87" s="127"/>
      <c r="N87" s="127" t="s">
        <v>2924</v>
      </c>
      <c r="O87" s="127"/>
      <c r="P87" s="127" t="s">
        <v>2925</v>
      </c>
      <c r="Q87" s="127" t="s">
        <v>2926</v>
      </c>
      <c r="R87" s="127" t="s">
        <v>2927</v>
      </c>
      <c r="S87" s="127"/>
      <c r="T87" s="127"/>
      <c r="U87" s="127"/>
      <c r="V87" s="127"/>
      <c r="W87" s="127"/>
      <c r="X87" s="127"/>
      <c r="Y87" s="127"/>
      <c r="Z87" s="127"/>
    </row>
    <row r="88" customFormat="false" ht="17.85" hidden="false" customHeight="false" outlineLevel="0" collapsed="false">
      <c r="A88" s="127"/>
      <c r="B88" s="127" t="s">
        <v>1162</v>
      </c>
      <c r="C88" s="128" t="n">
        <v>1</v>
      </c>
      <c r="D88" s="129" t="n">
        <v>2</v>
      </c>
      <c r="E88" s="127" t="s">
        <v>5</v>
      </c>
      <c r="F88" s="130" t="n">
        <f aca="false">IF(E88="W",C88*D88-C88,(IF(E88="L",-C88)))</f>
        <v>1</v>
      </c>
      <c r="G88" s="127" t="s">
        <v>2916</v>
      </c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customFormat="false" ht="17.85" hidden="false" customHeight="false" outlineLevel="0" collapsed="false">
      <c r="A89" s="127"/>
      <c r="B89" s="127" t="s">
        <v>1162</v>
      </c>
      <c r="C89" s="128" t="n">
        <v>10</v>
      </c>
      <c r="D89" s="129" t="n">
        <v>2</v>
      </c>
      <c r="E89" s="127" t="s">
        <v>7</v>
      </c>
      <c r="F89" s="130" t="n">
        <f aca="false">IF(E89="W",C89*D89-C89,(IF(E89="L",-C89)))</f>
        <v>-10</v>
      </c>
      <c r="G89" s="127" t="s">
        <v>2916</v>
      </c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customFormat="false" ht="17.85" hidden="false" customHeight="false" outlineLevel="0" collapsed="false">
      <c r="A90" s="127"/>
      <c r="B90" s="127" t="s">
        <v>1162</v>
      </c>
      <c r="C90" s="128" t="n">
        <v>7.2</v>
      </c>
      <c r="D90" s="129" t="n">
        <v>2</v>
      </c>
      <c r="E90" s="127" t="s">
        <v>5</v>
      </c>
      <c r="F90" s="130" t="n">
        <f aca="false">IF(E90="W",C90*D90-C90,(IF(E90="L",-C90)))</f>
        <v>7.2</v>
      </c>
      <c r="G90" s="127" t="s">
        <v>2916</v>
      </c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customFormat="false" ht="17.85" hidden="false" customHeight="false" outlineLevel="0" collapsed="false">
      <c r="A91" s="127"/>
      <c r="B91" s="127" t="s">
        <v>1162</v>
      </c>
      <c r="C91" s="128" t="n">
        <v>2.65</v>
      </c>
      <c r="D91" s="129" t="n">
        <v>2</v>
      </c>
      <c r="E91" s="127" t="s">
        <v>7</v>
      </c>
      <c r="F91" s="130" t="n">
        <f aca="false">IF(E91="W",C91*D91-C91,(IF(E91="L",-C91)))</f>
        <v>-2.65</v>
      </c>
      <c r="G91" s="127" t="s">
        <v>2916</v>
      </c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customFormat="false" ht="17.85" hidden="false" customHeight="false" outlineLevel="0" collapsed="false">
      <c r="A92" s="127" t="n">
        <v>43528</v>
      </c>
      <c r="B92" s="127" t="s">
        <v>170</v>
      </c>
      <c r="C92" s="128" t="n">
        <v>19.41</v>
      </c>
      <c r="D92" s="129" t="n">
        <v>2</v>
      </c>
      <c r="E92" s="127" t="s">
        <v>5</v>
      </c>
      <c r="F92" s="130" t="n">
        <f aca="false">IF(E92="W",C92*D92-C92,(IF(E92="L",-C92)))</f>
        <v>19.41</v>
      </c>
      <c r="G92" s="127" t="s">
        <v>2893</v>
      </c>
      <c r="H92" s="127" t="s">
        <v>2928</v>
      </c>
      <c r="I92" s="127"/>
      <c r="J92" s="127" t="s">
        <v>2929</v>
      </c>
      <c r="K92" s="127" t="s">
        <v>2930</v>
      </c>
      <c r="L92" s="127" t="s">
        <v>2931</v>
      </c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customFormat="false" ht="17.85" hidden="false" customHeight="false" outlineLevel="0" collapsed="false">
      <c r="A93" s="127"/>
      <c r="B93" s="127" t="s">
        <v>68</v>
      </c>
      <c r="C93" s="128" t="n">
        <v>5</v>
      </c>
      <c r="D93" s="129" t="n">
        <v>2</v>
      </c>
      <c r="E93" s="127" t="s">
        <v>7</v>
      </c>
      <c r="F93" s="130" t="n">
        <f aca="false">IF(E93="W",C93*D93-C93,(IF(E93="L",-C93)))</f>
        <v>-5</v>
      </c>
      <c r="G93" s="127" t="s">
        <v>2900</v>
      </c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customFormat="false" ht="17.85" hidden="false" customHeight="false" outlineLevel="0" collapsed="false">
      <c r="A94" s="127"/>
      <c r="B94" s="127" t="s">
        <v>68</v>
      </c>
      <c r="C94" s="128" t="n">
        <v>3.4</v>
      </c>
      <c r="D94" s="129" t="n">
        <v>2</v>
      </c>
      <c r="E94" s="127" t="s">
        <v>5</v>
      </c>
      <c r="F94" s="130" t="n">
        <f aca="false">IF(E94="W",C94*D94-C94,(IF(E94="L",-C94)))</f>
        <v>3.4</v>
      </c>
      <c r="G94" s="127" t="s">
        <v>2900</v>
      </c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customFormat="false" ht="17.85" hidden="false" customHeight="false" outlineLevel="0" collapsed="false">
      <c r="A95" s="127"/>
      <c r="B95" s="127" t="s">
        <v>63</v>
      </c>
      <c r="C95" s="128" t="n">
        <v>16</v>
      </c>
      <c r="D95" s="129" t="n">
        <v>2</v>
      </c>
      <c r="E95" s="127" t="s">
        <v>7</v>
      </c>
      <c r="F95" s="130" t="n">
        <f aca="false">IF(E95="W",C95*D95-C95,(IF(E95="L",-C95)))</f>
        <v>-16</v>
      </c>
      <c r="G95" s="127" t="s">
        <v>2923</v>
      </c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customFormat="false" ht="17.85" hidden="false" customHeight="false" outlineLevel="0" collapsed="false">
      <c r="A96" s="127"/>
      <c r="B96" s="127" t="s">
        <v>68</v>
      </c>
      <c r="C96" s="128" t="n">
        <v>16</v>
      </c>
      <c r="D96" s="129" t="n">
        <v>2</v>
      </c>
      <c r="E96" s="127" t="s">
        <v>7</v>
      </c>
      <c r="F96" s="130" t="n">
        <f aca="false">IF(E96="W",C96*D96-C96,(IF(E96="L",-C96)))</f>
        <v>-16</v>
      </c>
      <c r="G96" s="127" t="s">
        <v>2923</v>
      </c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customFormat="false" ht="17.85" hidden="false" customHeight="false" outlineLevel="0" collapsed="false">
      <c r="A97" s="127"/>
      <c r="B97" s="127" t="s">
        <v>2896</v>
      </c>
      <c r="C97" s="128" t="n">
        <v>6</v>
      </c>
      <c r="D97" s="129" t="n">
        <v>2</v>
      </c>
      <c r="E97" s="127" t="s">
        <v>5</v>
      </c>
      <c r="F97" s="130" t="n">
        <f aca="false">IF(E97="W",C97*D97-C97,(IF(E97="L",-C97)))</f>
        <v>6</v>
      </c>
      <c r="G97" s="127" t="s">
        <v>2900</v>
      </c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customFormat="false" ht="17.85" hidden="false" customHeight="false" outlineLevel="0" collapsed="false">
      <c r="A98" s="127"/>
      <c r="B98" s="127" t="s">
        <v>68</v>
      </c>
      <c r="C98" s="128" t="n">
        <v>30</v>
      </c>
      <c r="D98" s="129" t="n">
        <v>2</v>
      </c>
      <c r="E98" s="127" t="s">
        <v>7</v>
      </c>
      <c r="F98" s="130" t="n">
        <f aca="false">IF(E98="W",C98*D98-C98,(IF(E98="L",-C98)))</f>
        <v>-30</v>
      </c>
      <c r="G98" s="127" t="s">
        <v>2893</v>
      </c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customFormat="false" ht="17.85" hidden="false" customHeight="false" outlineLevel="0" collapsed="false">
      <c r="A99" s="127"/>
      <c r="B99" s="127" t="s">
        <v>68</v>
      </c>
      <c r="C99" s="128" t="n">
        <v>0</v>
      </c>
      <c r="D99" s="129" t="n">
        <v>2</v>
      </c>
      <c r="E99" s="127" t="s">
        <v>5</v>
      </c>
      <c r="F99" s="130" t="n">
        <f aca="false">IF(E99="W",C99*D99-C99,(IF(E99="L",-C99)))</f>
        <v>0</v>
      </c>
      <c r="G99" s="127" t="s">
        <v>2893</v>
      </c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customFormat="false" ht="17.85" hidden="false" customHeight="false" outlineLevel="0" collapsed="false">
      <c r="A100" s="127"/>
      <c r="B100" s="127" t="s">
        <v>2896</v>
      </c>
      <c r="C100" s="128" t="n">
        <v>2.89</v>
      </c>
      <c r="D100" s="129" t="n">
        <v>2</v>
      </c>
      <c r="E100" s="127" t="s">
        <v>5</v>
      </c>
      <c r="F100" s="130" t="n">
        <f aca="false">IF(E100="W",C100*D100-C100,(IF(E100="L",-C100)))</f>
        <v>2.89</v>
      </c>
      <c r="G100" s="127" t="s">
        <v>2892</v>
      </c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customFormat="false" ht="17.85" hidden="false" customHeight="false" outlineLevel="0" collapsed="false">
      <c r="A101" s="127"/>
      <c r="B101" s="127" t="s">
        <v>2896</v>
      </c>
      <c r="C101" s="128" t="n">
        <v>25</v>
      </c>
      <c r="D101" s="129" t="n">
        <v>2</v>
      </c>
      <c r="E101" s="127" t="s">
        <v>7</v>
      </c>
      <c r="F101" s="130" t="n">
        <f aca="false">IF(E101="W",C101*D101-C101,(IF(E101="L",-C101)))</f>
        <v>-25</v>
      </c>
      <c r="G101" s="127" t="s">
        <v>2900</v>
      </c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customFormat="false" ht="17.85" hidden="false" customHeight="false" outlineLevel="0" collapsed="false">
      <c r="A102" s="127"/>
      <c r="B102" s="127" t="s">
        <v>2896</v>
      </c>
      <c r="C102" s="128" t="n">
        <v>18.736</v>
      </c>
      <c r="D102" s="129" t="n">
        <v>2</v>
      </c>
      <c r="E102" s="127" t="s">
        <v>5</v>
      </c>
      <c r="F102" s="130" t="n">
        <f aca="false">IF(E102="W",C102*D102-C102,(IF(E102="L",-C102)))</f>
        <v>18.736</v>
      </c>
      <c r="G102" s="127" t="s">
        <v>2900</v>
      </c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customFormat="false" ht="17.85" hidden="false" customHeight="false" outlineLevel="0" collapsed="false">
      <c r="A103" s="127"/>
      <c r="B103" s="127" t="s">
        <v>2896</v>
      </c>
      <c r="C103" s="128" t="n">
        <v>25</v>
      </c>
      <c r="D103" s="129" t="n">
        <v>2</v>
      </c>
      <c r="E103" s="127" t="s">
        <v>7</v>
      </c>
      <c r="F103" s="130" t="n">
        <f aca="false">IF(E103="W",C103*D103-C103,(IF(E103="L",-C103)))</f>
        <v>-25</v>
      </c>
      <c r="G103" s="127" t="s">
        <v>2900</v>
      </c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customFormat="false" ht="17.85" hidden="false" customHeight="false" outlineLevel="0" collapsed="false">
      <c r="A104" s="127"/>
      <c r="B104" s="127" t="s">
        <v>2896</v>
      </c>
      <c r="C104" s="128" t="n">
        <v>19.332</v>
      </c>
      <c r="D104" s="129" t="n">
        <v>2</v>
      </c>
      <c r="E104" s="127" t="s">
        <v>5</v>
      </c>
      <c r="F104" s="130" t="n">
        <f aca="false">IF(E104="W",C104*D104-C104,(IF(E104="L",-C104)))</f>
        <v>19.332</v>
      </c>
      <c r="G104" s="127" t="s">
        <v>2900</v>
      </c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customFormat="false" ht="17.85" hidden="false" customHeight="false" outlineLevel="0" collapsed="false">
      <c r="A105" s="127"/>
      <c r="B105" s="127" t="s">
        <v>2896</v>
      </c>
      <c r="C105" s="128" t="n">
        <v>20</v>
      </c>
      <c r="D105" s="129" t="n">
        <v>2</v>
      </c>
      <c r="E105" s="127" t="s">
        <v>7</v>
      </c>
      <c r="F105" s="130" t="n">
        <f aca="false">IF(E105="W",C105*D105-C105,(IF(E105="L",-C105)))</f>
        <v>-20</v>
      </c>
      <c r="G105" s="127" t="s">
        <v>2900</v>
      </c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customFormat="false" ht="17.85" hidden="false" customHeight="false" outlineLevel="0" collapsed="false">
      <c r="A106" s="127"/>
      <c r="B106" s="127" t="s">
        <v>2896</v>
      </c>
      <c r="C106" s="128" t="n">
        <v>10</v>
      </c>
      <c r="D106" s="129" t="n">
        <v>2</v>
      </c>
      <c r="E106" s="127" t="s">
        <v>5</v>
      </c>
      <c r="F106" s="130" t="n">
        <f aca="false">IF(E106="W",C106*D106-C106,(IF(E106="L",-C106)))</f>
        <v>10</v>
      </c>
      <c r="G106" s="127" t="s">
        <v>2900</v>
      </c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customFormat="false" ht="17.85" hidden="false" customHeight="false" outlineLevel="0" collapsed="false">
      <c r="A107" s="127"/>
      <c r="B107" s="127" t="s">
        <v>2896</v>
      </c>
      <c r="C107" s="128" t="n">
        <v>9</v>
      </c>
      <c r="D107" s="129" t="n">
        <v>2</v>
      </c>
      <c r="E107" s="127" t="s">
        <v>7</v>
      </c>
      <c r="F107" s="130" t="n">
        <f aca="false">IF(E107="W",C107*D107-C107,(IF(E107="L",-C107)))</f>
        <v>-9</v>
      </c>
      <c r="G107" s="127" t="s">
        <v>2900</v>
      </c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customFormat="false" ht="17.85" hidden="false" customHeight="false" outlineLevel="0" collapsed="false">
      <c r="A108" s="127"/>
      <c r="B108" s="127" t="s">
        <v>68</v>
      </c>
      <c r="C108" s="128" t="n">
        <v>2.25</v>
      </c>
      <c r="D108" s="129" t="n">
        <v>2</v>
      </c>
      <c r="E108" s="127" t="s">
        <v>5</v>
      </c>
      <c r="F108" s="130" t="n">
        <f aca="false">IF(E108="W",C108*D108-C108,(IF(E108="L",-C108)))</f>
        <v>2.25</v>
      </c>
      <c r="G108" s="127" t="s">
        <v>2932</v>
      </c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customFormat="false" ht="17.85" hidden="false" customHeight="false" outlineLevel="0" collapsed="false">
      <c r="A109" s="127"/>
      <c r="B109" s="127" t="s">
        <v>68</v>
      </c>
      <c r="C109" s="128" t="n">
        <v>10</v>
      </c>
      <c r="D109" s="129" t="n">
        <v>2</v>
      </c>
      <c r="E109" s="127" t="s">
        <v>7</v>
      </c>
      <c r="F109" s="130" t="n">
        <f aca="false">IF(E109="W",C109*D109-C109,(IF(E109="L",-C109)))</f>
        <v>-10</v>
      </c>
      <c r="G109" s="127" t="s">
        <v>2892</v>
      </c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customFormat="false" ht="17.85" hidden="false" customHeight="false" outlineLevel="0" collapsed="false">
      <c r="A110" s="127"/>
      <c r="B110" s="127" t="s">
        <v>68</v>
      </c>
      <c r="C110" s="128" t="n">
        <v>18.78</v>
      </c>
      <c r="D110" s="129" t="n">
        <v>2</v>
      </c>
      <c r="E110" s="127" t="s">
        <v>5</v>
      </c>
      <c r="F110" s="130" t="n">
        <f aca="false">IF(E110="W",C110*D110-C110,(IF(E110="L",-C110)))</f>
        <v>18.78</v>
      </c>
      <c r="G110" s="127" t="s">
        <v>2892</v>
      </c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customFormat="false" ht="17.85" hidden="false" customHeight="false" outlineLevel="0" collapsed="false">
      <c r="A111" s="127"/>
      <c r="B111" s="127" t="s">
        <v>68</v>
      </c>
      <c r="C111" s="128" t="n">
        <v>3.23</v>
      </c>
      <c r="D111" s="129" t="n">
        <v>2</v>
      </c>
      <c r="E111" s="127" t="s">
        <v>5</v>
      </c>
      <c r="F111" s="130" t="n">
        <f aca="false">IF(E111="W",C111*D111-C111,(IF(E111="L",-C111)))</f>
        <v>3.23</v>
      </c>
      <c r="G111" s="127" t="s">
        <v>2892</v>
      </c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customFormat="false" ht="17.85" hidden="false" customHeight="false" outlineLevel="0" collapsed="false">
      <c r="A112" s="127"/>
      <c r="B112" s="127" t="s">
        <v>2896</v>
      </c>
      <c r="C112" s="128" t="n">
        <v>15</v>
      </c>
      <c r="D112" s="129" t="n">
        <v>2</v>
      </c>
      <c r="E112" s="127" t="s">
        <v>7</v>
      </c>
      <c r="F112" s="130" t="n">
        <f aca="false">IF(E112="W",C112*D112-C112,(IF(E112="L",-C112)))</f>
        <v>-15</v>
      </c>
      <c r="G112" s="127" t="s">
        <v>2933</v>
      </c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customFormat="false" ht="17.85" hidden="false" customHeight="false" outlineLevel="0" collapsed="false">
      <c r="A113" s="127"/>
      <c r="B113" s="127" t="s">
        <v>2896</v>
      </c>
      <c r="C113" s="128" t="n">
        <v>12.3</v>
      </c>
      <c r="D113" s="129" t="n">
        <v>2</v>
      </c>
      <c r="E113" s="127" t="s">
        <v>5</v>
      </c>
      <c r="F113" s="130" t="n">
        <f aca="false">IF(E113="W",C113*D113-C113,(IF(E113="L",-C113)))</f>
        <v>12.3</v>
      </c>
      <c r="G113" s="127" t="s">
        <v>2933</v>
      </c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customFormat="false" ht="17.85" hidden="false" customHeight="false" outlineLevel="0" collapsed="false">
      <c r="A114" s="127"/>
      <c r="B114" s="127" t="s">
        <v>2896</v>
      </c>
      <c r="C114" s="128" t="n">
        <v>0.75</v>
      </c>
      <c r="D114" s="129" t="n">
        <v>2</v>
      </c>
      <c r="E114" s="127" t="s">
        <v>5</v>
      </c>
      <c r="F114" s="130" t="n">
        <f aca="false">IF(E114="W",C114*D114-C114,(IF(E114="L",-C114)))</f>
        <v>0.75</v>
      </c>
      <c r="G114" s="127" t="s">
        <v>2934</v>
      </c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customFormat="false" ht="17.85" hidden="false" customHeight="false" outlineLevel="0" collapsed="false">
      <c r="A115" s="127"/>
      <c r="B115" s="127" t="s">
        <v>2896</v>
      </c>
      <c r="C115" s="128" t="n">
        <v>7.02</v>
      </c>
      <c r="D115" s="129" t="n">
        <v>2</v>
      </c>
      <c r="E115" s="127" t="s">
        <v>7</v>
      </c>
      <c r="F115" s="130" t="n">
        <f aca="false">IF(E115="W",C115*D115-C115,(IF(E115="L",-C115)))</f>
        <v>-7.02</v>
      </c>
      <c r="G115" s="127" t="s">
        <v>2934</v>
      </c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customFormat="false" ht="17.85" hidden="false" customHeight="false" outlineLevel="0" collapsed="false">
      <c r="A116" s="127" t="s">
        <v>2935</v>
      </c>
      <c r="B116" s="127" t="s">
        <v>2896</v>
      </c>
      <c r="C116" s="128" t="n">
        <v>12.18</v>
      </c>
      <c r="D116" s="129" t="n">
        <v>2</v>
      </c>
      <c r="E116" s="127" t="s">
        <v>5</v>
      </c>
      <c r="F116" s="130" t="n">
        <f aca="false">IF(E116="W",C116*D116-C116,(IF(E116="L",-C116)))</f>
        <v>12.18</v>
      </c>
      <c r="G116" s="127" t="s">
        <v>2934</v>
      </c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customFormat="false" ht="17.85" hidden="false" customHeight="false" outlineLevel="0" collapsed="false">
      <c r="A117" s="127"/>
      <c r="B117" s="127" t="s">
        <v>2896</v>
      </c>
      <c r="C117" s="128" t="n">
        <v>3.85</v>
      </c>
      <c r="D117" s="129" t="n">
        <v>2</v>
      </c>
      <c r="E117" s="127" t="s">
        <v>7</v>
      </c>
      <c r="F117" s="130" t="n">
        <f aca="false">IF(E117="W",C117*D117-C117,(IF(E117="L",-C117)))</f>
        <v>-3.85</v>
      </c>
      <c r="G117" s="127" t="s">
        <v>2934</v>
      </c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customFormat="false" ht="17.85" hidden="false" customHeight="false" outlineLevel="0" collapsed="false">
      <c r="A118" s="127" t="s">
        <v>2936</v>
      </c>
      <c r="B118" s="127" t="s">
        <v>2896</v>
      </c>
      <c r="C118" s="128" t="n">
        <v>12.5</v>
      </c>
      <c r="D118" s="129" t="n">
        <v>2</v>
      </c>
      <c r="E118" s="127" t="s">
        <v>7</v>
      </c>
      <c r="F118" s="130" t="n">
        <f aca="false">IF(E118="W",C118*D118-C118,(IF(E118="L",-C118)))</f>
        <v>-12.5</v>
      </c>
      <c r="G118" s="127" t="s">
        <v>2900</v>
      </c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customFormat="false" ht="17.85" hidden="false" customHeight="false" outlineLevel="0" collapsed="false">
      <c r="A119" s="127"/>
      <c r="B119" s="127" t="s">
        <v>2896</v>
      </c>
      <c r="C119" s="128" t="n">
        <v>7.06</v>
      </c>
      <c r="D119" s="129" t="n">
        <v>2</v>
      </c>
      <c r="E119" s="127" t="s">
        <v>5</v>
      </c>
      <c r="F119" s="130" t="n">
        <f aca="false">IF(E119="W",C119*D119-C119,(IF(E119="L",-C119)))</f>
        <v>7.06</v>
      </c>
      <c r="G119" s="127" t="s">
        <v>2900</v>
      </c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customFormat="false" ht="17.85" hidden="false" customHeight="false" outlineLevel="0" collapsed="false">
      <c r="A120" s="127"/>
      <c r="B120" s="127" t="s">
        <v>2896</v>
      </c>
      <c r="C120" s="128" t="n">
        <v>25</v>
      </c>
      <c r="D120" s="129" t="n">
        <v>2</v>
      </c>
      <c r="E120" s="127" t="s">
        <v>7</v>
      </c>
      <c r="F120" s="130" t="n">
        <f aca="false">IF(E120="W",C120*D120-C120,(IF(E120="L",-C120)))</f>
        <v>-25</v>
      </c>
      <c r="G120" s="127" t="s">
        <v>2900</v>
      </c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customFormat="false" ht="17.85" hidden="false" customHeight="false" outlineLevel="0" collapsed="false">
      <c r="A121" s="127"/>
      <c r="B121" s="127" t="s">
        <v>2896</v>
      </c>
      <c r="C121" s="128" t="n">
        <v>18.02</v>
      </c>
      <c r="D121" s="129" t="n">
        <v>2</v>
      </c>
      <c r="E121" s="127" t="s">
        <v>5</v>
      </c>
      <c r="F121" s="130" t="n">
        <f aca="false">IF(E121="W",C121*D121-C121,(IF(E121="L",-C121)))</f>
        <v>18.02</v>
      </c>
      <c r="G121" s="127" t="s">
        <v>2900</v>
      </c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customFormat="false" ht="17.85" hidden="false" customHeight="false" outlineLevel="0" collapsed="false">
      <c r="A122" s="127"/>
      <c r="B122" s="127" t="s">
        <v>2896</v>
      </c>
      <c r="C122" s="128" t="n">
        <v>30</v>
      </c>
      <c r="D122" s="129" t="n">
        <v>2</v>
      </c>
      <c r="E122" s="127" t="s">
        <v>7</v>
      </c>
      <c r="F122" s="130" t="n">
        <f aca="false">IF(E122="W",C122*D122-C122,(IF(E122="L",-C122)))</f>
        <v>-30</v>
      </c>
      <c r="G122" s="127" t="s">
        <v>2900</v>
      </c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customFormat="false" ht="17.85" hidden="false" customHeight="false" outlineLevel="0" collapsed="false">
      <c r="A123" s="127" t="s">
        <v>2937</v>
      </c>
      <c r="B123" s="127" t="s">
        <v>2896</v>
      </c>
      <c r="C123" s="128" t="n">
        <v>18.4</v>
      </c>
      <c r="D123" s="129" t="n">
        <v>2</v>
      </c>
      <c r="E123" s="127" t="s">
        <v>5</v>
      </c>
      <c r="F123" s="130" t="n">
        <f aca="false">IF(E123="W",C123*D123-C123,(IF(E123="L",-C123)))</f>
        <v>18.4</v>
      </c>
      <c r="G123" s="127" t="s">
        <v>2900</v>
      </c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customFormat="false" ht="17.85" hidden="false" customHeight="false" outlineLevel="0" collapsed="false">
      <c r="A124" s="127"/>
      <c r="B124" s="127" t="s">
        <v>68</v>
      </c>
      <c r="C124" s="128" t="n">
        <v>28.5</v>
      </c>
      <c r="D124" s="129" t="n">
        <v>2</v>
      </c>
      <c r="E124" s="127" t="s">
        <v>7</v>
      </c>
      <c r="F124" s="130" t="n">
        <f aca="false">IF(E124="W",C124*D124-C124,(IF(E124="L",-C124)))</f>
        <v>-28.5</v>
      </c>
      <c r="G124" s="127" t="s">
        <v>2900</v>
      </c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customFormat="false" ht="17.85" hidden="false" customHeight="false" outlineLevel="0" collapsed="false">
      <c r="A125" s="127"/>
      <c r="B125" s="127" t="s">
        <v>68</v>
      </c>
      <c r="C125" s="128" t="n">
        <v>48.63</v>
      </c>
      <c r="D125" s="129" t="n">
        <v>2</v>
      </c>
      <c r="E125" s="127" t="s">
        <v>5</v>
      </c>
      <c r="F125" s="130" t="n">
        <f aca="false">IF(E125="W",C125*D125-C125,(IF(E125="L",-C125)))</f>
        <v>48.63</v>
      </c>
      <c r="G125" s="127" t="s">
        <v>2900</v>
      </c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customFormat="false" ht="17.85" hidden="false" customHeight="false" outlineLevel="0" collapsed="false">
      <c r="A126" s="127" t="s">
        <v>2938</v>
      </c>
      <c r="B126" s="127" t="s">
        <v>68</v>
      </c>
      <c r="C126" s="128" t="n">
        <v>10.4</v>
      </c>
      <c r="D126" s="129" t="n">
        <v>2</v>
      </c>
      <c r="E126" s="127" t="s">
        <v>7</v>
      </c>
      <c r="F126" s="130" t="n">
        <f aca="false">IF(E126="W",C126*D126-C126,(IF(E126="L",-C126)))</f>
        <v>-10.4</v>
      </c>
      <c r="G126" s="127" t="s">
        <v>2939</v>
      </c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customFormat="false" ht="17.85" hidden="false" customHeight="false" outlineLevel="0" collapsed="false">
      <c r="A127" s="127" t="s">
        <v>2940</v>
      </c>
      <c r="B127" s="127" t="s">
        <v>68</v>
      </c>
      <c r="C127" s="128" t="n">
        <v>2.9</v>
      </c>
      <c r="D127" s="129" t="n">
        <v>2</v>
      </c>
      <c r="E127" s="127" t="s">
        <v>5</v>
      </c>
      <c r="F127" s="130" t="n">
        <f aca="false">IF(E127="W",C127*D127-C127,(IF(E127="L",-C127)))</f>
        <v>2.9</v>
      </c>
      <c r="G127" s="127" t="s">
        <v>2939</v>
      </c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customFormat="false" ht="17.85" hidden="false" customHeight="false" outlineLevel="0" collapsed="false">
      <c r="A128" s="127"/>
      <c r="B128" s="127" t="s">
        <v>68</v>
      </c>
      <c r="C128" s="128" t="n">
        <v>0.6</v>
      </c>
      <c r="D128" s="129" t="n">
        <v>2</v>
      </c>
      <c r="E128" s="127" t="s">
        <v>5</v>
      </c>
      <c r="F128" s="130" t="n">
        <f aca="false">IF(E128="W",C128*D128-C128,(IF(E128="L",-C128)))</f>
        <v>0.6</v>
      </c>
      <c r="G128" s="127" t="s">
        <v>2939</v>
      </c>
      <c r="H128" s="127" t="s">
        <v>2941</v>
      </c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customFormat="false" ht="17.85" hidden="false" customHeight="false" outlineLevel="0" collapsed="false">
      <c r="A129" s="127" t="s">
        <v>2937</v>
      </c>
      <c r="B129" s="127" t="s">
        <v>2896</v>
      </c>
      <c r="C129" s="128" t="n">
        <v>50.85</v>
      </c>
      <c r="D129" s="129" t="n">
        <v>2</v>
      </c>
      <c r="E129" s="127" t="s">
        <v>7</v>
      </c>
      <c r="F129" s="130" t="n">
        <f aca="false">IF(E129="W",C129*D129-C129,(IF(E129="L",-C129)))</f>
        <v>-50.85</v>
      </c>
      <c r="G129" s="127" t="s">
        <v>2906</v>
      </c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customFormat="false" ht="17.85" hidden="false" customHeight="false" outlineLevel="0" collapsed="false">
      <c r="A130" s="127"/>
      <c r="B130" s="127" t="s">
        <v>151</v>
      </c>
      <c r="C130" s="128" t="n">
        <v>0.45</v>
      </c>
      <c r="D130" s="129" t="n">
        <v>2</v>
      </c>
      <c r="E130" s="127" t="s">
        <v>5</v>
      </c>
      <c r="F130" s="130" t="n">
        <f aca="false">IF(E130="W",C130*D130-C130,(IF(E130="L",-C130)))</f>
        <v>0.45</v>
      </c>
      <c r="G130" s="127" t="s">
        <v>2942</v>
      </c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customFormat="false" ht="17.85" hidden="false" customHeight="false" outlineLevel="0" collapsed="false">
      <c r="A131" s="127"/>
      <c r="B131" s="127" t="s">
        <v>754</v>
      </c>
      <c r="C131" s="128" t="n">
        <v>10.08</v>
      </c>
      <c r="D131" s="129" t="n">
        <v>2</v>
      </c>
      <c r="E131" s="127" t="s">
        <v>7</v>
      </c>
      <c r="F131" s="130" t="n">
        <f aca="false">IF(E131="W",C131*D131-C131,(IF(E131="L",-C131)))</f>
        <v>-10.08</v>
      </c>
      <c r="G131" s="127" t="s">
        <v>2943</v>
      </c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customFormat="false" ht="17.85" hidden="false" customHeight="false" outlineLevel="0" collapsed="false">
      <c r="A132" s="127"/>
      <c r="B132" s="127" t="s">
        <v>68</v>
      </c>
      <c r="C132" s="128" t="n">
        <v>6.42</v>
      </c>
      <c r="D132" s="129" t="n">
        <v>2</v>
      </c>
      <c r="E132" s="127" t="s">
        <v>5</v>
      </c>
      <c r="F132" s="130" t="n">
        <f aca="false">IF(E132="W",C132*D132-C132,(IF(E132="L",-C132)))</f>
        <v>6.42</v>
      </c>
      <c r="G132" s="127" t="s">
        <v>2943</v>
      </c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customFormat="false" ht="17.85" hidden="false" customHeight="false" outlineLevel="0" collapsed="false">
      <c r="A133" s="127"/>
      <c r="B133" s="127" t="s">
        <v>68</v>
      </c>
      <c r="C133" s="128" t="n">
        <v>0.34</v>
      </c>
      <c r="D133" s="129" t="n">
        <v>2</v>
      </c>
      <c r="E133" s="127" t="s">
        <v>5</v>
      </c>
      <c r="F133" s="130" t="n">
        <f aca="false">IF(E133="W",C133*D133-C133,(IF(E133="L",-C133)))</f>
        <v>0.34</v>
      </c>
      <c r="G133" s="127" t="s">
        <v>2943</v>
      </c>
      <c r="H133" s="127" t="s">
        <v>2941</v>
      </c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customFormat="false" ht="17.85" hidden="false" customHeight="false" outlineLevel="0" collapsed="false">
      <c r="A134" s="127"/>
      <c r="B134" s="127" t="s">
        <v>68</v>
      </c>
      <c r="C134" s="128" t="n">
        <v>10</v>
      </c>
      <c r="D134" s="129" t="n">
        <v>2</v>
      </c>
      <c r="E134" s="127" t="s">
        <v>7</v>
      </c>
      <c r="F134" s="130" t="n">
        <f aca="false">IF(E134="W",C134*D134-C134,(IF(E134="L",-C134)))</f>
        <v>-10</v>
      </c>
      <c r="G134" s="127" t="s">
        <v>2900</v>
      </c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customFormat="false" ht="17.85" hidden="false" customHeight="false" outlineLevel="0" collapsed="false">
      <c r="A135" s="127"/>
      <c r="B135" s="127" t="s">
        <v>68</v>
      </c>
      <c r="C135" s="128" t="n">
        <v>11.84</v>
      </c>
      <c r="D135" s="129" t="n">
        <v>2</v>
      </c>
      <c r="E135" s="127" t="s">
        <v>5</v>
      </c>
      <c r="F135" s="130" t="n">
        <f aca="false">IF(E135="W",C135*D135-C135,(IF(E135="L",-C135)))</f>
        <v>11.84</v>
      </c>
      <c r="G135" s="127" t="s">
        <v>2900</v>
      </c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customFormat="false" ht="17.85" hidden="false" customHeight="false" outlineLevel="0" collapsed="false">
      <c r="A136" s="127"/>
      <c r="B136" s="127" t="s">
        <v>68</v>
      </c>
      <c r="C136" s="128" t="n">
        <v>1.28</v>
      </c>
      <c r="D136" s="129" t="n">
        <v>2</v>
      </c>
      <c r="E136" s="127" t="s">
        <v>5</v>
      </c>
      <c r="F136" s="130" t="n">
        <f aca="false">IF(E136="W",C136*D136-C136,(IF(E136="L",-C136)))</f>
        <v>1.28</v>
      </c>
      <c r="G136" s="127" t="s">
        <v>2944</v>
      </c>
      <c r="H136" s="127" t="s">
        <v>2941</v>
      </c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customFormat="false" ht="17.85" hidden="false" customHeight="false" outlineLevel="0" collapsed="false">
      <c r="A137" s="127"/>
      <c r="B137" s="127" t="s">
        <v>68</v>
      </c>
      <c r="C137" s="128" t="n">
        <v>5</v>
      </c>
      <c r="D137" s="129" t="n">
        <v>2</v>
      </c>
      <c r="E137" s="127" t="s">
        <v>7</v>
      </c>
      <c r="F137" s="130" t="n">
        <f aca="false">IF(E137="W",C137*D137-C137,(IF(E137="L",-C137)))</f>
        <v>-5</v>
      </c>
      <c r="G137" s="127" t="s">
        <v>2944</v>
      </c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customFormat="false" ht="17.85" hidden="false" customHeight="false" outlineLevel="0" collapsed="false">
      <c r="A138" s="127"/>
      <c r="B138" s="127" t="s">
        <v>68</v>
      </c>
      <c r="C138" s="128" t="n">
        <v>1.25</v>
      </c>
      <c r="D138" s="129" t="n">
        <v>2</v>
      </c>
      <c r="E138" s="127" t="s">
        <v>5</v>
      </c>
      <c r="F138" s="130" t="n">
        <f aca="false">IF(E138="W",C138*D138-C138,(IF(E138="L",-C138)))</f>
        <v>1.25</v>
      </c>
      <c r="G138" s="127" t="s">
        <v>2944</v>
      </c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customFormat="false" ht="17.85" hidden="false" customHeight="false" outlineLevel="0" collapsed="false">
      <c r="A139" s="127"/>
      <c r="B139" s="127" t="s">
        <v>151</v>
      </c>
      <c r="C139" s="128" t="n">
        <v>0.12</v>
      </c>
      <c r="D139" s="129" t="n">
        <v>2</v>
      </c>
      <c r="E139" s="127" t="s">
        <v>5</v>
      </c>
      <c r="F139" s="130" t="n">
        <f aca="false">IF(E139="W",C139*D139-C139,(IF(E139="L",-C139)))</f>
        <v>0.12</v>
      </c>
      <c r="G139" s="127" t="s">
        <v>2945</v>
      </c>
      <c r="H139" s="127" t="s">
        <v>2946</v>
      </c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customFormat="false" ht="17.85" hidden="false" customHeight="false" outlineLevel="0" collapsed="false">
      <c r="A140" s="127"/>
      <c r="B140" s="127" t="s">
        <v>2947</v>
      </c>
      <c r="C140" s="128" t="n">
        <v>4.5</v>
      </c>
      <c r="D140" s="129" t="n">
        <v>2</v>
      </c>
      <c r="E140" s="127" t="s">
        <v>5</v>
      </c>
      <c r="F140" s="130" t="n">
        <f aca="false">IF(E140="W",C140*D140-C140,(IF(E140="L",-C140)))</f>
        <v>4.5</v>
      </c>
      <c r="G140" s="127" t="s">
        <v>2948</v>
      </c>
      <c r="H140" s="127" t="s">
        <v>2941</v>
      </c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customFormat="false" ht="17.85" hidden="false" customHeight="false" outlineLevel="0" collapsed="false">
      <c r="A141" s="127"/>
      <c r="B141" s="127" t="s">
        <v>68</v>
      </c>
      <c r="C141" s="128" t="n">
        <v>10</v>
      </c>
      <c r="D141" s="129" t="n">
        <v>2</v>
      </c>
      <c r="E141" s="127" t="s">
        <v>7</v>
      </c>
      <c r="F141" s="130" t="n">
        <f aca="false">IF(E141="W",C141*D141-C141,(IF(E141="L",-C141)))</f>
        <v>-10</v>
      </c>
      <c r="G141" s="127" t="s">
        <v>2892</v>
      </c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customFormat="false" ht="17.85" hidden="false" customHeight="false" outlineLevel="0" collapsed="false">
      <c r="A142" s="127"/>
      <c r="B142" s="127" t="s">
        <v>68</v>
      </c>
      <c r="C142" s="128" t="n">
        <v>17.52</v>
      </c>
      <c r="D142" s="129" t="n">
        <v>2</v>
      </c>
      <c r="E142" s="127" t="s">
        <v>5</v>
      </c>
      <c r="F142" s="130" t="n">
        <f aca="false">IF(E142="W",C142*D142-C142,(IF(E142="L",-C142)))</f>
        <v>17.52</v>
      </c>
      <c r="G142" s="127" t="s">
        <v>2892</v>
      </c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customFormat="false" ht="17.85" hidden="false" customHeight="false" outlineLevel="0" collapsed="false">
      <c r="A143" s="127"/>
      <c r="B143" s="127" t="s">
        <v>68</v>
      </c>
      <c r="C143" s="128" t="n">
        <v>1.4</v>
      </c>
      <c r="D143" s="129" t="n">
        <v>2</v>
      </c>
      <c r="E143" s="127" t="s">
        <v>5</v>
      </c>
      <c r="F143" s="130" t="n">
        <f aca="false">IF(E143="W",C143*D143-C143,(IF(E143="L",-C143)))</f>
        <v>1.4</v>
      </c>
      <c r="G143" s="127" t="s">
        <v>2892</v>
      </c>
      <c r="H143" s="127" t="s">
        <v>2949</v>
      </c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customFormat="false" ht="17.85" hidden="false" customHeight="false" outlineLevel="0" collapsed="false">
      <c r="A144" s="127"/>
      <c r="B144" s="127" t="s">
        <v>151</v>
      </c>
      <c r="C144" s="128" t="n">
        <v>0.35</v>
      </c>
      <c r="D144" s="129" t="n">
        <v>2</v>
      </c>
      <c r="E144" s="127" t="s">
        <v>5</v>
      </c>
      <c r="F144" s="130" t="n">
        <f aca="false">IF(E144="W",C144*D144-C144,(IF(E144="L",-C144)))</f>
        <v>0.35</v>
      </c>
      <c r="G144" s="127" t="s">
        <v>2892</v>
      </c>
      <c r="H144" s="127" t="s">
        <v>2941</v>
      </c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customFormat="false" ht="17.85" hidden="false" customHeight="false" outlineLevel="0" collapsed="false">
      <c r="A145" s="127"/>
      <c r="B145" s="127" t="s">
        <v>68</v>
      </c>
      <c r="C145" s="128" t="n">
        <v>0.84</v>
      </c>
      <c r="D145" s="129" t="n">
        <v>2</v>
      </c>
      <c r="E145" s="127" t="s">
        <v>5</v>
      </c>
      <c r="F145" s="130" t="n">
        <f aca="false">IF(E145="W",C145*D145-C145,(IF(E145="L",-C145)))</f>
        <v>0.84</v>
      </c>
      <c r="G145" s="127" t="s">
        <v>2950</v>
      </c>
      <c r="H145" s="127" t="s">
        <v>2951</v>
      </c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customFormat="false" ht="17.85" hidden="false" customHeight="false" outlineLevel="0" collapsed="false">
      <c r="A146" s="127"/>
      <c r="B146" s="127" t="s">
        <v>68</v>
      </c>
      <c r="C146" s="128" t="n">
        <v>1.15</v>
      </c>
      <c r="D146" s="129" t="n">
        <v>2</v>
      </c>
      <c r="E146" s="127" t="s">
        <v>5</v>
      </c>
      <c r="F146" s="130" t="n">
        <f aca="false">IF(E146="W",C146*D146-C146,(IF(E146="L",-C146)))</f>
        <v>1.15</v>
      </c>
      <c r="G146" s="127" t="s">
        <v>2952</v>
      </c>
      <c r="H146" s="127" t="s">
        <v>2953</v>
      </c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customFormat="false" ht="17.85" hidden="false" customHeight="false" outlineLevel="0" collapsed="false">
      <c r="A147" s="127"/>
      <c r="B147" s="127" t="s">
        <v>68</v>
      </c>
      <c r="C147" s="128" t="n">
        <v>77.9</v>
      </c>
      <c r="D147" s="129" t="n">
        <v>2</v>
      </c>
      <c r="E147" s="127" t="s">
        <v>5</v>
      </c>
      <c r="F147" s="130" t="n">
        <f aca="false">IF(E147="W",C147*D147-C147,(IF(E147="L",-C147)))</f>
        <v>77.9</v>
      </c>
      <c r="G147" s="127" t="s">
        <v>2954</v>
      </c>
      <c r="H147" s="127" t="s">
        <v>2951</v>
      </c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customFormat="false" ht="17.85" hidden="false" customHeight="false" outlineLevel="0" collapsed="false">
      <c r="A148" s="127"/>
      <c r="B148" s="127" t="s">
        <v>68</v>
      </c>
      <c r="C148" s="128" t="n">
        <v>5.04</v>
      </c>
      <c r="D148" s="129" t="n">
        <v>2</v>
      </c>
      <c r="E148" s="127" t="s">
        <v>5</v>
      </c>
      <c r="F148" s="130" t="n">
        <f aca="false">IF(E148="W",C148*D148-C148,(IF(E148="L",-C148)))</f>
        <v>5.04</v>
      </c>
      <c r="G148" s="127" t="s">
        <v>2955</v>
      </c>
      <c r="H148" s="127" t="s">
        <v>2956</v>
      </c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customFormat="false" ht="17.85" hidden="false" customHeight="false" outlineLevel="0" collapsed="false">
      <c r="A149" s="127" t="s">
        <v>2957</v>
      </c>
      <c r="B149" s="127"/>
      <c r="C149" s="128" t="n">
        <v>0</v>
      </c>
      <c r="D149" s="129"/>
      <c r="E149" s="127"/>
      <c r="F149" s="130" t="n">
        <f aca="false">IF(E149="W",C149*D149-C149,(IF(E149="L",-C149)))</f>
        <v>0</v>
      </c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customFormat="false" ht="17.85" hidden="false" customHeight="false" outlineLevel="0" collapsed="false">
      <c r="A150" s="127"/>
      <c r="B150" s="127" t="s">
        <v>151</v>
      </c>
      <c r="C150" s="128" t="n">
        <v>1.83</v>
      </c>
      <c r="D150" s="129" t="n">
        <v>2</v>
      </c>
      <c r="E150" s="127" t="s">
        <v>5</v>
      </c>
      <c r="F150" s="130" t="n">
        <f aca="false">IF(E150="W",C150*D150-C150,(IF(E150="L",-C150)))</f>
        <v>1.83</v>
      </c>
      <c r="G150" s="127" t="s">
        <v>2945</v>
      </c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customFormat="false" ht="17.85" hidden="false" customHeight="false" outlineLevel="0" collapsed="false">
      <c r="A151" s="127"/>
      <c r="B151" s="127" t="s">
        <v>68</v>
      </c>
      <c r="C151" s="128" t="n">
        <v>2.45</v>
      </c>
      <c r="D151" s="129" t="n">
        <v>2</v>
      </c>
      <c r="E151" s="127" t="s">
        <v>5</v>
      </c>
      <c r="F151" s="130" t="n">
        <f aca="false">IF(E151="W",C151*D151-C151,(IF(E151="L",-C151)))</f>
        <v>2.45</v>
      </c>
      <c r="G151" s="127" t="s">
        <v>2958</v>
      </c>
      <c r="H151" s="127" t="s">
        <v>2951</v>
      </c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customFormat="false" ht="17.85" hidden="false" customHeight="false" outlineLevel="0" collapsed="false">
      <c r="A152" s="127"/>
      <c r="B152" s="127" t="s">
        <v>68</v>
      </c>
      <c r="C152" s="128" t="n">
        <v>12.5</v>
      </c>
      <c r="D152" s="129" t="n">
        <v>2</v>
      </c>
      <c r="E152" s="127" t="s">
        <v>7</v>
      </c>
      <c r="F152" s="130" t="n">
        <f aca="false">IF(E152="W",C152*D152-C152,(IF(E152="L",-C152)))</f>
        <v>-12.5</v>
      </c>
      <c r="G152" s="127" t="s">
        <v>2900</v>
      </c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customFormat="false" ht="17.85" hidden="false" customHeight="false" outlineLevel="0" collapsed="false">
      <c r="A153" s="127"/>
      <c r="B153" s="127" t="s">
        <v>68</v>
      </c>
      <c r="C153" s="128" t="n">
        <v>13.04</v>
      </c>
      <c r="D153" s="129" t="n">
        <v>2</v>
      </c>
      <c r="E153" s="127" t="s">
        <v>5</v>
      </c>
      <c r="F153" s="130" t="n">
        <f aca="false">IF(E153="W",C153*D153-C153,(IF(E153="L",-C153)))</f>
        <v>13.04</v>
      </c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customFormat="false" ht="17.85" hidden="false" customHeight="false" outlineLevel="0" collapsed="false">
      <c r="A154" s="127"/>
      <c r="B154" s="127" t="s">
        <v>68</v>
      </c>
      <c r="C154" s="128" t="n">
        <v>1.9</v>
      </c>
      <c r="D154" s="129" t="n">
        <v>2</v>
      </c>
      <c r="E154" s="127" t="s">
        <v>5</v>
      </c>
      <c r="F154" s="130" t="n">
        <f aca="false">IF(E154="W",C154*D154-C154,(IF(E154="L",-C154)))</f>
        <v>1.9</v>
      </c>
      <c r="G154" s="127" t="s">
        <v>2959</v>
      </c>
      <c r="H154" s="127" t="s">
        <v>2941</v>
      </c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customFormat="false" ht="17.85" hidden="false" customHeight="false" outlineLevel="0" collapsed="false">
      <c r="A155" s="127"/>
      <c r="B155" s="127" t="s">
        <v>68</v>
      </c>
      <c r="C155" s="128" t="n">
        <v>4.89</v>
      </c>
      <c r="D155" s="129" t="n">
        <v>2</v>
      </c>
      <c r="E155" s="127" t="s">
        <v>5</v>
      </c>
      <c r="F155" s="130" t="n">
        <f aca="false">IF(E155="W",C155*D155-C155,(IF(E155="L",-C155)))</f>
        <v>4.89</v>
      </c>
      <c r="G155" s="127" t="s">
        <v>2892</v>
      </c>
      <c r="H155" s="127" t="s">
        <v>2960</v>
      </c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customFormat="false" ht="17.85" hidden="false" customHeight="false" outlineLevel="0" collapsed="false">
      <c r="A156" s="127"/>
      <c r="B156" s="127" t="s">
        <v>2896</v>
      </c>
      <c r="C156" s="128" t="n">
        <v>15</v>
      </c>
      <c r="D156" s="129" t="n">
        <v>2</v>
      </c>
      <c r="E156" s="127" t="s">
        <v>7</v>
      </c>
      <c r="F156" s="130" t="n">
        <f aca="false">IF(E156="W",C156*D156-C156,(IF(E156="L",-C156)))</f>
        <v>-15</v>
      </c>
      <c r="G156" s="127" t="s">
        <v>2945</v>
      </c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customFormat="false" ht="17.85" hidden="false" customHeight="false" outlineLevel="0" collapsed="false">
      <c r="A157" s="127"/>
      <c r="B157" s="127" t="s">
        <v>2896</v>
      </c>
      <c r="C157" s="128" t="n">
        <v>19.58</v>
      </c>
      <c r="D157" s="129" t="n">
        <v>2</v>
      </c>
      <c r="E157" s="127" t="s">
        <v>5</v>
      </c>
      <c r="F157" s="130" t="n">
        <f aca="false">IF(E157="W",C157*D157-C157,(IF(E157="L",-C157)))</f>
        <v>19.58</v>
      </c>
      <c r="G157" s="127" t="s">
        <v>2945</v>
      </c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customFormat="false" ht="17.85" hidden="false" customHeight="false" outlineLevel="0" collapsed="false">
      <c r="A158" s="127"/>
      <c r="B158" s="127" t="s">
        <v>2896</v>
      </c>
      <c r="C158" s="128" t="n">
        <v>0.37</v>
      </c>
      <c r="D158" s="129" t="n">
        <v>2</v>
      </c>
      <c r="E158" s="127" t="s">
        <v>5</v>
      </c>
      <c r="F158" s="130" t="n">
        <f aca="false">IF(E158="W",C158*D158-C158,(IF(E158="L",-C158)))</f>
        <v>0.37</v>
      </c>
      <c r="G158" s="127" t="s">
        <v>2961</v>
      </c>
      <c r="H158" s="127" t="s">
        <v>2953</v>
      </c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customFormat="false" ht="17.85" hidden="false" customHeight="false" outlineLevel="0" collapsed="false">
      <c r="A159" s="127"/>
      <c r="B159" s="127" t="s">
        <v>68</v>
      </c>
      <c r="C159" s="128" t="n">
        <v>1.25</v>
      </c>
      <c r="D159" s="129" t="n">
        <v>2</v>
      </c>
      <c r="E159" s="127" t="s">
        <v>7</v>
      </c>
      <c r="F159" s="130" t="n">
        <f aca="false">IF(E159="W",C159*D159-C159,(IF(E159="L",-C159)))</f>
        <v>-1.25</v>
      </c>
      <c r="G159" s="127" t="s">
        <v>847</v>
      </c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customFormat="false" ht="17.85" hidden="false" customHeight="false" outlineLevel="0" collapsed="false">
      <c r="A160" s="127"/>
      <c r="B160" s="127" t="s">
        <v>68</v>
      </c>
      <c r="C160" s="128" t="n">
        <v>3.3</v>
      </c>
      <c r="D160" s="129" t="n">
        <v>2</v>
      </c>
      <c r="E160" s="127" t="s">
        <v>5</v>
      </c>
      <c r="F160" s="130" t="n">
        <f aca="false">IF(E160="W",C160*D160-C160,(IF(E160="L",-C160)))</f>
        <v>3.3</v>
      </c>
      <c r="G160" s="127" t="s">
        <v>2950</v>
      </c>
      <c r="H160" s="127" t="s">
        <v>2951</v>
      </c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customFormat="false" ht="17.85" hidden="false" customHeight="false" outlineLevel="0" collapsed="false">
      <c r="A161" s="127"/>
      <c r="B161" s="127" t="s">
        <v>68</v>
      </c>
      <c r="C161" s="128" t="n">
        <v>5</v>
      </c>
      <c r="D161" s="129" t="n">
        <v>2</v>
      </c>
      <c r="E161" s="127" t="s">
        <v>7</v>
      </c>
      <c r="F161" s="130" t="n">
        <f aca="false">IF(E161="W",C161*D161-C161,(IF(E161="L",-C161)))</f>
        <v>-5</v>
      </c>
      <c r="G161" s="127" t="s">
        <v>2962</v>
      </c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customFormat="false" ht="17.85" hidden="false" customHeight="false" outlineLevel="0" collapsed="false">
      <c r="A162" s="127"/>
      <c r="B162" s="127" t="s">
        <v>68</v>
      </c>
      <c r="C162" s="128" t="n">
        <v>4.36</v>
      </c>
      <c r="D162" s="129" t="n">
        <v>2</v>
      </c>
      <c r="E162" s="127" t="s">
        <v>5</v>
      </c>
      <c r="F162" s="130" t="n">
        <f aca="false">IF(E162="W",C162*D162-C162,(IF(E162="L",-C162)))</f>
        <v>4.36</v>
      </c>
      <c r="G162" s="127" t="s">
        <v>2950</v>
      </c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customFormat="false" ht="17.85" hidden="false" customHeight="false" outlineLevel="0" collapsed="false">
      <c r="A163" s="127"/>
      <c r="B163" s="127" t="s">
        <v>68</v>
      </c>
      <c r="C163" s="128" t="n">
        <v>12.5</v>
      </c>
      <c r="D163" s="129" t="n">
        <v>2</v>
      </c>
      <c r="E163" s="127" t="s">
        <v>7</v>
      </c>
      <c r="F163" s="130" t="n">
        <f aca="false">IF(E163="W",C163*D163-C163,(IF(E163="L",-C163)))</f>
        <v>-12.5</v>
      </c>
      <c r="G163" s="127" t="s">
        <v>2900</v>
      </c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customFormat="false" ht="17.85" hidden="false" customHeight="false" outlineLevel="0" collapsed="false">
      <c r="A164" s="127"/>
      <c r="B164" s="127" t="s">
        <v>68</v>
      </c>
      <c r="C164" s="128" t="n">
        <v>7.58</v>
      </c>
      <c r="D164" s="129" t="n">
        <v>2</v>
      </c>
      <c r="E164" s="127" t="s">
        <v>5</v>
      </c>
      <c r="F164" s="130" t="n">
        <f aca="false">IF(E164="W",C164*D164-C164,(IF(E164="L",-C164)))</f>
        <v>7.58</v>
      </c>
      <c r="G164" s="127" t="s">
        <v>2900</v>
      </c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customFormat="false" ht="17.85" hidden="false" customHeight="false" outlineLevel="0" collapsed="false">
      <c r="A165" s="127"/>
      <c r="B165" s="127" t="s">
        <v>68</v>
      </c>
      <c r="C165" s="128" t="n">
        <v>10</v>
      </c>
      <c r="D165" s="129" t="n">
        <v>2</v>
      </c>
      <c r="E165" s="127" t="s">
        <v>7</v>
      </c>
      <c r="F165" s="130" t="n">
        <f aca="false">IF(E165="W",C165*D165-C165,(IF(E165="L",-C165)))</f>
        <v>-10</v>
      </c>
      <c r="G165" s="127" t="s">
        <v>2893</v>
      </c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customFormat="false" ht="17.85" hidden="false" customHeight="false" outlineLevel="0" collapsed="false">
      <c r="A166" s="127"/>
      <c r="B166" s="127" t="s">
        <v>68</v>
      </c>
      <c r="C166" s="128" t="n">
        <v>8.523</v>
      </c>
      <c r="D166" s="129" t="n">
        <v>2</v>
      </c>
      <c r="E166" s="127" t="s">
        <v>5</v>
      </c>
      <c r="F166" s="130" t="n">
        <f aca="false">IF(E166="W",C166*D166-C166,(IF(E166="L",-C166)))</f>
        <v>8.523</v>
      </c>
      <c r="G166" s="127" t="s">
        <v>2893</v>
      </c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customFormat="false" ht="17.85" hidden="false" customHeight="false" outlineLevel="0" collapsed="false">
      <c r="A167" s="127"/>
      <c r="B167" s="127" t="s">
        <v>68</v>
      </c>
      <c r="C167" s="128" t="n">
        <v>5</v>
      </c>
      <c r="D167" s="129" t="n">
        <v>2</v>
      </c>
      <c r="E167" s="127" t="s">
        <v>7</v>
      </c>
      <c r="F167" s="130" t="n">
        <f aca="false">IF(E167="W",C167*D167-C167,(IF(E167="L",-C167)))</f>
        <v>-5</v>
      </c>
      <c r="G167" s="127" t="s">
        <v>2892</v>
      </c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customFormat="false" ht="17.85" hidden="false" customHeight="false" outlineLevel="0" collapsed="false">
      <c r="A168" s="127"/>
      <c r="B168" s="127" t="s">
        <v>68</v>
      </c>
      <c r="C168" s="128" t="n">
        <v>8.21</v>
      </c>
      <c r="D168" s="129" t="n">
        <v>2</v>
      </c>
      <c r="E168" s="127" t="s">
        <v>5</v>
      </c>
      <c r="F168" s="130" t="n">
        <f aca="false">IF(E168="W",C168*D168-C168,(IF(E168="L",-C168)))</f>
        <v>8.21</v>
      </c>
      <c r="G168" s="127" t="s">
        <v>2892</v>
      </c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customFormat="false" ht="17.85" hidden="false" customHeight="false" outlineLevel="0" collapsed="false">
      <c r="A169" s="127"/>
      <c r="B169" s="127" t="s">
        <v>170</v>
      </c>
      <c r="C169" s="128" t="n">
        <v>10</v>
      </c>
      <c r="D169" s="129" t="n">
        <v>2</v>
      </c>
      <c r="E169" s="127" t="s">
        <v>7</v>
      </c>
      <c r="F169" s="130" t="n">
        <f aca="false">IF(E169="W",C169*D169-C169,(IF(E169="L",-C169)))</f>
        <v>-10</v>
      </c>
      <c r="G169" s="127" t="s">
        <v>2906</v>
      </c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customFormat="false" ht="17.85" hidden="false" customHeight="false" outlineLevel="0" collapsed="false">
      <c r="A170" s="127"/>
      <c r="B170" s="127" t="s">
        <v>170</v>
      </c>
      <c r="C170" s="128" t="n">
        <v>5.31</v>
      </c>
      <c r="D170" s="129" t="n">
        <v>2</v>
      </c>
      <c r="E170" s="127" t="s">
        <v>5</v>
      </c>
      <c r="F170" s="130" t="n">
        <f aca="false">IF(E170="W",C170*D170-C170,(IF(E170="L",-C170)))</f>
        <v>5.31</v>
      </c>
      <c r="G170" s="127" t="s">
        <v>2906</v>
      </c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customFormat="false" ht="17.85" hidden="false" customHeight="false" outlineLevel="0" collapsed="false">
      <c r="A171" s="127"/>
      <c r="B171" s="127" t="s">
        <v>68</v>
      </c>
      <c r="C171" s="128" t="n">
        <v>20</v>
      </c>
      <c r="D171" s="129" t="n">
        <v>2</v>
      </c>
      <c r="E171" s="127" t="s">
        <v>7</v>
      </c>
      <c r="F171" s="130" t="n">
        <f aca="false">IF(E171="W",C171*D171-C171,(IF(E171="L",-C171)))</f>
        <v>-20</v>
      </c>
      <c r="G171" s="127" t="s">
        <v>2893</v>
      </c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customFormat="false" ht="17.85" hidden="false" customHeight="false" outlineLevel="0" collapsed="false">
      <c r="A172" s="127"/>
      <c r="B172" s="127" t="s">
        <v>68</v>
      </c>
      <c r="C172" s="128" t="n">
        <v>12.18</v>
      </c>
      <c r="D172" s="129" t="n">
        <v>2</v>
      </c>
      <c r="E172" s="127" t="s">
        <v>5</v>
      </c>
      <c r="F172" s="130" t="n">
        <f aca="false">IF(E172="W",C172*D172-C172,(IF(E172="L",-C172)))</f>
        <v>12.18</v>
      </c>
      <c r="G172" s="127" t="s">
        <v>2893</v>
      </c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customFormat="false" ht="17.85" hidden="false" customHeight="false" outlineLevel="0" collapsed="false">
      <c r="A173" s="127"/>
      <c r="B173" s="127" t="s">
        <v>68</v>
      </c>
      <c r="C173" s="128" t="n">
        <v>3.69</v>
      </c>
      <c r="D173" s="129" t="n">
        <v>2</v>
      </c>
      <c r="E173" s="127" t="s">
        <v>5</v>
      </c>
      <c r="F173" s="130" t="n">
        <f aca="false">IF(E173="W",C173*D173-C173,(IF(E173="L",-C173)))</f>
        <v>3.69</v>
      </c>
      <c r="G173" s="127" t="s">
        <v>2893</v>
      </c>
      <c r="H173" s="127" t="s">
        <v>2960</v>
      </c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customFormat="false" ht="17.85" hidden="false" customHeight="false" outlineLevel="0" collapsed="false">
      <c r="A174" s="127"/>
      <c r="B174" s="127" t="s">
        <v>68</v>
      </c>
      <c r="C174" s="128" t="n">
        <v>2.54</v>
      </c>
      <c r="D174" s="129" t="n">
        <v>2</v>
      </c>
      <c r="E174" s="127" t="s">
        <v>5</v>
      </c>
      <c r="F174" s="130" t="n">
        <f aca="false">IF(E174="W",C174*D174-C174,(IF(E174="L",-C174)))</f>
        <v>2.54</v>
      </c>
      <c r="G174" s="127" t="s">
        <v>2954</v>
      </c>
      <c r="H174" s="127" t="s">
        <v>2951</v>
      </c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customFormat="false" ht="17.85" hidden="false" customHeight="false" outlineLevel="0" collapsed="false">
      <c r="A175" s="127"/>
      <c r="B175" s="127" t="s">
        <v>68</v>
      </c>
      <c r="C175" s="128" t="n">
        <v>12.5</v>
      </c>
      <c r="D175" s="129" t="n">
        <v>2</v>
      </c>
      <c r="E175" s="127" t="s">
        <v>7</v>
      </c>
      <c r="F175" s="130" t="n">
        <f aca="false">IF(E175="W",C175*D175-C175,(IF(E175="L",-C175)))</f>
        <v>-12.5</v>
      </c>
      <c r="G175" s="127" t="s">
        <v>2954</v>
      </c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customFormat="false" ht="17.85" hidden="false" customHeight="false" outlineLevel="0" collapsed="false">
      <c r="A176" s="127"/>
      <c r="B176" s="127" t="s">
        <v>68</v>
      </c>
      <c r="C176" s="128" t="n">
        <v>7.16</v>
      </c>
      <c r="D176" s="129" t="n">
        <v>2</v>
      </c>
      <c r="E176" s="127" t="s">
        <v>5</v>
      </c>
      <c r="F176" s="130" t="n">
        <f aca="false">IF(E176="W",C176*D176-C176,(IF(E176="L",-C176)))</f>
        <v>7.16</v>
      </c>
      <c r="G176" s="127" t="s">
        <v>2954</v>
      </c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customFormat="false" ht="17.85" hidden="false" customHeight="false" outlineLevel="0" collapsed="false">
      <c r="A177" s="127"/>
      <c r="B177" s="127" t="s">
        <v>68</v>
      </c>
      <c r="C177" s="128" t="n">
        <v>12.5</v>
      </c>
      <c r="D177" s="129" t="n">
        <v>2</v>
      </c>
      <c r="E177" s="127" t="s">
        <v>7</v>
      </c>
      <c r="F177" s="130" t="n">
        <f aca="false">IF(E177="W",C177*D177-C177,(IF(E177="L",-C177)))</f>
        <v>-12.5</v>
      </c>
      <c r="G177" s="127" t="s">
        <v>2900</v>
      </c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customFormat="false" ht="17.85" hidden="false" customHeight="false" outlineLevel="0" collapsed="false">
      <c r="A178" s="127"/>
      <c r="B178" s="127" t="s">
        <v>68</v>
      </c>
      <c r="C178" s="128" t="n">
        <v>7.87</v>
      </c>
      <c r="D178" s="129" t="n">
        <v>2</v>
      </c>
      <c r="E178" s="127" t="s">
        <v>5</v>
      </c>
      <c r="F178" s="130" t="n">
        <f aca="false">IF(E178="W",C178*D178-C178,(IF(E178="L",-C178)))</f>
        <v>7.87</v>
      </c>
      <c r="G178" s="127" t="s">
        <v>2900</v>
      </c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customFormat="false" ht="17.85" hidden="false" customHeight="false" outlineLevel="0" collapsed="false">
      <c r="A179" s="127"/>
      <c r="B179" s="127" t="s">
        <v>68</v>
      </c>
      <c r="C179" s="128" t="n">
        <v>12.5</v>
      </c>
      <c r="D179" s="129" t="n">
        <v>2</v>
      </c>
      <c r="E179" s="127" t="s">
        <v>7</v>
      </c>
      <c r="F179" s="130" t="n">
        <f aca="false">IF(E179="W",C179*D179-C179,(IF(E179="L",-C179)))</f>
        <v>-12.5</v>
      </c>
      <c r="G179" s="127" t="s">
        <v>2920</v>
      </c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customFormat="false" ht="17.85" hidden="false" customHeight="false" outlineLevel="0" collapsed="false">
      <c r="A180" s="127"/>
      <c r="B180" s="127" t="s">
        <v>68</v>
      </c>
      <c r="C180" s="128" t="n">
        <v>5.1</v>
      </c>
      <c r="D180" s="129" t="n">
        <v>2</v>
      </c>
      <c r="E180" s="127" t="s">
        <v>5</v>
      </c>
      <c r="F180" s="130" t="n">
        <f aca="false">IF(E180="W",C180*D180-C180,(IF(E180="L",-C180)))</f>
        <v>5.1</v>
      </c>
      <c r="G180" s="127" t="s">
        <v>2920</v>
      </c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customFormat="false" ht="17.85" hidden="false" customHeight="false" outlineLevel="0" collapsed="false">
      <c r="A181" s="127"/>
      <c r="B181" s="127" t="s">
        <v>68</v>
      </c>
      <c r="C181" s="128" t="n">
        <v>1.7</v>
      </c>
      <c r="D181" s="129" t="n">
        <v>2</v>
      </c>
      <c r="E181" s="127" t="s">
        <v>5</v>
      </c>
      <c r="F181" s="130" t="n">
        <f aca="false">IF(E181="W",C181*D181-C181,(IF(E181="L",-C181)))</f>
        <v>1.7</v>
      </c>
      <c r="G181" s="127" t="s">
        <v>2963</v>
      </c>
      <c r="H181" s="127" t="s">
        <v>2964</v>
      </c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customFormat="false" ht="17.85" hidden="false" customHeight="false" outlineLevel="0" collapsed="false">
      <c r="A182" s="127"/>
      <c r="B182" s="127" t="s">
        <v>68</v>
      </c>
      <c r="C182" s="128" t="n">
        <v>12.5</v>
      </c>
      <c r="D182" s="129" t="n">
        <v>2</v>
      </c>
      <c r="E182" s="127" t="s">
        <v>7</v>
      </c>
      <c r="F182" s="130" t="n">
        <f aca="false">IF(E182="W",C182*D182-C182,(IF(E182="L",-C182)))</f>
        <v>-12.5</v>
      </c>
      <c r="G182" s="127" t="s">
        <v>2963</v>
      </c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customFormat="false" ht="17.85" hidden="false" customHeight="false" outlineLevel="0" collapsed="false">
      <c r="A183" s="127"/>
      <c r="B183" s="127" t="s">
        <v>68</v>
      </c>
      <c r="C183" s="128" t="n">
        <v>9.8</v>
      </c>
      <c r="D183" s="129" t="n">
        <v>2</v>
      </c>
      <c r="E183" s="127" t="s">
        <v>5</v>
      </c>
      <c r="F183" s="130" t="n">
        <f aca="false">IF(E183="W",C183*D183-C183,(IF(E183="L",-C183)))</f>
        <v>9.8</v>
      </c>
      <c r="G183" s="127" t="s">
        <v>2963</v>
      </c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customFormat="false" ht="17.85" hidden="false" customHeight="false" outlineLevel="0" collapsed="false">
      <c r="A184" s="127"/>
      <c r="B184" s="127" t="s">
        <v>2896</v>
      </c>
      <c r="C184" s="128" t="n">
        <v>20</v>
      </c>
      <c r="D184" s="129" t="n">
        <v>2</v>
      </c>
      <c r="E184" s="127" t="s">
        <v>7</v>
      </c>
      <c r="F184" s="130" t="n">
        <f aca="false">IF(E184="W",C184*D184-C184,(IF(E184="L",-C184)))</f>
        <v>-20</v>
      </c>
      <c r="G184" s="127" t="s">
        <v>2959</v>
      </c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customFormat="false" ht="17.85" hidden="false" customHeight="false" outlineLevel="0" collapsed="false">
      <c r="A185" s="127"/>
      <c r="B185" s="127" t="s">
        <v>2896</v>
      </c>
      <c r="C185" s="128" t="n">
        <v>10.35</v>
      </c>
      <c r="D185" s="129" t="n">
        <v>2</v>
      </c>
      <c r="E185" s="127" t="s">
        <v>5</v>
      </c>
      <c r="F185" s="130" t="n">
        <f aca="false">IF(E185="W",C185*D185-C185,(IF(E185="L",-C185)))</f>
        <v>10.35</v>
      </c>
      <c r="G185" s="127" t="s">
        <v>2959</v>
      </c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customFormat="false" ht="17.85" hidden="false" customHeight="false" outlineLevel="0" collapsed="false">
      <c r="A186" s="127"/>
      <c r="B186" s="127" t="s">
        <v>151</v>
      </c>
      <c r="C186" s="128" t="n">
        <v>3.33</v>
      </c>
      <c r="D186" s="129" t="n">
        <v>2</v>
      </c>
      <c r="E186" s="127" t="s">
        <v>5</v>
      </c>
      <c r="F186" s="130" t="n">
        <f aca="false">IF(E186="W",C186*D186-C186,(IF(E186="L",-C186)))</f>
        <v>3.33</v>
      </c>
      <c r="G186" s="127" t="s">
        <v>2945</v>
      </c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customFormat="false" ht="17.85" hidden="false" customHeight="false" outlineLevel="0" collapsed="false">
      <c r="A187" s="127"/>
      <c r="B187" s="127" t="s">
        <v>95</v>
      </c>
      <c r="C187" s="128" t="n">
        <v>2.15</v>
      </c>
      <c r="D187" s="129" t="n">
        <v>2</v>
      </c>
      <c r="E187" s="127" t="s">
        <v>5</v>
      </c>
      <c r="F187" s="130" t="n">
        <f aca="false">IF(E187="W",C187*D187-C187,(IF(E187="L",-C187)))</f>
        <v>2.15</v>
      </c>
      <c r="G187" s="127" t="s">
        <v>2965</v>
      </c>
      <c r="H187" s="127" t="s">
        <v>2966</v>
      </c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customFormat="false" ht="17.85" hidden="false" customHeight="false" outlineLevel="0" collapsed="false">
      <c r="A188" s="127"/>
      <c r="B188" s="127" t="s">
        <v>1162</v>
      </c>
      <c r="C188" s="128" t="n">
        <v>34.0412</v>
      </c>
      <c r="D188" s="129" t="n">
        <v>2</v>
      </c>
      <c r="E188" s="127" t="s">
        <v>5</v>
      </c>
      <c r="F188" s="130" t="n">
        <f aca="false">IF(E188="W",C188*D188-C188,(IF(E188="L",-C188)))</f>
        <v>34.0412</v>
      </c>
      <c r="G188" s="127" t="s">
        <v>2967</v>
      </c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customFormat="false" ht="17.85" hidden="false" customHeight="false" outlineLevel="0" collapsed="false">
      <c r="A189" s="127"/>
      <c r="B189" s="127" t="s">
        <v>2896</v>
      </c>
      <c r="C189" s="128" t="n">
        <v>0.5</v>
      </c>
      <c r="D189" s="129" t="n">
        <v>2</v>
      </c>
      <c r="E189" s="127" t="s">
        <v>5</v>
      </c>
      <c r="F189" s="130" t="n">
        <f aca="false">IF(E189="W",C189*D189-C189,(IF(E189="L",-C189)))</f>
        <v>0.5</v>
      </c>
      <c r="G189" s="127" t="s">
        <v>2968</v>
      </c>
      <c r="H189" s="127" t="s">
        <v>2960</v>
      </c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customFormat="false" ht="17.85" hidden="false" customHeight="false" outlineLevel="0" collapsed="false">
      <c r="A190" s="127" t="s">
        <v>2969</v>
      </c>
      <c r="B190" s="127" t="s">
        <v>68</v>
      </c>
      <c r="C190" s="128" t="n">
        <v>3.85</v>
      </c>
      <c r="D190" s="129" t="n">
        <v>2</v>
      </c>
      <c r="E190" s="127" t="s">
        <v>5</v>
      </c>
      <c r="F190" s="130" t="n">
        <f aca="false">IF(E190="W",C190*D190-C190,(IF(E190="L",-C190)))</f>
        <v>3.85</v>
      </c>
      <c r="G190" s="127" t="s">
        <v>2954</v>
      </c>
      <c r="H190" s="127" t="s">
        <v>2951</v>
      </c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customFormat="false" ht="17.85" hidden="false" customHeight="false" outlineLevel="0" collapsed="false">
      <c r="A191" s="127"/>
      <c r="B191" s="127" t="s">
        <v>2896</v>
      </c>
      <c r="C191" s="128" t="n">
        <v>2</v>
      </c>
      <c r="D191" s="129" t="n">
        <v>2</v>
      </c>
      <c r="E191" s="127" t="s">
        <v>5</v>
      </c>
      <c r="F191" s="130" t="n">
        <f aca="false">IF(E191="W",C191*D191-C191,(IF(E191="L",-C191)))</f>
        <v>2</v>
      </c>
      <c r="G191" s="127" t="s">
        <v>2892</v>
      </c>
      <c r="H191" s="127" t="s">
        <v>2964</v>
      </c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customFormat="false" ht="17.85" hidden="false" customHeight="false" outlineLevel="0" collapsed="false">
      <c r="A192" s="127"/>
      <c r="B192" s="127" t="s">
        <v>1162</v>
      </c>
      <c r="C192" s="128" t="n">
        <v>11.73</v>
      </c>
      <c r="D192" s="129" t="n">
        <v>2</v>
      </c>
      <c r="E192" s="127" t="s">
        <v>5</v>
      </c>
      <c r="F192" s="130" t="n">
        <f aca="false">IF(E192="W",C192*D192-C192,(IF(E192="L",-C192)))</f>
        <v>11.73</v>
      </c>
      <c r="G192" s="127" t="s">
        <v>2945</v>
      </c>
      <c r="H192" s="127" t="s">
        <v>2949</v>
      </c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customFormat="false" ht="17.85" hidden="false" customHeight="false" outlineLevel="0" collapsed="false">
      <c r="A193" s="127"/>
      <c r="B193" s="127" t="s">
        <v>1162</v>
      </c>
      <c r="C193" s="128" t="n">
        <v>41.69</v>
      </c>
      <c r="D193" s="129" t="n">
        <v>2</v>
      </c>
      <c r="E193" s="127" t="s">
        <v>5</v>
      </c>
      <c r="F193" s="130" t="n">
        <f aca="false">IF(E193="W",C193*D193-C193,(IF(E193="L",-C193)))</f>
        <v>41.69</v>
      </c>
      <c r="G193" s="127" t="s">
        <v>2968</v>
      </c>
      <c r="H193" s="127" t="s">
        <v>2949</v>
      </c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customFormat="false" ht="17.85" hidden="false" customHeight="false" outlineLevel="0" collapsed="false">
      <c r="A194" s="127"/>
      <c r="B194" s="127" t="s">
        <v>170</v>
      </c>
      <c r="C194" s="128" t="n">
        <v>2.53</v>
      </c>
      <c r="D194" s="129" t="n">
        <v>2</v>
      </c>
      <c r="E194" s="127" t="s">
        <v>7</v>
      </c>
      <c r="F194" s="130" t="n">
        <f aca="false">IF(E194="W",C194*D194-C194,(IF(E194="L",-C194)))</f>
        <v>-2.53</v>
      </c>
      <c r="G194" s="127" t="s">
        <v>2906</v>
      </c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customFormat="false" ht="17.85" hidden="false" customHeight="false" outlineLevel="0" collapsed="false">
      <c r="A195" s="127" t="n">
        <v>29.32</v>
      </c>
      <c r="B195" s="127" t="s">
        <v>2896</v>
      </c>
      <c r="C195" s="128" t="n">
        <v>1.5</v>
      </c>
      <c r="D195" s="129" t="n">
        <v>2</v>
      </c>
      <c r="E195" s="127" t="s">
        <v>5</v>
      </c>
      <c r="F195" s="130" t="n">
        <f aca="false">IF(E195="W",C195*D195-C195,(IF(E195="L",-C195)))</f>
        <v>1.5</v>
      </c>
      <c r="G195" s="127" t="s">
        <v>2952</v>
      </c>
      <c r="H195" s="127" t="s">
        <v>2941</v>
      </c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customFormat="false" ht="17.85" hidden="false" customHeight="false" outlineLevel="0" collapsed="false">
      <c r="A196" s="127"/>
      <c r="B196" s="127" t="s">
        <v>2896</v>
      </c>
      <c r="C196" s="128" t="n">
        <v>6.57</v>
      </c>
      <c r="D196" s="129" t="n">
        <v>2</v>
      </c>
      <c r="E196" s="127" t="s">
        <v>7</v>
      </c>
      <c r="F196" s="130" t="n">
        <f aca="false">IF(E196="W",C196*D196-C196,(IF(E196="L",-C196)))</f>
        <v>-6.57</v>
      </c>
      <c r="G196" s="127" t="s">
        <v>2900</v>
      </c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customFormat="false" ht="17.85" hidden="false" customHeight="false" outlineLevel="0" collapsed="false">
      <c r="A197" s="127"/>
      <c r="B197" s="127" t="s">
        <v>1162</v>
      </c>
      <c r="C197" s="128" t="n">
        <v>2.5</v>
      </c>
      <c r="D197" s="129" t="n">
        <v>2</v>
      </c>
      <c r="E197" s="127" t="s">
        <v>5</v>
      </c>
      <c r="F197" s="130" t="n">
        <f aca="false">IF(E197="W",C197*D197-C197,(IF(E197="L",-C197)))</f>
        <v>2.5</v>
      </c>
      <c r="G197" s="127" t="s">
        <v>2903</v>
      </c>
      <c r="H197" s="127" t="s">
        <v>2970</v>
      </c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customFormat="false" ht="17.85" hidden="false" customHeight="false" outlineLevel="0" collapsed="false">
      <c r="A198" s="127"/>
      <c r="B198" s="127" t="s">
        <v>68</v>
      </c>
      <c r="C198" s="128" t="n">
        <v>1</v>
      </c>
      <c r="D198" s="129" t="n">
        <v>2</v>
      </c>
      <c r="E198" s="127" t="s">
        <v>7</v>
      </c>
      <c r="F198" s="130" t="n">
        <f aca="false">IF(E198="W",C198*D198-C198,(IF(E198="L",-C198)))</f>
        <v>-1</v>
      </c>
      <c r="G198" s="127" t="s">
        <v>847</v>
      </c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customFormat="false" ht="17.85" hidden="false" customHeight="false" outlineLevel="0" collapsed="false">
      <c r="A199" s="127"/>
      <c r="B199" s="127" t="s">
        <v>68</v>
      </c>
      <c r="C199" s="128" t="n">
        <v>5.75</v>
      </c>
      <c r="D199" s="129" t="n">
        <v>2</v>
      </c>
      <c r="E199" s="127" t="s">
        <v>5</v>
      </c>
      <c r="F199" s="130" t="n">
        <f aca="false">IF(E199="W",C199*D199-C199,(IF(E199="L",-C199)))</f>
        <v>5.75</v>
      </c>
      <c r="G199" s="127" t="s">
        <v>2971</v>
      </c>
      <c r="H199" s="127" t="s">
        <v>2964</v>
      </c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customFormat="false" ht="17.85" hidden="false" customHeight="false" outlineLevel="0" collapsed="false">
      <c r="A200" s="127"/>
      <c r="B200" s="127" t="s">
        <v>68</v>
      </c>
      <c r="C200" s="128" t="n">
        <v>1</v>
      </c>
      <c r="D200" s="129" t="n">
        <v>2</v>
      </c>
      <c r="E200" s="127" t="s">
        <v>7</v>
      </c>
      <c r="F200" s="130" t="n">
        <f aca="false">IF(E200="W",C200*D200-C200,(IF(E200="L",-C200)))</f>
        <v>-1</v>
      </c>
      <c r="G200" s="127" t="s">
        <v>847</v>
      </c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customFormat="false" ht="17.85" hidden="false" customHeight="false" outlineLevel="0" collapsed="false">
      <c r="A201" s="127"/>
      <c r="B201" s="127" t="s">
        <v>68</v>
      </c>
      <c r="C201" s="128" t="n">
        <v>7.05</v>
      </c>
      <c r="D201" s="129" t="n">
        <v>2</v>
      </c>
      <c r="E201" s="127" t="s">
        <v>5</v>
      </c>
      <c r="F201" s="130" t="n">
        <f aca="false">IF(E201="W",C201*D201-C201,(IF(E201="L",-C201)))</f>
        <v>7.05</v>
      </c>
      <c r="G201" s="127" t="s">
        <v>2972</v>
      </c>
      <c r="H201" s="127" t="s">
        <v>2941</v>
      </c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customFormat="false" ht="17.85" hidden="false" customHeight="false" outlineLevel="0" collapsed="false">
      <c r="A202" s="127"/>
      <c r="B202" s="127" t="s">
        <v>151</v>
      </c>
      <c r="C202" s="128" t="n">
        <v>0.5</v>
      </c>
      <c r="D202" s="129" t="n">
        <v>2</v>
      </c>
      <c r="E202" s="127" t="s">
        <v>5</v>
      </c>
      <c r="F202" s="130" t="n">
        <f aca="false">IF(E202="W",C202*D202-C202,(IF(E202="L",-C202)))</f>
        <v>0.5</v>
      </c>
      <c r="G202" s="127" t="s">
        <v>2973</v>
      </c>
      <c r="H202" s="127" t="s">
        <v>2946</v>
      </c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customFormat="false" ht="17.85" hidden="false" customHeight="false" outlineLevel="0" collapsed="false">
      <c r="A203" s="127"/>
      <c r="B203" s="127" t="s">
        <v>151</v>
      </c>
      <c r="C203" s="128" t="n">
        <v>4.44</v>
      </c>
      <c r="D203" s="129" t="n">
        <v>2</v>
      </c>
      <c r="E203" s="127" t="s">
        <v>5</v>
      </c>
      <c r="F203" s="130" t="n">
        <f aca="false">IF(E203="W",C203*D203-C203,(IF(E203="L",-C203)))</f>
        <v>4.44</v>
      </c>
      <c r="G203" s="127" t="s">
        <v>2973</v>
      </c>
      <c r="H203" s="127" t="s">
        <v>2941</v>
      </c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customFormat="false" ht="17.85" hidden="false" customHeight="false" outlineLevel="0" collapsed="false">
      <c r="A204" s="127"/>
      <c r="B204" s="127" t="s">
        <v>68</v>
      </c>
      <c r="C204" s="128" t="n">
        <v>3.73</v>
      </c>
      <c r="D204" s="129" t="n">
        <v>2</v>
      </c>
      <c r="E204" s="127" t="s">
        <v>5</v>
      </c>
      <c r="F204" s="130" t="n">
        <f aca="false">IF(E204="W",C204*D204-C204,(IF(E204="L",-C204)))</f>
        <v>3.73</v>
      </c>
      <c r="G204" s="127" t="s">
        <v>2974</v>
      </c>
      <c r="H204" s="127" t="s">
        <v>2964</v>
      </c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customFormat="false" ht="17.85" hidden="false" customHeight="false" outlineLevel="0" collapsed="false">
      <c r="A205" s="127"/>
      <c r="B205" s="127" t="s">
        <v>68</v>
      </c>
      <c r="C205" s="128" t="n">
        <v>1</v>
      </c>
      <c r="D205" s="129" t="n">
        <v>2</v>
      </c>
      <c r="E205" s="127" t="s">
        <v>7</v>
      </c>
      <c r="F205" s="130" t="n">
        <f aca="false">IF(E205="W",C205*D205-C205,(IF(E205="L",-C205)))</f>
        <v>-1</v>
      </c>
      <c r="G205" s="127" t="s">
        <v>847</v>
      </c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customFormat="false" ht="17.85" hidden="false" customHeight="false" outlineLevel="0" collapsed="false">
      <c r="A206" s="127"/>
      <c r="B206" s="127" t="s">
        <v>2896</v>
      </c>
      <c r="C206" s="128" t="n">
        <v>0.23</v>
      </c>
      <c r="D206" s="129" t="n">
        <v>2</v>
      </c>
      <c r="E206" s="127" t="s">
        <v>5</v>
      </c>
      <c r="F206" s="130" t="n">
        <f aca="false">IF(E206="W",C206*D206-C206,(IF(E206="L",-C206)))</f>
        <v>0.23</v>
      </c>
      <c r="G206" s="127" t="s">
        <v>2975</v>
      </c>
      <c r="H206" s="127" t="s">
        <v>2941</v>
      </c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customFormat="false" ht="17.85" hidden="false" customHeight="false" outlineLevel="0" collapsed="false">
      <c r="A207" s="127"/>
      <c r="B207" s="127" t="s">
        <v>68</v>
      </c>
      <c r="C207" s="128" t="n">
        <v>1</v>
      </c>
      <c r="D207" s="129" t="n">
        <v>2</v>
      </c>
      <c r="E207" s="127" t="s">
        <v>7</v>
      </c>
      <c r="F207" s="130" t="n">
        <f aca="false">IF(E207="W",C207*D207-C207,(IF(E207="L",-C207)))</f>
        <v>-1</v>
      </c>
      <c r="G207" s="127" t="s">
        <v>847</v>
      </c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customFormat="false" ht="17.85" hidden="false" customHeight="false" outlineLevel="0" collapsed="false">
      <c r="A208" s="127"/>
      <c r="B208" s="127" t="s">
        <v>68</v>
      </c>
      <c r="C208" s="128" t="n">
        <v>1.65</v>
      </c>
      <c r="D208" s="129" t="n">
        <v>2</v>
      </c>
      <c r="E208" s="127" t="s">
        <v>5</v>
      </c>
      <c r="F208" s="130" t="n">
        <f aca="false">IF(E208="W",C208*D208-C208,(IF(E208="L",-C208)))</f>
        <v>1.65</v>
      </c>
      <c r="G208" s="127" t="s">
        <v>2893</v>
      </c>
      <c r="H208" s="127" t="s">
        <v>2941</v>
      </c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customFormat="false" ht="17.85" hidden="false" customHeight="false" outlineLevel="0" collapsed="false">
      <c r="A209" s="127"/>
      <c r="B209" s="127" t="s">
        <v>170</v>
      </c>
      <c r="C209" s="128" t="n">
        <v>17.53</v>
      </c>
      <c r="D209" s="129" t="n">
        <v>2</v>
      </c>
      <c r="E209" s="127" t="s">
        <v>7</v>
      </c>
      <c r="F209" s="130" t="n">
        <f aca="false">IF(E209="W",C209*D209-C209,(IF(E209="L",-C209)))</f>
        <v>-17.53</v>
      </c>
      <c r="G209" s="127" t="s">
        <v>2906</v>
      </c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customFormat="false" ht="17.85" hidden="false" customHeight="false" outlineLevel="0" collapsed="false">
      <c r="A210" s="127"/>
      <c r="B210" s="127" t="s">
        <v>68</v>
      </c>
      <c r="C210" s="128" t="n">
        <v>20</v>
      </c>
      <c r="D210" s="129" t="n">
        <v>2</v>
      </c>
      <c r="E210" s="127" t="s">
        <v>7</v>
      </c>
      <c r="F210" s="130" t="n">
        <f aca="false">IF(E210="W",C210*D210-C210,(IF(E210="L",-C210)))</f>
        <v>-20</v>
      </c>
      <c r="G210" s="127" t="s">
        <v>2900</v>
      </c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customFormat="false" ht="17.85" hidden="false" customHeight="false" outlineLevel="0" collapsed="false">
      <c r="A211" s="127"/>
      <c r="B211" s="127" t="s">
        <v>95</v>
      </c>
      <c r="C211" s="128" t="n">
        <v>3.2</v>
      </c>
      <c r="D211" s="129" t="n">
        <v>2</v>
      </c>
      <c r="E211" s="127" t="s">
        <v>5</v>
      </c>
      <c r="F211" s="130" t="n">
        <f aca="false">IF(E211="W",C211*D211-C211,(IF(E211="L",-C211)))</f>
        <v>3.2</v>
      </c>
      <c r="G211" s="127" t="s">
        <v>2976</v>
      </c>
      <c r="H211" s="127" t="s">
        <v>2966</v>
      </c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customFormat="false" ht="17.85" hidden="false" customHeight="false" outlineLevel="0" collapsed="false">
      <c r="A212" s="127"/>
      <c r="B212" s="127" t="s">
        <v>2896</v>
      </c>
      <c r="C212" s="128" t="n">
        <v>1.83</v>
      </c>
      <c r="D212" s="129" t="n">
        <v>2</v>
      </c>
      <c r="E212" s="127" t="s">
        <v>5</v>
      </c>
      <c r="F212" s="130" t="n">
        <f aca="false">IF(E212="W",C212*D212-C212,(IF(E212="L",-C212)))</f>
        <v>1.83</v>
      </c>
      <c r="G212" s="127" t="s">
        <v>2977</v>
      </c>
      <c r="H212" s="127" t="s">
        <v>2978</v>
      </c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customFormat="false" ht="17.85" hidden="false" customHeight="false" outlineLevel="0" collapsed="false">
      <c r="A213" s="127"/>
      <c r="B213" s="127" t="s">
        <v>2896</v>
      </c>
      <c r="C213" s="128" t="n">
        <v>0.25</v>
      </c>
      <c r="D213" s="129" t="n">
        <v>2</v>
      </c>
      <c r="E213" s="127" t="s">
        <v>5</v>
      </c>
      <c r="F213" s="130" t="n">
        <f aca="false">IF(E213="W",C213*D213-C213,(IF(E213="L",-C213)))</f>
        <v>0.25</v>
      </c>
      <c r="G213" s="127" t="s">
        <v>2977</v>
      </c>
      <c r="H213" s="127" t="s">
        <v>2953</v>
      </c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customFormat="false" ht="17.85" hidden="false" customHeight="false" outlineLevel="0" collapsed="false">
      <c r="A214" s="127"/>
      <c r="B214" s="127" t="s">
        <v>95</v>
      </c>
      <c r="C214" s="128" t="n">
        <v>6</v>
      </c>
      <c r="D214" s="129" t="n">
        <v>2</v>
      </c>
      <c r="E214" s="127" t="s">
        <v>7</v>
      </c>
      <c r="F214" s="130" t="n">
        <f aca="false">IF(E214="W",C214*D214-C214,(IF(E214="L",-C214)))</f>
        <v>-6</v>
      </c>
      <c r="G214" s="127" t="s">
        <v>2900</v>
      </c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customFormat="false" ht="17.85" hidden="false" customHeight="false" outlineLevel="0" collapsed="false">
      <c r="A215" s="127"/>
      <c r="B215" s="127" t="s">
        <v>95</v>
      </c>
      <c r="C215" s="128" t="n">
        <v>5.06</v>
      </c>
      <c r="D215" s="129" t="n">
        <v>2</v>
      </c>
      <c r="E215" s="127" t="s">
        <v>5</v>
      </c>
      <c r="F215" s="130" t="n">
        <f aca="false">IF(E215="W",C215*D215-C215,(IF(E215="L",-C215)))</f>
        <v>5.06</v>
      </c>
      <c r="G215" s="127" t="s">
        <v>2900</v>
      </c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customFormat="false" ht="17.85" hidden="false" customHeight="false" outlineLevel="0" collapsed="false">
      <c r="A216" s="127"/>
      <c r="B216" s="127" t="s">
        <v>2907</v>
      </c>
      <c r="C216" s="128" t="n">
        <v>0.28</v>
      </c>
      <c r="D216" s="129" t="n">
        <v>2</v>
      </c>
      <c r="E216" s="127" t="s">
        <v>5</v>
      </c>
      <c r="F216" s="130" t="n">
        <f aca="false">IF(E216="W",C216*D216-C216,(IF(E216="L",-C216)))</f>
        <v>0.28</v>
      </c>
      <c r="G216" s="127" t="s">
        <v>2979</v>
      </c>
      <c r="H216" s="127" t="s">
        <v>2980</v>
      </c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customFormat="false" ht="17.85" hidden="false" customHeight="false" outlineLevel="0" collapsed="false">
      <c r="A217" s="127"/>
      <c r="B217" s="127" t="s">
        <v>2907</v>
      </c>
      <c r="C217" s="128" t="n">
        <v>1.77</v>
      </c>
      <c r="D217" s="129" t="n">
        <v>2</v>
      </c>
      <c r="E217" s="127" t="s">
        <v>5</v>
      </c>
      <c r="F217" s="130" t="n">
        <f aca="false">IF(E217="W",C217*D217-C217,(IF(E217="L",-C217)))</f>
        <v>1.77</v>
      </c>
      <c r="G217" s="127" t="s">
        <v>2979</v>
      </c>
      <c r="H217" s="127" t="s">
        <v>2946</v>
      </c>
      <c r="I217" s="127" t="s">
        <v>2981</v>
      </c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customFormat="false" ht="17.85" hidden="false" customHeight="false" outlineLevel="0" collapsed="false">
      <c r="A218" s="127"/>
      <c r="B218" s="127" t="s">
        <v>2907</v>
      </c>
      <c r="C218" s="128" t="n">
        <v>2.05</v>
      </c>
      <c r="D218" s="129" t="n">
        <v>2</v>
      </c>
      <c r="E218" s="127" t="s">
        <v>7</v>
      </c>
      <c r="F218" s="130" t="n">
        <f aca="false">IF(E218="W",C218*D218-C218,(IF(E218="L",-C218)))</f>
        <v>-2.05</v>
      </c>
      <c r="G218" s="127" t="s">
        <v>2906</v>
      </c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customFormat="false" ht="17.85" hidden="false" customHeight="false" outlineLevel="0" collapsed="false">
      <c r="A219" s="127"/>
      <c r="B219" s="127" t="s">
        <v>68</v>
      </c>
      <c r="C219" s="128" t="n">
        <v>0</v>
      </c>
      <c r="D219" s="129" t="n">
        <v>2</v>
      </c>
      <c r="E219" s="127" t="s">
        <v>5</v>
      </c>
      <c r="F219" s="130" t="n">
        <f aca="false">IF(E219="W",C219*D219-C219,(IF(E219="L",-C219)))</f>
        <v>0</v>
      </c>
      <c r="G219" s="127" t="s">
        <v>2892</v>
      </c>
      <c r="H219" s="127" t="s">
        <v>2960</v>
      </c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customFormat="false" ht="17.85" hidden="false" customHeight="false" outlineLevel="0" collapsed="false">
      <c r="A220" s="127"/>
      <c r="B220" s="127" t="s">
        <v>68</v>
      </c>
      <c r="C220" s="128" t="n">
        <v>8.25</v>
      </c>
      <c r="D220" s="129" t="n">
        <v>2</v>
      </c>
      <c r="E220" s="127" t="s">
        <v>5</v>
      </c>
      <c r="F220" s="130" t="n">
        <f aca="false">IF(E220="W",C220*D220-C220,(IF(E220="L",-C220)))</f>
        <v>8.25</v>
      </c>
      <c r="G220" s="127" t="s">
        <v>2982</v>
      </c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customFormat="false" ht="17.85" hidden="false" customHeight="false" outlineLevel="0" collapsed="false">
      <c r="A221" s="127"/>
      <c r="B221" s="127" t="s">
        <v>68</v>
      </c>
      <c r="C221" s="128" t="n">
        <v>0.5</v>
      </c>
      <c r="D221" s="129" t="n">
        <v>2</v>
      </c>
      <c r="E221" s="127" t="s">
        <v>5</v>
      </c>
      <c r="F221" s="130" t="n">
        <f aca="false">IF(E221="W",C221*D221-C221,(IF(E221="L",-C221)))</f>
        <v>0.5</v>
      </c>
      <c r="G221" s="127" t="s">
        <v>2982</v>
      </c>
      <c r="H221" s="127" t="s">
        <v>2953</v>
      </c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customFormat="false" ht="17.85" hidden="false" customHeight="false" outlineLevel="0" collapsed="false">
      <c r="A222" s="127"/>
      <c r="B222" s="127" t="s">
        <v>2896</v>
      </c>
      <c r="C222" s="128" t="n">
        <v>1.56</v>
      </c>
      <c r="D222" s="129" t="n">
        <v>2</v>
      </c>
      <c r="E222" s="127" t="s">
        <v>5</v>
      </c>
      <c r="F222" s="130" t="n">
        <f aca="false">IF(E222="W",C222*D222-C222,(IF(E222="L",-C222)))</f>
        <v>1.56</v>
      </c>
      <c r="G222" s="127" t="s">
        <v>2977</v>
      </c>
      <c r="H222" s="127" t="s">
        <v>2953</v>
      </c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customFormat="false" ht="17.85" hidden="false" customHeight="false" outlineLevel="0" collapsed="false">
      <c r="A223" s="127"/>
      <c r="B223" s="127" t="s">
        <v>68</v>
      </c>
      <c r="C223" s="128" t="n">
        <v>0.24</v>
      </c>
      <c r="D223" s="129" t="n">
        <v>2</v>
      </c>
      <c r="E223" s="127" t="s">
        <v>5</v>
      </c>
      <c r="F223" s="130" t="n">
        <f aca="false">IF(E223="W",C223*D223-C223,(IF(E223="L",-C223)))</f>
        <v>0.24</v>
      </c>
      <c r="G223" s="127" t="s">
        <v>2892</v>
      </c>
      <c r="H223" s="127" t="s">
        <v>2960</v>
      </c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customFormat="false" ht="17.85" hidden="false" customHeight="false" outlineLevel="0" collapsed="false">
      <c r="A224" s="127"/>
      <c r="B224" s="127" t="s">
        <v>2896</v>
      </c>
      <c r="C224" s="128" t="n">
        <v>0.43</v>
      </c>
      <c r="D224" s="129" t="n">
        <v>2</v>
      </c>
      <c r="E224" s="127" t="s">
        <v>5</v>
      </c>
      <c r="F224" s="130" t="n">
        <f aca="false">IF(E224="W",C224*D224-C224,(IF(E224="L",-C224)))</f>
        <v>0.43</v>
      </c>
      <c r="G224" s="127" t="s">
        <v>2983</v>
      </c>
      <c r="H224" s="127" t="s">
        <v>2946</v>
      </c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customFormat="false" ht="17.85" hidden="false" customHeight="false" outlineLevel="0" collapsed="false">
      <c r="A225" s="127"/>
      <c r="B225" s="127" t="s">
        <v>2896</v>
      </c>
      <c r="C225" s="128" t="n">
        <v>3.85</v>
      </c>
      <c r="D225" s="129" t="n">
        <v>2</v>
      </c>
      <c r="E225" s="127" t="s">
        <v>5</v>
      </c>
      <c r="F225" s="130" t="n">
        <f aca="false">IF(E225="W",C225*D225-C225,(IF(E225="L",-C225)))</f>
        <v>3.85</v>
      </c>
      <c r="G225" s="127" t="s">
        <v>2984</v>
      </c>
      <c r="H225" s="127" t="s">
        <v>2941</v>
      </c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customFormat="false" ht="17.85" hidden="false" customHeight="false" outlineLevel="0" collapsed="false">
      <c r="A226" s="127"/>
      <c r="B226" s="127" t="s">
        <v>331</v>
      </c>
      <c r="C226" s="128" t="n">
        <v>0.5</v>
      </c>
      <c r="D226" s="129" t="n">
        <v>2</v>
      </c>
      <c r="E226" s="127" t="s">
        <v>7</v>
      </c>
      <c r="F226" s="130" t="n">
        <f aca="false">IF(E226="W",C226*D226-C226,(IF(E226="L",-C226)))</f>
        <v>-0.5</v>
      </c>
      <c r="G226" s="127" t="s">
        <v>847</v>
      </c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customFormat="false" ht="17.85" hidden="false" customHeight="false" outlineLevel="0" collapsed="false">
      <c r="A227" s="127"/>
      <c r="B227" s="127" t="s">
        <v>331</v>
      </c>
      <c r="C227" s="128" t="n">
        <v>1.85</v>
      </c>
      <c r="D227" s="129" t="n">
        <v>2</v>
      </c>
      <c r="E227" s="127" t="s">
        <v>5</v>
      </c>
      <c r="F227" s="130" t="n">
        <f aca="false">IF(E227="W",C227*D227-C227,(IF(E227="L",-C227)))</f>
        <v>1.85</v>
      </c>
      <c r="G227" s="127" t="s">
        <v>2985</v>
      </c>
      <c r="H227" s="127" t="s">
        <v>2986</v>
      </c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customFormat="false" ht="17.85" hidden="false" customHeight="false" outlineLevel="0" collapsed="false">
      <c r="A228" s="127"/>
      <c r="B228" s="127" t="s">
        <v>68</v>
      </c>
      <c r="C228" s="128" t="n">
        <v>4.28</v>
      </c>
      <c r="D228" s="129" t="n">
        <v>2</v>
      </c>
      <c r="E228" s="127" t="s">
        <v>5</v>
      </c>
      <c r="F228" s="130" t="n">
        <f aca="false">IF(E228="W",C228*D228-C228,(IF(E228="L",-C228)))</f>
        <v>4.28</v>
      </c>
      <c r="G228" s="127" t="s">
        <v>2892</v>
      </c>
      <c r="H228" s="127" t="s">
        <v>2953</v>
      </c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customFormat="false" ht="17.85" hidden="false" customHeight="false" outlineLevel="0" collapsed="false">
      <c r="A229" s="127"/>
      <c r="B229" s="127" t="s">
        <v>68</v>
      </c>
      <c r="C229" s="128" t="n">
        <v>2.05</v>
      </c>
      <c r="D229" s="129" t="n">
        <v>2</v>
      </c>
      <c r="E229" s="127" t="s">
        <v>5</v>
      </c>
      <c r="F229" s="130" t="n">
        <f aca="false">IF(E229="W",C229*D229-C229,(IF(E229="L",-C229)))</f>
        <v>2.05</v>
      </c>
      <c r="G229" s="127" t="s">
        <v>2892</v>
      </c>
      <c r="H229" s="127" t="s">
        <v>2951</v>
      </c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customFormat="false" ht="17.85" hidden="false" customHeight="false" outlineLevel="0" collapsed="false">
      <c r="A230" s="127"/>
      <c r="B230" s="127" t="s">
        <v>68</v>
      </c>
      <c r="C230" s="128" t="n">
        <v>1.15</v>
      </c>
      <c r="D230" s="129" t="n">
        <v>2</v>
      </c>
      <c r="E230" s="127" t="s">
        <v>5</v>
      </c>
      <c r="F230" s="130" t="n">
        <f aca="false">IF(E230="W",C230*D230-C230,(IF(E230="L",-C230)))</f>
        <v>1.15</v>
      </c>
      <c r="G230" s="127" t="s">
        <v>2892</v>
      </c>
      <c r="H230" s="127" t="s">
        <v>2953</v>
      </c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customFormat="false" ht="17.85" hidden="false" customHeight="false" outlineLevel="0" collapsed="false">
      <c r="A231" s="127"/>
      <c r="B231" s="127" t="s">
        <v>331</v>
      </c>
      <c r="C231" s="128" t="n">
        <v>0.62</v>
      </c>
      <c r="D231" s="129" t="n">
        <v>2</v>
      </c>
      <c r="E231" s="127" t="s">
        <v>5</v>
      </c>
      <c r="F231" s="130" t="n">
        <f aca="false">IF(E231="W",C231*D231-C231,(IF(E231="L",-C231)))</f>
        <v>0.62</v>
      </c>
      <c r="G231" s="127" t="s">
        <v>2987</v>
      </c>
      <c r="H231" s="127" t="s">
        <v>2951</v>
      </c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customFormat="false" ht="17.85" hidden="false" customHeight="false" outlineLevel="0" collapsed="false">
      <c r="A232" s="127"/>
      <c r="B232" s="127" t="s">
        <v>331</v>
      </c>
      <c r="C232" s="128" t="n">
        <v>0.65</v>
      </c>
      <c r="D232" s="129" t="n">
        <v>2</v>
      </c>
      <c r="E232" s="127" t="s">
        <v>5</v>
      </c>
      <c r="F232" s="130" t="n">
        <f aca="false">IF(E232="W",C232*D232-C232,(IF(E232="L",-C232)))</f>
        <v>0.65</v>
      </c>
      <c r="G232" s="127" t="s">
        <v>2977</v>
      </c>
      <c r="H232" s="127" t="s">
        <v>2953</v>
      </c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customFormat="false" ht="17.85" hidden="false" customHeight="false" outlineLevel="0" collapsed="false">
      <c r="A233" s="127"/>
      <c r="B233" s="127" t="s">
        <v>331</v>
      </c>
      <c r="C233" s="128" t="n">
        <v>0.22</v>
      </c>
      <c r="D233" s="129" t="n">
        <v>2</v>
      </c>
      <c r="E233" s="127" t="s">
        <v>5</v>
      </c>
      <c r="F233" s="130" t="n">
        <f aca="false">IF(E233="W",C233*D233-C233,(IF(E233="L",-C233)))</f>
        <v>0.22</v>
      </c>
      <c r="G233" s="127" t="s">
        <v>2988</v>
      </c>
      <c r="H233" s="127" t="s">
        <v>2960</v>
      </c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customFormat="false" ht="17.85" hidden="false" customHeight="false" outlineLevel="0" collapsed="false">
      <c r="A234" s="127"/>
      <c r="B234" s="127" t="s">
        <v>2924</v>
      </c>
      <c r="C234" s="128" t="n">
        <v>50</v>
      </c>
      <c r="D234" s="129" t="n">
        <v>2</v>
      </c>
      <c r="E234" s="127" t="s">
        <v>5</v>
      </c>
      <c r="F234" s="130" t="n">
        <f aca="false">IF(E234="W",C234*D234-C234,(IF(E234="L",-C234)))</f>
        <v>50</v>
      </c>
      <c r="G234" s="127" t="s">
        <v>2989</v>
      </c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customFormat="false" ht="17.85" hidden="false" customHeight="false" outlineLevel="0" collapsed="false">
      <c r="A235" s="127"/>
      <c r="B235" s="127" t="s">
        <v>331</v>
      </c>
      <c r="C235" s="128" t="n">
        <v>9.3</v>
      </c>
      <c r="D235" s="129" t="n">
        <v>2</v>
      </c>
      <c r="E235" s="127" t="s">
        <v>5</v>
      </c>
      <c r="F235" s="130" t="n">
        <f aca="false">IF(E235="W",C235*D235-C235,(IF(E235="L",-C235)))</f>
        <v>9.3</v>
      </c>
      <c r="G235" s="127" t="s">
        <v>2990</v>
      </c>
      <c r="H235" s="127" t="s">
        <v>2951</v>
      </c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customFormat="false" ht="17.85" hidden="false" customHeight="false" outlineLevel="0" collapsed="false">
      <c r="A236" s="127"/>
      <c r="B236" s="127" t="s">
        <v>2924</v>
      </c>
      <c r="C236" s="128" t="n">
        <v>100</v>
      </c>
      <c r="D236" s="129" t="n">
        <v>2</v>
      </c>
      <c r="E236" s="127" t="s">
        <v>7</v>
      </c>
      <c r="F236" s="130" t="n">
        <f aca="false">IF(E236="W",C236*D236-C236,(IF(E236="L",-C236)))</f>
        <v>-100</v>
      </c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customFormat="false" ht="17.85" hidden="false" customHeight="false" outlineLevel="0" collapsed="false">
      <c r="A237" s="127"/>
      <c r="B237" s="127" t="s">
        <v>68</v>
      </c>
      <c r="C237" s="128" t="n">
        <v>0.56</v>
      </c>
      <c r="D237" s="129" t="n">
        <v>2</v>
      </c>
      <c r="E237" s="127" t="s">
        <v>5</v>
      </c>
      <c r="F237" s="130" t="n">
        <f aca="false">IF(E237="W",C237*D237-C237,(IF(E237="L",-C237)))</f>
        <v>0.56</v>
      </c>
      <c r="G237" s="127" t="s">
        <v>2892</v>
      </c>
      <c r="H237" s="127" t="s">
        <v>2960</v>
      </c>
      <c r="I237" s="127" t="s">
        <v>2050</v>
      </c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customFormat="false" ht="17.85" hidden="false" customHeight="false" outlineLevel="0" collapsed="false">
      <c r="A238" s="127"/>
      <c r="B238" s="127" t="s">
        <v>68</v>
      </c>
      <c r="C238" s="128" t="n">
        <v>1.88</v>
      </c>
      <c r="D238" s="129" t="n">
        <v>2</v>
      </c>
      <c r="E238" s="127" t="s">
        <v>5</v>
      </c>
      <c r="F238" s="130" t="n">
        <f aca="false">IF(E238="W",C238*D238-C238,(IF(E238="L",-C238)))</f>
        <v>1.88</v>
      </c>
      <c r="G238" s="127" t="s">
        <v>2892</v>
      </c>
      <c r="H238" s="127" t="s">
        <v>2951</v>
      </c>
      <c r="I238" s="127" t="s">
        <v>1826</v>
      </c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customFormat="false" ht="17.85" hidden="false" customHeight="false" outlineLevel="0" collapsed="false">
      <c r="A239" s="127"/>
      <c r="B239" s="127" t="s">
        <v>151</v>
      </c>
      <c r="C239" s="128" t="n">
        <v>0.57</v>
      </c>
      <c r="D239" s="129" t="n">
        <v>2</v>
      </c>
      <c r="E239" s="127" t="s">
        <v>5</v>
      </c>
      <c r="F239" s="130" t="n">
        <f aca="false">IF(E239="W",C239*D239-C239,(IF(E239="L",-C239)))</f>
        <v>0.57</v>
      </c>
      <c r="G239" s="127" t="s">
        <v>2991</v>
      </c>
      <c r="H239" s="127" t="s">
        <v>2941</v>
      </c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customFormat="false" ht="17.85" hidden="false" customHeight="false" outlineLevel="0" collapsed="false">
      <c r="A240" s="127"/>
      <c r="B240" s="127" t="s">
        <v>68</v>
      </c>
      <c r="C240" s="128" t="n">
        <v>0.1</v>
      </c>
      <c r="D240" s="129" t="n">
        <v>2</v>
      </c>
      <c r="E240" s="127" t="s">
        <v>5</v>
      </c>
      <c r="F240" s="130" t="n">
        <f aca="false">IF(E240="W",C240*D240-C240,(IF(E240="L",-C240)))</f>
        <v>0.1</v>
      </c>
      <c r="G240" s="127" t="s">
        <v>2892</v>
      </c>
      <c r="H240" s="127" t="s">
        <v>2941</v>
      </c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customFormat="false" ht="17.85" hidden="false" customHeight="false" outlineLevel="0" collapsed="false">
      <c r="A241" s="127"/>
      <c r="B241" s="127" t="s">
        <v>331</v>
      </c>
      <c r="C241" s="128" t="n">
        <v>0.59</v>
      </c>
      <c r="D241" s="129" t="n">
        <v>2</v>
      </c>
      <c r="E241" s="127" t="s">
        <v>5</v>
      </c>
      <c r="F241" s="130" t="n">
        <f aca="false">IF(E241="W",C241*D241-C241,(IF(E241="L",-C241)))</f>
        <v>0.59</v>
      </c>
      <c r="G241" s="127" t="s">
        <v>2985</v>
      </c>
      <c r="H241" s="127" t="s">
        <v>2941</v>
      </c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customFormat="false" ht="17.85" hidden="false" customHeight="false" outlineLevel="0" collapsed="false">
      <c r="A242" s="127"/>
      <c r="B242" s="127" t="s">
        <v>95</v>
      </c>
      <c r="C242" s="128" t="n">
        <v>6.6</v>
      </c>
      <c r="D242" s="129" t="n">
        <v>2</v>
      </c>
      <c r="E242" s="127" t="s">
        <v>5</v>
      </c>
      <c r="F242" s="130" t="n">
        <f aca="false">IF(E242="W",C242*D242-C242,(IF(E242="L",-C242)))</f>
        <v>6.6</v>
      </c>
      <c r="G242" s="127" t="s">
        <v>2992</v>
      </c>
      <c r="H242" s="127" t="s">
        <v>2966</v>
      </c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customFormat="false" ht="17.85" hidden="false" customHeight="false" outlineLevel="0" collapsed="false">
      <c r="A243" s="127"/>
      <c r="B243" s="127" t="s">
        <v>95</v>
      </c>
      <c r="C243" s="128" t="n">
        <v>1.89</v>
      </c>
      <c r="D243" s="129" t="n">
        <v>2</v>
      </c>
      <c r="E243" s="127" t="s">
        <v>5</v>
      </c>
      <c r="F243" s="130" t="n">
        <f aca="false">IF(E243="W",C243*D243-C243,(IF(E243="L",-C243)))</f>
        <v>1.89</v>
      </c>
      <c r="G243" s="127" t="s">
        <v>2993</v>
      </c>
      <c r="H243" s="127" t="s">
        <v>2966</v>
      </c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customFormat="false" ht="17.85" hidden="false" customHeight="false" outlineLevel="0" collapsed="false">
      <c r="A244" s="127"/>
      <c r="B244" s="127" t="s">
        <v>151</v>
      </c>
      <c r="C244" s="128" t="n">
        <v>0.04</v>
      </c>
      <c r="D244" s="129" t="n">
        <v>2</v>
      </c>
      <c r="E244" s="127" t="s">
        <v>7</v>
      </c>
      <c r="F244" s="130" t="n">
        <f aca="false">IF(E244="W",C244*D244-C244,(IF(E244="L",-C244)))</f>
        <v>-0.04</v>
      </c>
      <c r="G244" s="127" t="s">
        <v>2991</v>
      </c>
      <c r="H244" s="127" t="s">
        <v>2994</v>
      </c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customFormat="false" ht="17.85" hidden="false" customHeight="false" outlineLevel="0" collapsed="false">
      <c r="A245" s="127"/>
      <c r="B245" s="127" t="s">
        <v>95</v>
      </c>
      <c r="C245" s="128" t="n">
        <v>5</v>
      </c>
      <c r="D245" s="129" t="n">
        <v>2</v>
      </c>
      <c r="E245" s="127" t="s">
        <v>7</v>
      </c>
      <c r="F245" s="130" t="n">
        <f aca="false">IF(E245="W",C245*D245-C245,(IF(E245="L",-C245)))</f>
        <v>-5</v>
      </c>
      <c r="G245" s="127" t="s">
        <v>2992</v>
      </c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customFormat="false" ht="17.85" hidden="false" customHeight="false" outlineLevel="0" collapsed="false">
      <c r="A246" s="127"/>
      <c r="B246" s="127" t="s">
        <v>95</v>
      </c>
      <c r="C246" s="128" t="n">
        <v>4.74</v>
      </c>
      <c r="D246" s="129" t="n">
        <v>2</v>
      </c>
      <c r="E246" s="127" t="s">
        <v>5</v>
      </c>
      <c r="F246" s="130" t="n">
        <f aca="false">IF(E246="W",C246*D246-C246,(IF(E246="L",-C246)))</f>
        <v>4.74</v>
      </c>
      <c r="G246" s="127" t="s">
        <v>2992</v>
      </c>
      <c r="H246" s="127" t="s">
        <v>2182</v>
      </c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customFormat="false" ht="17.85" hidden="false" customHeight="false" outlineLevel="0" collapsed="false">
      <c r="A247" s="127"/>
      <c r="B247" s="127" t="s">
        <v>331</v>
      </c>
      <c r="C247" s="128" t="n">
        <v>0</v>
      </c>
      <c r="D247" s="129" t="n">
        <v>2</v>
      </c>
      <c r="E247" s="127" t="s">
        <v>5</v>
      </c>
      <c r="F247" s="130" t="n">
        <f aca="false">IF(E247="W",C247*D247-C247,(IF(E247="L",-C247)))</f>
        <v>0</v>
      </c>
      <c r="G247" s="127" t="s">
        <v>2995</v>
      </c>
      <c r="H247" s="127" t="s">
        <v>2946</v>
      </c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customFormat="false" ht="17.85" hidden="false" customHeight="false" outlineLevel="0" collapsed="false">
      <c r="A248" s="127"/>
      <c r="B248" s="127" t="s">
        <v>331</v>
      </c>
      <c r="C248" s="128" t="n">
        <v>10</v>
      </c>
      <c r="D248" s="129" t="n">
        <v>2</v>
      </c>
      <c r="E248" s="127" t="s">
        <v>7</v>
      </c>
      <c r="F248" s="130" t="n">
        <f aca="false">IF(E248="W",C248*D248-C248,(IF(E248="L",-C248)))</f>
        <v>-10</v>
      </c>
      <c r="G248" s="127" t="s">
        <v>2995</v>
      </c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customFormat="false" ht="17.85" hidden="false" customHeight="false" outlineLevel="0" collapsed="false">
      <c r="A249" s="127"/>
      <c r="B249" s="127" t="s">
        <v>331</v>
      </c>
      <c r="C249" s="128" t="n">
        <v>7.81</v>
      </c>
      <c r="D249" s="129" t="n">
        <v>2</v>
      </c>
      <c r="E249" s="127" t="s">
        <v>5</v>
      </c>
      <c r="F249" s="130" t="n">
        <f aca="false">IF(E249="W",C249*D249-C249,(IF(E249="L",-C249)))</f>
        <v>7.81</v>
      </c>
      <c r="G249" s="127" t="s">
        <v>2995</v>
      </c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customFormat="false" ht="17.85" hidden="false" customHeight="false" outlineLevel="0" collapsed="false">
      <c r="A250" s="127"/>
      <c r="B250" s="127" t="s">
        <v>331</v>
      </c>
      <c r="C250" s="128" t="n">
        <v>10</v>
      </c>
      <c r="D250" s="129" t="n">
        <v>2</v>
      </c>
      <c r="E250" s="127" t="s">
        <v>7</v>
      </c>
      <c r="F250" s="130" t="n">
        <f aca="false">IF(E250="W",C250*D250-C250,(IF(E250="L",-C250)))</f>
        <v>-10</v>
      </c>
      <c r="G250" s="127" t="s">
        <v>2995</v>
      </c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customFormat="false" ht="17.85" hidden="false" customHeight="false" outlineLevel="0" collapsed="false">
      <c r="A251" s="127"/>
      <c r="B251" s="127" t="s">
        <v>331</v>
      </c>
      <c r="C251" s="128" t="n">
        <v>14</v>
      </c>
      <c r="D251" s="129" t="n">
        <v>2</v>
      </c>
      <c r="E251" s="127" t="s">
        <v>5</v>
      </c>
      <c r="F251" s="130" t="n">
        <f aca="false">IF(E251="W",C251*D251-C251,(IF(E251="L",-C251)))</f>
        <v>14</v>
      </c>
      <c r="G251" s="127" t="s">
        <v>2995</v>
      </c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customFormat="false" ht="17.85" hidden="false" customHeight="false" outlineLevel="0" collapsed="false">
      <c r="A252" s="127"/>
      <c r="B252" s="127" t="s">
        <v>95</v>
      </c>
      <c r="C252" s="128" t="n">
        <v>3.76</v>
      </c>
      <c r="D252" s="129" t="n">
        <v>2</v>
      </c>
      <c r="E252" s="127" t="s">
        <v>5</v>
      </c>
      <c r="F252" s="130" t="n">
        <f aca="false">IF(E252="W",C252*D252-C252,(IF(E252="L",-C252)))</f>
        <v>3.76</v>
      </c>
      <c r="G252" s="127" t="s">
        <v>2992</v>
      </c>
      <c r="H252" s="127" t="s">
        <v>2182</v>
      </c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customFormat="false" ht="17.85" hidden="false" customHeight="false" outlineLevel="0" collapsed="false">
      <c r="A253" s="127"/>
      <c r="B253" s="127" t="s">
        <v>2924</v>
      </c>
      <c r="C253" s="128" t="n">
        <v>4.06</v>
      </c>
      <c r="D253" s="129" t="n">
        <v>2</v>
      </c>
      <c r="E253" s="127" t="s">
        <v>5</v>
      </c>
      <c r="F253" s="130" t="n">
        <f aca="false">IF(E253="W",C253*D253-C253,(IF(E253="L",-C253)))</f>
        <v>4.06</v>
      </c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customFormat="false" ht="17.85" hidden="false" customHeight="false" outlineLevel="0" collapsed="false">
      <c r="A254" s="127"/>
      <c r="B254" s="127" t="s">
        <v>2924</v>
      </c>
      <c r="C254" s="128" t="n">
        <v>1.99</v>
      </c>
      <c r="D254" s="129" t="n">
        <v>2</v>
      </c>
      <c r="E254" s="127" t="s">
        <v>5</v>
      </c>
      <c r="F254" s="130" t="n">
        <f aca="false">IF(E254="W",C254*D254-C254,(IF(E254="L",-C254)))</f>
        <v>1.99</v>
      </c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customFormat="false" ht="17.85" hidden="false" customHeight="false" outlineLevel="0" collapsed="false">
      <c r="A255" s="127"/>
      <c r="B255" s="127" t="s">
        <v>2996</v>
      </c>
      <c r="C255" s="128" t="n">
        <v>120</v>
      </c>
      <c r="D255" s="129" t="n">
        <v>2</v>
      </c>
      <c r="E255" s="127" t="s">
        <v>7</v>
      </c>
      <c r="F255" s="130" t="n">
        <f aca="false">IF(E255="W",C255*D255-C255,(IF(E255="L",-C255)))</f>
        <v>-120</v>
      </c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customFormat="false" ht="17.85" hidden="false" customHeight="false" outlineLevel="0" collapsed="false">
      <c r="A256" s="127"/>
      <c r="B256" s="127" t="s">
        <v>2996</v>
      </c>
      <c r="C256" s="128" t="n">
        <v>615.37</v>
      </c>
      <c r="D256" s="129" t="n">
        <v>2</v>
      </c>
      <c r="E256" s="127" t="s">
        <v>5</v>
      </c>
      <c r="F256" s="130" t="n">
        <f aca="false">IF(E256="W",C256*D256-C256,(IF(E256="L",-C256)))</f>
        <v>615.37</v>
      </c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customFormat="false" ht="17.85" hidden="false" customHeight="false" outlineLevel="0" collapsed="false">
      <c r="A257" s="127"/>
      <c r="B257" s="127" t="s">
        <v>2996</v>
      </c>
      <c r="C257" s="128" t="n">
        <v>3.21</v>
      </c>
      <c r="D257" s="129" t="n">
        <v>2</v>
      </c>
      <c r="E257" s="127" t="s">
        <v>5</v>
      </c>
      <c r="F257" s="130" t="n">
        <f aca="false">IF(E257="W",C257*D257-C257,(IF(E257="L",-C257)))</f>
        <v>3.21</v>
      </c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customFormat="false" ht="17.85" hidden="false" customHeight="false" outlineLevel="0" collapsed="false">
      <c r="A258" s="127"/>
      <c r="B258" s="127" t="s">
        <v>1141</v>
      </c>
      <c r="C258" s="128" t="n">
        <v>2.46</v>
      </c>
      <c r="D258" s="129" t="n">
        <v>2</v>
      </c>
      <c r="E258" s="127" t="s">
        <v>5</v>
      </c>
      <c r="F258" s="130" t="n">
        <f aca="false">IF(E258="W",C258*D258-C258,(IF(E258="L",-C258)))</f>
        <v>2.46</v>
      </c>
      <c r="G258" s="127" t="s">
        <v>2997</v>
      </c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customFormat="false" ht="17.85" hidden="false" customHeight="false" outlineLevel="0" collapsed="false">
      <c r="A259" s="127"/>
      <c r="B259" s="127" t="s">
        <v>2998</v>
      </c>
      <c r="C259" s="128" t="n">
        <v>0.05</v>
      </c>
      <c r="D259" s="129" t="n">
        <v>2</v>
      </c>
      <c r="E259" s="127" t="s">
        <v>7</v>
      </c>
      <c r="F259" s="130" t="n">
        <f aca="false">IF(E259="W",C259*D259-C259,(IF(E259="L",-C259)))</f>
        <v>-0.05</v>
      </c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customFormat="false" ht="17.85" hidden="false" customHeight="false" outlineLevel="0" collapsed="false">
      <c r="A260" s="127"/>
      <c r="B260" s="127" t="s">
        <v>68</v>
      </c>
      <c r="C260" s="128" t="n">
        <v>0.05</v>
      </c>
      <c r="D260" s="129" t="n">
        <v>2</v>
      </c>
      <c r="E260" s="127" t="s">
        <v>5</v>
      </c>
      <c r="F260" s="130" t="n">
        <f aca="false">IF(E260="W",C260*D260-C260,(IF(E260="L",-C260)))</f>
        <v>0.05</v>
      </c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customFormat="false" ht="17.85" hidden="false" customHeight="false" outlineLevel="0" collapsed="false">
      <c r="A261" s="127"/>
      <c r="B261" s="127" t="s">
        <v>1141</v>
      </c>
      <c r="C261" s="128" t="n">
        <v>70</v>
      </c>
      <c r="D261" s="129" t="n">
        <v>2</v>
      </c>
      <c r="E261" s="127" t="s">
        <v>5</v>
      </c>
      <c r="F261" s="130" t="n">
        <f aca="false">IF(E261="W",C261*D261-C261,(IF(E261="L",-C261)))</f>
        <v>70</v>
      </c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customFormat="false" ht="17.85" hidden="false" customHeight="false" outlineLevel="0" collapsed="false">
      <c r="A262" s="127"/>
      <c r="B262" s="127" t="s">
        <v>2999</v>
      </c>
      <c r="C262" s="128" t="n">
        <v>175</v>
      </c>
      <c r="D262" s="129" t="n">
        <v>2</v>
      </c>
      <c r="E262" s="127" t="s">
        <v>7</v>
      </c>
      <c r="F262" s="130" t="n">
        <f aca="false">IF(E262="W",C262*D262-C262,(IF(E262="L",-C262)))</f>
        <v>-175</v>
      </c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customFormat="false" ht="17.85" hidden="false" customHeight="false" outlineLevel="0" collapsed="false">
      <c r="A263" s="127"/>
      <c r="B263" s="127" t="s">
        <v>2999</v>
      </c>
      <c r="C263" s="128" t="n">
        <v>20</v>
      </c>
      <c r="D263" s="129" t="n">
        <v>2</v>
      </c>
      <c r="E263" s="127" t="s">
        <v>5</v>
      </c>
      <c r="F263" s="130" t="n">
        <f aca="false">IF(E263="W",C263*D263-C263,(IF(E263="L",-C263)))</f>
        <v>20</v>
      </c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customFormat="false" ht="17.85" hidden="false" customHeight="false" outlineLevel="0" collapsed="false">
      <c r="A264" s="127"/>
      <c r="B264" s="127" t="s">
        <v>95</v>
      </c>
      <c r="C264" s="128" t="n">
        <v>5</v>
      </c>
      <c r="D264" s="129" t="n">
        <v>2</v>
      </c>
      <c r="E264" s="127" t="s">
        <v>7</v>
      </c>
      <c r="F264" s="130" t="n">
        <f aca="false">IF(E264="W",C264*D264-C264,(IF(E264="L",-C264)))</f>
        <v>-5</v>
      </c>
      <c r="G264" s="127" t="s">
        <v>2992</v>
      </c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customFormat="false" ht="17.85" hidden="false" customHeight="false" outlineLevel="0" collapsed="false">
      <c r="A265" s="127"/>
      <c r="B265" s="127" t="s">
        <v>95</v>
      </c>
      <c r="C265" s="128" t="n">
        <v>8.68</v>
      </c>
      <c r="D265" s="129" t="n">
        <v>2</v>
      </c>
      <c r="E265" s="127" t="s">
        <v>5</v>
      </c>
      <c r="F265" s="130" t="n">
        <f aca="false">IF(E265="W",C265*D265-C265,(IF(E265="L",-C265)))</f>
        <v>8.68</v>
      </c>
      <c r="G265" s="127" t="s">
        <v>2992</v>
      </c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customFormat="false" ht="17.85" hidden="false" customHeight="false" outlineLevel="0" collapsed="false">
      <c r="A266" s="127"/>
      <c r="B266" s="127" t="s">
        <v>28</v>
      </c>
      <c r="C266" s="128" t="n">
        <v>5.04</v>
      </c>
      <c r="D266" s="129" t="n">
        <v>2</v>
      </c>
      <c r="E266" s="127" t="s">
        <v>5</v>
      </c>
      <c r="F266" s="130" t="n">
        <f aca="false">IF(E266="W",C266*D266-C266,(IF(E266="L",-C266)))</f>
        <v>5.04</v>
      </c>
      <c r="G266" s="127" t="s">
        <v>3000</v>
      </c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customFormat="false" ht="17.85" hidden="false" customHeight="false" outlineLevel="0" collapsed="false">
      <c r="A267" s="127"/>
      <c r="B267" s="127" t="s">
        <v>754</v>
      </c>
      <c r="C267" s="128" t="n">
        <v>1</v>
      </c>
      <c r="D267" s="129" t="n">
        <v>2</v>
      </c>
      <c r="E267" s="127" t="s">
        <v>7</v>
      </c>
      <c r="F267" s="130" t="n">
        <f aca="false">IF(E267="W",C267*D267-C267,(IF(E267="L",-C267)))</f>
        <v>-1</v>
      </c>
      <c r="G267" s="127" t="s">
        <v>3001</v>
      </c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customFormat="false" ht="17.85" hidden="false" customHeight="false" outlineLevel="0" collapsed="false">
      <c r="A268" s="127"/>
      <c r="B268" s="127" t="s">
        <v>754</v>
      </c>
      <c r="C268" s="128" t="n">
        <v>1.15</v>
      </c>
      <c r="D268" s="129" t="n">
        <v>2</v>
      </c>
      <c r="E268" s="127" t="s">
        <v>5</v>
      </c>
      <c r="F268" s="130" t="n">
        <f aca="false">IF(E268="W",C268*D268-C268,(IF(E268="L",-C268)))</f>
        <v>1.15</v>
      </c>
      <c r="G268" s="127" t="s">
        <v>3002</v>
      </c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customFormat="false" ht="17.85" hidden="false" customHeight="false" outlineLevel="0" collapsed="false">
      <c r="A269" s="127"/>
      <c r="B269" s="127" t="s">
        <v>68</v>
      </c>
      <c r="C269" s="128" t="n">
        <v>1</v>
      </c>
      <c r="D269" s="129" t="n">
        <v>2</v>
      </c>
      <c r="E269" s="127" t="s">
        <v>7</v>
      </c>
      <c r="F269" s="130" t="n">
        <f aca="false">IF(E269="W",C269*D269-C269,(IF(E269="L",-C269)))</f>
        <v>-1</v>
      </c>
      <c r="G269" s="127" t="s">
        <v>848</v>
      </c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customFormat="false" ht="17.85" hidden="false" customHeight="false" outlineLevel="0" collapsed="false">
      <c r="A270" s="127"/>
      <c r="B270" s="127" t="s">
        <v>68</v>
      </c>
      <c r="C270" s="128" t="n">
        <v>4.01</v>
      </c>
      <c r="D270" s="129" t="n">
        <v>2</v>
      </c>
      <c r="E270" s="127" t="s">
        <v>5</v>
      </c>
      <c r="F270" s="130" t="n">
        <f aca="false">IF(E270="W",C270*D270-C270,(IF(E270="L",-C270)))</f>
        <v>4.01</v>
      </c>
      <c r="G270" s="127" t="s">
        <v>2893</v>
      </c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customFormat="false" ht="17.85" hidden="false" customHeight="false" outlineLevel="0" collapsed="false">
      <c r="A271" s="127"/>
      <c r="B271" s="127" t="s">
        <v>28</v>
      </c>
      <c r="C271" s="128" t="n">
        <v>7.67</v>
      </c>
      <c r="D271" s="129" t="n">
        <v>2</v>
      </c>
      <c r="E271" s="127" t="s">
        <v>5</v>
      </c>
      <c r="F271" s="130" t="n">
        <f aca="false">IF(E271="W",C271*D271-C271,(IF(E271="L",-C271)))</f>
        <v>7.67</v>
      </c>
      <c r="G271" s="127" t="s">
        <v>3003</v>
      </c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customFormat="false" ht="17.85" hidden="false" customHeight="false" outlineLevel="0" collapsed="false">
      <c r="A272" s="127"/>
      <c r="B272" s="127" t="s">
        <v>68</v>
      </c>
      <c r="C272" s="128" t="n">
        <v>10.7</v>
      </c>
      <c r="D272" s="129" t="n">
        <v>2</v>
      </c>
      <c r="E272" s="127" t="s">
        <v>5</v>
      </c>
      <c r="F272" s="130" t="n">
        <f aca="false">IF(E272="W",C272*D272-C272,(IF(E272="L",-C272)))</f>
        <v>10.7</v>
      </c>
      <c r="G272" s="127" t="s">
        <v>3004</v>
      </c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customFormat="false" ht="17.85" hidden="false" customHeight="false" outlineLevel="0" collapsed="false">
      <c r="A273" s="127"/>
      <c r="B273" s="127" t="s">
        <v>95</v>
      </c>
      <c r="C273" s="128" t="n">
        <v>10</v>
      </c>
      <c r="D273" s="129" t="n">
        <v>2</v>
      </c>
      <c r="E273" s="127" t="s">
        <v>7</v>
      </c>
      <c r="F273" s="130" t="n">
        <f aca="false">IF(E273="W",C273*D273-C273,(IF(E273="L",-C273)))</f>
        <v>-10</v>
      </c>
      <c r="G273" s="127" t="s">
        <v>2992</v>
      </c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customFormat="false" ht="17.85" hidden="false" customHeight="false" outlineLevel="0" collapsed="false">
      <c r="A274" s="127"/>
      <c r="B274" s="127" t="s">
        <v>95</v>
      </c>
      <c r="C274" s="128" t="n">
        <v>9.94</v>
      </c>
      <c r="D274" s="129" t="n">
        <v>2</v>
      </c>
      <c r="E274" s="127" t="s">
        <v>5</v>
      </c>
      <c r="F274" s="130" t="n">
        <f aca="false">IF(E274="W",C274*D274-C274,(IF(E274="L",-C274)))</f>
        <v>9.94</v>
      </c>
      <c r="G274" s="127" t="s">
        <v>2992</v>
      </c>
      <c r="H274" s="127" t="s">
        <v>2182</v>
      </c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customFormat="false" ht="17.85" hidden="false" customHeight="false" outlineLevel="0" collapsed="false">
      <c r="A275" s="127"/>
      <c r="B275" s="127" t="s">
        <v>95</v>
      </c>
      <c r="C275" s="128" t="n">
        <v>12.5</v>
      </c>
      <c r="D275" s="129" t="n">
        <v>2</v>
      </c>
      <c r="E275" s="127" t="s">
        <v>5</v>
      </c>
      <c r="F275" s="130" t="n">
        <f aca="false">IF(E275="W",C275*D275-C275,(IF(E275="L",-C275)))</f>
        <v>12.5</v>
      </c>
      <c r="G275" s="127" t="s">
        <v>3005</v>
      </c>
      <c r="H275" s="127" t="s">
        <v>2182</v>
      </c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customFormat="false" ht="17.85" hidden="false" customHeight="false" outlineLevel="0" collapsed="false">
      <c r="A276" s="127"/>
      <c r="B276" s="127" t="s">
        <v>1162</v>
      </c>
      <c r="C276" s="128" t="n">
        <v>5</v>
      </c>
      <c r="D276" s="129" t="n">
        <v>2</v>
      </c>
      <c r="E276" s="127" t="s">
        <v>5</v>
      </c>
      <c r="F276" s="130" t="n">
        <f aca="false">IF(E276="W",C276*D276-C276,(IF(E276="L",-C276)))</f>
        <v>5</v>
      </c>
      <c r="G276" s="127" t="s">
        <v>439</v>
      </c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customFormat="false" ht="17.85" hidden="false" customHeight="false" outlineLevel="0" collapsed="false">
      <c r="A277" s="127"/>
      <c r="B277" s="127" t="s">
        <v>1162</v>
      </c>
      <c r="C277" s="128" t="n">
        <v>5</v>
      </c>
      <c r="D277" s="129" t="n">
        <v>2</v>
      </c>
      <c r="E277" s="127" t="s">
        <v>7</v>
      </c>
      <c r="F277" s="130" t="n">
        <f aca="false">IF(E277="W",C277*D277-C277,(IF(E277="L",-C277)))</f>
        <v>-5</v>
      </c>
      <c r="G277" s="127" t="s">
        <v>2992</v>
      </c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customFormat="false" ht="17.85" hidden="false" customHeight="false" outlineLevel="0" collapsed="false">
      <c r="A278" s="127"/>
      <c r="B278" s="127" t="s">
        <v>1162</v>
      </c>
      <c r="C278" s="128" t="n">
        <v>5.88</v>
      </c>
      <c r="D278" s="129" t="n">
        <v>2</v>
      </c>
      <c r="E278" s="127" t="s">
        <v>5</v>
      </c>
      <c r="F278" s="130" t="n">
        <f aca="false">IF(E278="W",C278*D278-C278,(IF(E278="L",-C278)))</f>
        <v>5.88</v>
      </c>
      <c r="G278" s="127" t="s">
        <v>2992</v>
      </c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customFormat="false" ht="17.85" hidden="false" customHeight="false" outlineLevel="0" collapsed="false">
      <c r="A279" s="127"/>
      <c r="B279" s="127" t="s">
        <v>28</v>
      </c>
      <c r="C279" s="128" t="n">
        <v>0.1</v>
      </c>
      <c r="D279" s="129" t="n">
        <v>2</v>
      </c>
      <c r="E279" s="127" t="s">
        <v>5</v>
      </c>
      <c r="F279" s="130" t="n">
        <f aca="false">IF(E279="W",C279*D279-C279,(IF(E279="L",-C279)))</f>
        <v>0.1</v>
      </c>
      <c r="G279" s="127" t="s">
        <v>3006</v>
      </c>
      <c r="H279" s="127" t="s">
        <v>3007</v>
      </c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customFormat="false" ht="17.85" hidden="false" customHeight="false" outlineLevel="0" collapsed="false">
      <c r="A280" s="127"/>
      <c r="B280" s="127" t="s">
        <v>1141</v>
      </c>
      <c r="C280" s="128" t="n">
        <v>1.55</v>
      </c>
      <c r="D280" s="129" t="n">
        <v>2</v>
      </c>
      <c r="E280" s="127" t="s">
        <v>5</v>
      </c>
      <c r="F280" s="130" t="n">
        <f aca="false">IF(E280="W",C280*D280-C280,(IF(E280="L",-C280)))</f>
        <v>1.55</v>
      </c>
      <c r="G280" s="127" t="s">
        <v>3008</v>
      </c>
      <c r="H280" s="127" t="s">
        <v>2951</v>
      </c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customFormat="false" ht="17.85" hidden="false" customHeight="false" outlineLevel="0" collapsed="false">
      <c r="A281" s="127"/>
      <c r="B281" s="127" t="s">
        <v>847</v>
      </c>
      <c r="C281" s="128" t="n">
        <v>1</v>
      </c>
      <c r="D281" s="129" t="n">
        <v>2</v>
      </c>
      <c r="E281" s="127" t="s">
        <v>7</v>
      </c>
      <c r="F281" s="130" t="n">
        <f aca="false">IF(E281="W",C281*D281-C281,(IF(E281="L",-C281)))</f>
        <v>-1</v>
      </c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customFormat="false" ht="17.85" hidden="false" customHeight="false" outlineLevel="0" collapsed="false">
      <c r="A282" s="127"/>
      <c r="B282" s="127" t="s">
        <v>68</v>
      </c>
      <c r="C282" s="128" t="n">
        <v>6</v>
      </c>
      <c r="D282" s="129" t="n">
        <v>2</v>
      </c>
      <c r="E282" s="127" t="s">
        <v>5</v>
      </c>
      <c r="F282" s="130" t="n">
        <f aca="false">IF(E282="W",C282*D282-C282,(IF(E282="L",-C282)))</f>
        <v>6</v>
      </c>
      <c r="G282" s="127" t="s">
        <v>2913</v>
      </c>
      <c r="H282" s="127" t="s">
        <v>2964</v>
      </c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customFormat="false" ht="17.85" hidden="false" customHeight="false" outlineLevel="0" collapsed="false">
      <c r="A283" s="127"/>
      <c r="B283" s="127" t="s">
        <v>151</v>
      </c>
      <c r="C283" s="128" t="n">
        <v>18.96</v>
      </c>
      <c r="D283" s="129" t="n">
        <v>2</v>
      </c>
      <c r="E283" s="127" t="s">
        <v>5</v>
      </c>
      <c r="F283" s="130" t="n">
        <f aca="false">IF(E283="W",C283*D283-C283,(IF(E283="L",-C283)))</f>
        <v>18.96</v>
      </c>
      <c r="G283" s="127" t="s">
        <v>3009</v>
      </c>
      <c r="H283" s="127" t="s">
        <v>2966</v>
      </c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customFormat="false" ht="17.85" hidden="false" customHeight="false" outlineLevel="0" collapsed="false">
      <c r="A284" s="127"/>
      <c r="B284" s="127" t="s">
        <v>1141</v>
      </c>
      <c r="C284" s="128" t="n">
        <v>7.5</v>
      </c>
      <c r="D284" s="129" t="n">
        <v>2</v>
      </c>
      <c r="E284" s="127" t="s">
        <v>5</v>
      </c>
      <c r="F284" s="130" t="n">
        <f aca="false">IF(E284="W",C284*D284-C284,(IF(E284="L",-C284)))</f>
        <v>7.5</v>
      </c>
      <c r="G284" s="127" t="s">
        <v>3005</v>
      </c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customFormat="false" ht="17.85" hidden="false" customHeight="false" outlineLevel="0" collapsed="false">
      <c r="A285" s="127"/>
      <c r="B285" s="127" t="s">
        <v>847</v>
      </c>
      <c r="C285" s="128" t="n">
        <v>1</v>
      </c>
      <c r="D285" s="129" t="n">
        <v>2</v>
      </c>
      <c r="E285" s="127" t="s">
        <v>7</v>
      </c>
      <c r="F285" s="130" t="n">
        <f aca="false">IF(E285="W",C285*D285-C285,(IF(E285="L",-C285)))</f>
        <v>-1</v>
      </c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customFormat="false" ht="17.85" hidden="false" customHeight="false" outlineLevel="0" collapsed="false">
      <c r="A286" s="127"/>
      <c r="B286" s="127" t="s">
        <v>68</v>
      </c>
      <c r="C286" s="128" t="n">
        <v>1.21</v>
      </c>
      <c r="D286" s="129" t="n">
        <v>2</v>
      </c>
      <c r="E286" s="127" t="s">
        <v>5</v>
      </c>
      <c r="F286" s="130" t="n">
        <f aca="false">IF(E286="W",C286*D286-C286,(IF(E286="L",-C286)))</f>
        <v>1.21</v>
      </c>
      <c r="G286" s="127" t="s">
        <v>2893</v>
      </c>
      <c r="H286" s="127" t="s">
        <v>2941</v>
      </c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customFormat="false" ht="17.85" hidden="false" customHeight="false" outlineLevel="0" collapsed="false">
      <c r="A287" s="127"/>
      <c r="B287" s="127" t="s">
        <v>1141</v>
      </c>
      <c r="C287" s="128" t="n">
        <v>12.98</v>
      </c>
      <c r="D287" s="129" t="n">
        <v>2</v>
      </c>
      <c r="E287" s="127" t="s">
        <v>5</v>
      </c>
      <c r="F287" s="130" t="n">
        <f aca="false">IF(E287="W",C287*D287-C287,(IF(E287="L",-C287)))</f>
        <v>12.98</v>
      </c>
      <c r="G287" s="127" t="s">
        <v>3010</v>
      </c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customFormat="false" ht="17.85" hidden="false" customHeight="false" outlineLevel="0" collapsed="false">
      <c r="A288" s="127"/>
      <c r="B288" s="127" t="s">
        <v>95</v>
      </c>
      <c r="C288" s="128" t="n">
        <v>5</v>
      </c>
      <c r="D288" s="129" t="n">
        <v>2</v>
      </c>
      <c r="E288" s="127" t="s">
        <v>7</v>
      </c>
      <c r="F288" s="130" t="n">
        <f aca="false">IF(E288="W",C288*D288-C288,(IF(E288="L",-C288)))</f>
        <v>-5</v>
      </c>
      <c r="G288" s="127" t="s">
        <v>3011</v>
      </c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customFormat="false" ht="17.85" hidden="false" customHeight="false" outlineLevel="0" collapsed="false">
      <c r="A289" s="127"/>
      <c r="B289" s="127" t="s">
        <v>95</v>
      </c>
      <c r="C289" s="128" t="n">
        <v>2.45</v>
      </c>
      <c r="D289" s="129" t="n">
        <v>2</v>
      </c>
      <c r="E289" s="127" t="s">
        <v>5</v>
      </c>
      <c r="F289" s="130" t="n">
        <f aca="false">IF(E289="W",C289*D289-C289,(IF(E289="L",-C289)))</f>
        <v>2.45</v>
      </c>
      <c r="G289" s="127" t="s">
        <v>3011</v>
      </c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customFormat="false" ht="17.85" hidden="false" customHeight="false" outlineLevel="0" collapsed="false">
      <c r="A290" s="127"/>
      <c r="B290" s="127" t="s">
        <v>1141</v>
      </c>
      <c r="C290" s="128" t="n">
        <v>1.64</v>
      </c>
      <c r="D290" s="129" t="n">
        <v>2</v>
      </c>
      <c r="E290" s="127" t="s">
        <v>5</v>
      </c>
      <c r="F290" s="130" t="n">
        <v>1.69</v>
      </c>
      <c r="G290" s="127" t="s">
        <v>3012</v>
      </c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customFormat="false" ht="17.85" hidden="false" customHeight="false" outlineLevel="0" collapsed="false">
      <c r="A291" s="127"/>
      <c r="B291" s="127" t="s">
        <v>68</v>
      </c>
      <c r="C291" s="128" t="n">
        <v>2.5</v>
      </c>
      <c r="D291" s="129" t="n">
        <v>2</v>
      </c>
      <c r="E291" s="127" t="s">
        <v>7</v>
      </c>
      <c r="F291" s="130" t="n">
        <f aca="false">IF(E291="W",C291*D291-C291,(IF(E291="L",-C291)))</f>
        <v>-2.5</v>
      </c>
      <c r="G291" s="127" t="s">
        <v>847</v>
      </c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customFormat="false" ht="17.85" hidden="false" customHeight="false" outlineLevel="0" collapsed="false">
      <c r="A292" s="127"/>
      <c r="B292" s="127" t="s">
        <v>68</v>
      </c>
      <c r="C292" s="128" t="n">
        <v>4.15</v>
      </c>
      <c r="D292" s="129" t="n">
        <v>2</v>
      </c>
      <c r="E292" s="127" t="s">
        <v>5</v>
      </c>
      <c r="F292" s="130" t="n">
        <f aca="false">IF(E292="W",C292*D292-C292,(IF(E292="L",-C292)))</f>
        <v>4.15</v>
      </c>
      <c r="G292" s="127" t="s">
        <v>3004</v>
      </c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customFormat="false" ht="17.85" hidden="false" customHeight="false" outlineLevel="0" collapsed="false">
      <c r="A293" s="127"/>
      <c r="B293" s="127" t="s">
        <v>68</v>
      </c>
      <c r="C293" s="128" t="n">
        <v>1</v>
      </c>
      <c r="D293" s="129" t="n">
        <v>2</v>
      </c>
      <c r="E293" s="127" t="s">
        <v>7</v>
      </c>
      <c r="F293" s="130" t="n">
        <f aca="false">IF(E293="W",C293*D293-C293,(IF(E293="L",-C293)))</f>
        <v>-1</v>
      </c>
      <c r="G293" s="127" t="s">
        <v>848</v>
      </c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customFormat="false" ht="17.85" hidden="false" customHeight="false" outlineLevel="0" collapsed="false">
      <c r="A294" s="127"/>
      <c r="B294" s="127" t="s">
        <v>68</v>
      </c>
      <c r="C294" s="128" t="n">
        <v>1.65</v>
      </c>
      <c r="D294" s="129" t="n">
        <v>2</v>
      </c>
      <c r="E294" s="127" t="s">
        <v>5</v>
      </c>
      <c r="F294" s="130" t="n">
        <f aca="false">IF(E294="W",C294*D294-C294,(IF(E294="L",-C294)))</f>
        <v>1.65</v>
      </c>
      <c r="G294" s="127" t="s">
        <v>2913</v>
      </c>
      <c r="H294" s="127" t="s">
        <v>2964</v>
      </c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customFormat="false" ht="17.85" hidden="false" customHeight="false" outlineLevel="0" collapsed="false">
      <c r="A295" s="127"/>
      <c r="B295" s="127" t="s">
        <v>95</v>
      </c>
      <c r="C295" s="128" t="n">
        <v>1.62</v>
      </c>
      <c r="D295" s="129" t="n">
        <v>2</v>
      </c>
      <c r="E295" s="127" t="s">
        <v>5</v>
      </c>
      <c r="F295" s="130" t="n">
        <f aca="false">IF(E295="W",C295*D295-C295,(IF(E295="L",-C295)))</f>
        <v>1.62</v>
      </c>
      <c r="G295" s="127" t="s">
        <v>2992</v>
      </c>
      <c r="H295" s="127" t="s">
        <v>2966</v>
      </c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customFormat="false" ht="17.85" hidden="false" customHeight="false" outlineLevel="0" collapsed="false">
      <c r="A296" s="127"/>
      <c r="B296" s="127" t="s">
        <v>2996</v>
      </c>
      <c r="C296" s="128" t="n">
        <v>30</v>
      </c>
      <c r="D296" s="129" t="n">
        <v>2</v>
      </c>
      <c r="E296" s="127" t="s">
        <v>7</v>
      </c>
      <c r="F296" s="130" t="n">
        <f aca="false">IF(E296="W",C296*D296-C296,(IF(E296="L",-C296)))</f>
        <v>-30</v>
      </c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customFormat="false" ht="17.85" hidden="false" customHeight="false" outlineLevel="0" collapsed="false">
      <c r="A297" s="127"/>
      <c r="B297" s="127" t="s">
        <v>2996</v>
      </c>
      <c r="C297" s="128" t="n">
        <v>44</v>
      </c>
      <c r="D297" s="129" t="n">
        <v>2</v>
      </c>
      <c r="E297" s="127" t="s">
        <v>5</v>
      </c>
      <c r="F297" s="130" t="n">
        <f aca="false">IF(E297="W",C297*D297-C297,(IF(E297="L",-C297)))</f>
        <v>44</v>
      </c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customFormat="false" ht="17.85" hidden="false" customHeight="false" outlineLevel="0" collapsed="false">
      <c r="A298" s="127"/>
      <c r="B298" s="127" t="s">
        <v>2924</v>
      </c>
      <c r="C298" s="128" t="n">
        <v>20</v>
      </c>
      <c r="D298" s="129" t="n">
        <v>2</v>
      </c>
      <c r="E298" s="127" t="s">
        <v>7</v>
      </c>
      <c r="F298" s="130" t="n">
        <f aca="false">IF(E298="W",C298*D298-C298,(IF(E298="L",-C298)))</f>
        <v>-20</v>
      </c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customFormat="false" ht="17.85" hidden="false" customHeight="false" outlineLevel="0" collapsed="false">
      <c r="A299" s="127"/>
      <c r="B299" s="127" t="s">
        <v>2924</v>
      </c>
      <c r="C299" s="128" t="n">
        <v>66.22</v>
      </c>
      <c r="D299" s="129" t="n">
        <v>2</v>
      </c>
      <c r="E299" s="127" t="s">
        <v>5</v>
      </c>
      <c r="F299" s="130" t="n">
        <f aca="false">IF(E299="W",C299*D299-C299,(IF(E299="L",-C299)))</f>
        <v>66.22</v>
      </c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customFormat="false" ht="17.85" hidden="false" customHeight="false" outlineLevel="0" collapsed="false">
      <c r="A300" s="127"/>
      <c r="B300" s="127" t="s">
        <v>68</v>
      </c>
      <c r="C300" s="128" t="n">
        <v>1</v>
      </c>
      <c r="D300" s="129" t="n">
        <v>2</v>
      </c>
      <c r="E300" s="127" t="s">
        <v>7</v>
      </c>
      <c r="F300" s="130" t="n">
        <f aca="false">IF(E300="W",C300*D300-C300,(IF(E300="L",-C300)))</f>
        <v>-1</v>
      </c>
      <c r="G300" s="127" t="s">
        <v>848</v>
      </c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customFormat="false" ht="17.85" hidden="false" customHeight="false" outlineLevel="0" collapsed="false">
      <c r="A301" s="127"/>
      <c r="B301" s="127" t="s">
        <v>68</v>
      </c>
      <c r="C301" s="128" t="n">
        <v>1.45</v>
      </c>
      <c r="D301" s="129" t="n">
        <v>2</v>
      </c>
      <c r="E301" s="127" t="s">
        <v>5</v>
      </c>
      <c r="F301" s="130" t="n">
        <f aca="false">IF(E301="W",C301*D301-C301,(IF(E301="L",-C301)))</f>
        <v>1.45</v>
      </c>
      <c r="G301" s="127" t="s">
        <v>3013</v>
      </c>
      <c r="H301" s="127" t="s">
        <v>2964</v>
      </c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customFormat="false" ht="17.85" hidden="false" customHeight="false" outlineLevel="0" collapsed="false">
      <c r="A302" s="127"/>
      <c r="B302" s="127" t="s">
        <v>95</v>
      </c>
      <c r="C302" s="128" t="n">
        <v>5</v>
      </c>
      <c r="D302" s="129" t="n">
        <v>2</v>
      </c>
      <c r="E302" s="127" t="s">
        <v>7</v>
      </c>
      <c r="F302" s="130" t="n">
        <f aca="false">IF(E302="W",C302*D302-C302,(IF(E302="L",-C302)))</f>
        <v>-5</v>
      </c>
      <c r="G302" s="127" t="s">
        <v>2992</v>
      </c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customFormat="false" ht="17.85" hidden="false" customHeight="false" outlineLevel="0" collapsed="false">
      <c r="A303" s="127"/>
      <c r="B303" s="127" t="s">
        <v>95</v>
      </c>
      <c r="C303" s="128" t="n">
        <v>3.92</v>
      </c>
      <c r="D303" s="129" t="n">
        <v>2</v>
      </c>
      <c r="E303" s="127" t="s">
        <v>5</v>
      </c>
      <c r="F303" s="130" t="n">
        <f aca="false">IF(E303="W",C303*D303-C303,(IF(E303="L",-C303)))</f>
        <v>3.92</v>
      </c>
      <c r="G303" s="127" t="s">
        <v>2997</v>
      </c>
      <c r="H303" s="127" t="s">
        <v>152</v>
      </c>
      <c r="I303" s="127" t="s">
        <v>3014</v>
      </c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customFormat="false" ht="17.85" hidden="false" customHeight="false" outlineLevel="0" collapsed="false">
      <c r="A304" s="127"/>
      <c r="B304" s="127" t="s">
        <v>68</v>
      </c>
      <c r="C304" s="128" t="n">
        <v>1</v>
      </c>
      <c r="D304" s="129" t="n">
        <v>2</v>
      </c>
      <c r="E304" s="127" t="s">
        <v>7</v>
      </c>
      <c r="F304" s="130" t="n">
        <f aca="false">IF(E304="W",C304*D304-C304,(IF(E304="L",-C304)))</f>
        <v>-1</v>
      </c>
      <c r="G304" s="127" t="s">
        <v>848</v>
      </c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customFormat="false" ht="17.85" hidden="false" customHeight="false" outlineLevel="0" collapsed="false">
      <c r="A305" s="127"/>
      <c r="B305" s="127" t="s">
        <v>68</v>
      </c>
      <c r="C305" s="128" t="n">
        <v>5.55</v>
      </c>
      <c r="D305" s="129" t="n">
        <v>2</v>
      </c>
      <c r="E305" s="127" t="s">
        <v>5</v>
      </c>
      <c r="F305" s="130" t="n">
        <f aca="false">IF(E305="W",C305*D305-C305,(IF(E305="L",-C305)))</f>
        <v>5.55</v>
      </c>
      <c r="G305" s="127" t="s">
        <v>3015</v>
      </c>
      <c r="H305" s="127" t="s">
        <v>2964</v>
      </c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customFormat="false" ht="17.85" hidden="false" customHeight="false" outlineLevel="0" collapsed="false">
      <c r="A306" s="127"/>
      <c r="B306" s="127" t="s">
        <v>68</v>
      </c>
      <c r="C306" s="128" t="n">
        <v>8.82</v>
      </c>
      <c r="D306" s="129" t="n">
        <v>2</v>
      </c>
      <c r="E306" s="127" t="s">
        <v>5</v>
      </c>
      <c r="F306" s="130" t="n">
        <f aca="false">IF(E306="W",C306*D306-C306,(IF(E306="L",-C306)))</f>
        <v>8.82</v>
      </c>
      <c r="G306" s="127" t="s">
        <v>2906</v>
      </c>
      <c r="H306" s="127" t="s">
        <v>2966</v>
      </c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customFormat="false" ht="17.85" hidden="false" customHeight="false" outlineLevel="0" collapsed="false">
      <c r="A307" s="127"/>
      <c r="B307" s="127" t="s">
        <v>2996</v>
      </c>
      <c r="C307" s="128" t="n">
        <v>30</v>
      </c>
      <c r="D307" s="129" t="n">
        <v>2</v>
      </c>
      <c r="E307" s="127" t="s">
        <v>7</v>
      </c>
      <c r="F307" s="130" t="n">
        <f aca="false">IF(E307="W",C307*D307-C307,(IF(E307="L",-C307)))</f>
        <v>-30</v>
      </c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customFormat="false" ht="17.85" hidden="false" customHeight="false" outlineLevel="0" collapsed="false">
      <c r="A308" s="127"/>
      <c r="B308" s="127" t="s">
        <v>2996</v>
      </c>
      <c r="C308" s="128" t="n">
        <v>20</v>
      </c>
      <c r="D308" s="129" t="n">
        <v>2</v>
      </c>
      <c r="E308" s="127" t="s">
        <v>7</v>
      </c>
      <c r="F308" s="130" t="n">
        <f aca="false">IF(E308="W",C308*D308-C308,(IF(E308="L",-C308)))</f>
        <v>-20</v>
      </c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customFormat="false" ht="17.85" hidden="false" customHeight="false" outlineLevel="0" collapsed="false">
      <c r="A309" s="127"/>
      <c r="B309" s="127" t="s">
        <v>68</v>
      </c>
      <c r="C309" s="128" t="n">
        <v>2.25</v>
      </c>
      <c r="D309" s="129" t="n">
        <v>2</v>
      </c>
      <c r="E309" s="127" t="s">
        <v>5</v>
      </c>
      <c r="F309" s="130" t="n">
        <f aca="false">IF(E309="W",C309*D309-C309,(IF(E309="L",-C309)))</f>
        <v>2.25</v>
      </c>
      <c r="G309" s="127" t="s">
        <v>3016</v>
      </c>
      <c r="H309" s="127" t="s">
        <v>2964</v>
      </c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customFormat="false" ht="17.85" hidden="false" customHeight="false" outlineLevel="0" collapsed="false">
      <c r="A310" s="127"/>
      <c r="B310" s="127" t="s">
        <v>2996</v>
      </c>
      <c r="C310" s="128" t="n">
        <v>30</v>
      </c>
      <c r="D310" s="129" t="n">
        <v>2</v>
      </c>
      <c r="E310" s="127" t="s">
        <v>7</v>
      </c>
      <c r="F310" s="130" t="n">
        <f aca="false">IF(E310="W",C310*D310-C310,(IF(E310="L",-C310)))</f>
        <v>-30</v>
      </c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customFormat="false" ht="17.85" hidden="false" customHeight="false" outlineLevel="0" collapsed="false">
      <c r="A311" s="127"/>
      <c r="B311" s="127" t="s">
        <v>1141</v>
      </c>
      <c r="C311" s="128" t="n">
        <v>20</v>
      </c>
      <c r="D311" s="129" t="n">
        <v>2</v>
      </c>
      <c r="E311" s="127" t="s">
        <v>7</v>
      </c>
      <c r="F311" s="130" t="n">
        <f aca="false">IF(E311="W",C311*D311-C311,(IF(E311="L",-C311)))</f>
        <v>-20</v>
      </c>
      <c r="G311" s="127" t="s">
        <v>3005</v>
      </c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customFormat="false" ht="17.85" hidden="false" customHeight="false" outlineLevel="0" collapsed="false">
      <c r="A312" s="127"/>
      <c r="B312" s="127" t="s">
        <v>2907</v>
      </c>
      <c r="C312" s="128" t="n">
        <v>20</v>
      </c>
      <c r="D312" s="129" t="n">
        <v>2</v>
      </c>
      <c r="E312" s="127" t="s">
        <v>5</v>
      </c>
      <c r="F312" s="130" t="n">
        <f aca="false">IF(E312="W",C312*D312-C312,(IF(E312="L",-C312)))</f>
        <v>20</v>
      </c>
      <c r="G312" s="127" t="s">
        <v>3005</v>
      </c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customFormat="false" ht="17.85" hidden="false" customHeight="false" outlineLevel="0" collapsed="false">
      <c r="A313" s="127"/>
      <c r="B313" s="127" t="s">
        <v>1141</v>
      </c>
      <c r="C313" s="128" t="n">
        <v>30</v>
      </c>
      <c r="D313" s="129" t="n">
        <v>2</v>
      </c>
      <c r="E313" s="127" t="s">
        <v>5</v>
      </c>
      <c r="F313" s="130" t="n">
        <f aca="false">IF(E313="W",C313*D313-C313,(IF(E313="L",-C313)))</f>
        <v>30</v>
      </c>
      <c r="G313" s="127" t="s">
        <v>3005</v>
      </c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customFormat="false" ht="17.85" hidden="false" customHeight="false" outlineLevel="0" collapsed="false">
      <c r="A314" s="127"/>
      <c r="B314" s="127" t="s">
        <v>1141</v>
      </c>
      <c r="C314" s="128" t="n">
        <v>2.92</v>
      </c>
      <c r="D314" s="129" t="n">
        <v>2</v>
      </c>
      <c r="E314" s="127" t="s">
        <v>5</v>
      </c>
      <c r="F314" s="130" t="n">
        <f aca="false">IF(E314="W",C314*D314-C314,(IF(E314="L",-C314)))</f>
        <v>2.92</v>
      </c>
      <c r="G314" s="127" t="s">
        <v>3017</v>
      </c>
      <c r="H314" s="127" t="s">
        <v>3018</v>
      </c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customFormat="false" ht="17.85" hidden="false" customHeight="false" outlineLevel="0" collapsed="false">
      <c r="A315" s="127"/>
      <c r="B315" s="127" t="s">
        <v>151</v>
      </c>
      <c r="C315" s="128" t="n">
        <v>1.05</v>
      </c>
      <c r="D315" s="129" t="n">
        <v>2</v>
      </c>
      <c r="E315" s="127" t="s">
        <v>5</v>
      </c>
      <c r="F315" s="130" t="n">
        <f aca="false">IF(E315="W",C315*D315-C315,(IF(E315="L",-C315)))</f>
        <v>1.05</v>
      </c>
      <c r="G315" s="127" t="s">
        <v>3019</v>
      </c>
      <c r="H315" s="127" t="s">
        <v>2941</v>
      </c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customFormat="false" ht="17.85" hidden="false" customHeight="false" outlineLevel="0" collapsed="false">
      <c r="A316" s="127"/>
      <c r="B316" s="127" t="s">
        <v>68</v>
      </c>
      <c r="C316" s="128" t="n">
        <v>9.8</v>
      </c>
      <c r="D316" s="129" t="n">
        <v>2</v>
      </c>
      <c r="E316" s="127" t="s">
        <v>5</v>
      </c>
      <c r="F316" s="130" t="n">
        <f aca="false">IF(E316="W",C316*D316-C316,(IF(E316="L",-C316)))</f>
        <v>9.8</v>
      </c>
      <c r="G316" s="127" t="s">
        <v>2913</v>
      </c>
      <c r="H316" s="127" t="s">
        <v>2964</v>
      </c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customFormat="false" ht="17.85" hidden="false" customHeight="false" outlineLevel="0" collapsed="false">
      <c r="A317" s="127"/>
      <c r="B317" s="127" t="s">
        <v>68</v>
      </c>
      <c r="C317" s="128" t="n">
        <v>15</v>
      </c>
      <c r="D317" s="129" t="n">
        <v>2</v>
      </c>
      <c r="E317" s="127" t="s">
        <v>7</v>
      </c>
      <c r="F317" s="130" t="n">
        <f aca="false">IF(E317="W",C317*D317-C317,(IF(E317="L",-C317)))</f>
        <v>-15</v>
      </c>
      <c r="G317" s="127" t="s">
        <v>3020</v>
      </c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customFormat="false" ht="17.85" hidden="false" customHeight="false" outlineLevel="0" collapsed="false">
      <c r="A318" s="127"/>
      <c r="B318" s="127" t="s">
        <v>68</v>
      </c>
      <c r="C318" s="128" t="n">
        <v>2</v>
      </c>
      <c r="D318" s="129" t="n">
        <v>2</v>
      </c>
      <c r="E318" s="127" t="s">
        <v>5</v>
      </c>
      <c r="F318" s="130" t="n">
        <f aca="false">IF(E318="W",C318*D318-C318,(IF(E318="L",-C318)))</f>
        <v>2</v>
      </c>
      <c r="G318" s="127" t="s">
        <v>3009</v>
      </c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customFormat="false" ht="17.85" hidden="false" customHeight="false" outlineLevel="0" collapsed="false">
      <c r="A319" s="127"/>
      <c r="B319" s="127" t="s">
        <v>2924</v>
      </c>
      <c r="C319" s="128" t="n">
        <v>30</v>
      </c>
      <c r="D319" s="129" t="n">
        <v>2</v>
      </c>
      <c r="E319" s="127" t="s">
        <v>7</v>
      </c>
      <c r="F319" s="130" t="n">
        <f aca="false">IF(E319="W",C319*D319-C319,(IF(E319="L",-C319)))</f>
        <v>-30</v>
      </c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customFormat="false" ht="17.85" hidden="false" customHeight="false" outlineLevel="0" collapsed="false">
      <c r="A320" s="127"/>
      <c r="B320" s="127" t="s">
        <v>1162</v>
      </c>
      <c r="C320" s="128" t="n">
        <v>10</v>
      </c>
      <c r="D320" s="129" t="n">
        <v>2</v>
      </c>
      <c r="E320" s="127" t="s">
        <v>7</v>
      </c>
      <c r="F320" s="130" t="n">
        <f aca="false">IF(E320="W",C320*D320-C320,(IF(E320="L",-C320)))</f>
        <v>-10</v>
      </c>
      <c r="G320" s="127" t="s">
        <v>2892</v>
      </c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customFormat="false" ht="17.85" hidden="false" customHeight="false" outlineLevel="0" collapsed="false">
      <c r="A321" s="127"/>
      <c r="B321" s="127" t="s">
        <v>151</v>
      </c>
      <c r="C321" s="128" t="n">
        <v>15.72</v>
      </c>
      <c r="D321" s="129" t="n">
        <v>2</v>
      </c>
      <c r="E321" s="127" t="s">
        <v>5</v>
      </c>
      <c r="F321" s="130" t="n">
        <f aca="false">IF(E321="W",C321*D321-C321,(IF(E321="L",-C321)))</f>
        <v>15.72</v>
      </c>
      <c r="G321" s="127" t="s">
        <v>3021</v>
      </c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customFormat="false" ht="17.85" hidden="false" customHeight="false" outlineLevel="0" collapsed="false">
      <c r="A322" s="127"/>
      <c r="B322" s="127" t="s">
        <v>2907</v>
      </c>
      <c r="C322" s="128" t="n">
        <v>7.5</v>
      </c>
      <c r="D322" s="129" t="n">
        <v>2</v>
      </c>
      <c r="E322" s="127" t="s">
        <v>5</v>
      </c>
      <c r="F322" s="130" t="n">
        <f aca="false">IF(E322="W",C322*D322-C322,(IF(E322="L",-C322)))</f>
        <v>7.5</v>
      </c>
      <c r="G322" s="127" t="s">
        <v>3005</v>
      </c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customFormat="false" ht="17.85" hidden="false" customHeight="false" outlineLevel="0" collapsed="false">
      <c r="A323" s="127"/>
      <c r="B323" s="127" t="s">
        <v>1141</v>
      </c>
      <c r="C323" s="128" t="n">
        <v>40</v>
      </c>
      <c r="D323" s="129" t="n">
        <v>2</v>
      </c>
      <c r="E323" s="127" t="s">
        <v>7</v>
      </c>
      <c r="F323" s="130" t="n">
        <f aca="false">IF(E323="W",C323*D323-C323,(IF(E323="L",-C323)))</f>
        <v>-40</v>
      </c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customFormat="false" ht="17.85" hidden="false" customHeight="false" outlineLevel="0" collapsed="false">
      <c r="A324" s="127" t="n">
        <v>120.86</v>
      </c>
      <c r="B324" s="127" t="s">
        <v>68</v>
      </c>
      <c r="C324" s="128" t="n">
        <v>5.73</v>
      </c>
      <c r="D324" s="129" t="n">
        <v>2</v>
      </c>
      <c r="E324" s="127" t="s">
        <v>7</v>
      </c>
      <c r="F324" s="130" t="n">
        <f aca="false">IF(E324="W",C324*D324-C324,(IF(E324="L",-C324)))</f>
        <v>-5.73</v>
      </c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customFormat="false" ht="17.85" hidden="false" customHeight="false" outlineLevel="0" collapsed="false">
      <c r="A325" s="127"/>
      <c r="B325" s="127" t="s">
        <v>28</v>
      </c>
      <c r="C325" s="128" t="n">
        <v>30</v>
      </c>
      <c r="D325" s="129" t="n">
        <v>2</v>
      </c>
      <c r="E325" s="127" t="s">
        <v>5</v>
      </c>
      <c r="F325" s="130" t="n">
        <f aca="false">IF(E325="W",C325*D325-C325,(IF(E325="L",-C325)))</f>
        <v>30</v>
      </c>
      <c r="G325" s="127" t="s">
        <v>3005</v>
      </c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customFormat="false" ht="17.85" hidden="false" customHeight="false" outlineLevel="0" collapsed="false">
      <c r="A326" s="127"/>
      <c r="B326" s="127" t="s">
        <v>2996</v>
      </c>
      <c r="C326" s="128" t="n">
        <v>28.04</v>
      </c>
      <c r="D326" s="129" t="n">
        <v>2</v>
      </c>
      <c r="E326" s="127" t="s">
        <v>5</v>
      </c>
      <c r="F326" s="130" t="n">
        <f aca="false">IF(E326="W",C326*D326-C326,(IF(E326="L",-C326)))</f>
        <v>28.04</v>
      </c>
      <c r="G326" s="127" t="s">
        <v>3005</v>
      </c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customFormat="false" ht="17.85" hidden="false" customHeight="false" outlineLevel="0" collapsed="false">
      <c r="A327" s="127"/>
      <c r="B327" s="127" t="s">
        <v>3022</v>
      </c>
      <c r="C327" s="128" t="n">
        <v>500</v>
      </c>
      <c r="D327" s="129" t="n">
        <v>2</v>
      </c>
      <c r="E327" s="127" t="s">
        <v>7</v>
      </c>
      <c r="F327" s="130" t="n">
        <f aca="false">IF(E327="W",C327*D327-C327,(IF(E327="L",-C327)))</f>
        <v>-500</v>
      </c>
      <c r="G327" s="127" t="s">
        <v>3005</v>
      </c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customFormat="false" ht="17.85" hidden="false" customHeight="false" outlineLevel="0" collapsed="false">
      <c r="A328" s="127"/>
      <c r="B328" s="127" t="s">
        <v>95</v>
      </c>
      <c r="C328" s="128" t="n">
        <v>2.5</v>
      </c>
      <c r="D328" s="129" t="n">
        <v>2</v>
      </c>
      <c r="E328" s="127" t="s">
        <v>7</v>
      </c>
      <c r="F328" s="130" t="n">
        <f aca="false">IF(E328="W",C328*D328-C328,(IF(E328="L",-C328)))</f>
        <v>-2.5</v>
      </c>
      <c r="G328" s="127" t="s">
        <v>3005</v>
      </c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customFormat="false" ht="17.85" hidden="false" customHeight="false" outlineLevel="0" collapsed="false">
      <c r="A329" s="127"/>
      <c r="B329" s="127" t="s">
        <v>68</v>
      </c>
      <c r="C329" s="128" t="n">
        <v>33</v>
      </c>
      <c r="D329" s="129" t="n">
        <v>2</v>
      </c>
      <c r="E329" s="127" t="s">
        <v>5</v>
      </c>
      <c r="F329" s="130" t="n">
        <f aca="false">IF(E329="W",C329*D329-C329,(IF(E329="L",-C329)))</f>
        <v>33</v>
      </c>
      <c r="G329" s="127" t="s">
        <v>3005</v>
      </c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customFormat="false" ht="17.85" hidden="false" customHeight="false" outlineLevel="0" collapsed="false">
      <c r="A330" s="127"/>
      <c r="B330" s="127" t="s">
        <v>2914</v>
      </c>
      <c r="C330" s="128" t="n">
        <v>20</v>
      </c>
      <c r="D330" s="129" t="n">
        <v>2</v>
      </c>
      <c r="E330" s="127" t="s">
        <v>7</v>
      </c>
      <c r="F330" s="130" t="n">
        <f aca="false">IF(E330="W",C330*D330-C330,(IF(E330="L",-C330)))</f>
        <v>-20</v>
      </c>
      <c r="G330" s="127" t="s">
        <v>2893</v>
      </c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customFormat="false" ht="17.85" hidden="false" customHeight="false" outlineLevel="0" collapsed="false">
      <c r="A331" s="127"/>
      <c r="B331" s="127" t="s">
        <v>68</v>
      </c>
      <c r="C331" s="128" t="n">
        <v>12</v>
      </c>
      <c r="D331" s="129" t="n">
        <v>2</v>
      </c>
      <c r="E331" s="127" t="s">
        <v>7</v>
      </c>
      <c r="F331" s="130" t="n">
        <f aca="false">IF(E331="W",C331*D331-C331,(IF(E331="L",-C331)))</f>
        <v>-12</v>
      </c>
      <c r="G331" s="127" t="s">
        <v>3005</v>
      </c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customFormat="false" ht="17.85" hidden="false" customHeight="false" outlineLevel="0" collapsed="false">
      <c r="A332" s="127"/>
      <c r="B332" s="127" t="s">
        <v>331</v>
      </c>
      <c r="C332" s="128" t="n">
        <v>20</v>
      </c>
      <c r="D332" s="129" t="n">
        <v>2</v>
      </c>
      <c r="E332" s="127" t="s">
        <v>5</v>
      </c>
      <c r="F332" s="130" t="n">
        <f aca="false">IF(E332="W",C332*D332-C332,(IF(E332="L",-C332)))</f>
        <v>20</v>
      </c>
      <c r="G332" s="127" t="s">
        <v>3005</v>
      </c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customFormat="false" ht="17.85" hidden="false" customHeight="false" outlineLevel="0" collapsed="false">
      <c r="A333" s="127"/>
      <c r="B333" s="127" t="s">
        <v>28</v>
      </c>
      <c r="C333" s="128" t="n">
        <v>3</v>
      </c>
      <c r="D333" s="129" t="n">
        <v>2</v>
      </c>
      <c r="E333" s="127" t="s">
        <v>5</v>
      </c>
      <c r="F333" s="130" t="n">
        <f aca="false">IF(E333="W",C333*D333-C333,(IF(E333="L",-C333)))</f>
        <v>3</v>
      </c>
      <c r="G333" s="127" t="s">
        <v>3005</v>
      </c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customFormat="false" ht="17.85" hidden="false" customHeight="false" outlineLevel="0" collapsed="false">
      <c r="A334" s="127" t="n">
        <v>241.56</v>
      </c>
      <c r="B334" s="127" t="s">
        <v>331</v>
      </c>
      <c r="C334" s="128" t="n">
        <v>15</v>
      </c>
      <c r="D334" s="129" t="n">
        <v>2</v>
      </c>
      <c r="E334" s="127" t="s">
        <v>5</v>
      </c>
      <c r="F334" s="130" t="n">
        <f aca="false">IF(E334="W",C334*D334-C334,(IF(E334="L",-C334)))</f>
        <v>15</v>
      </c>
      <c r="G334" s="127" t="s">
        <v>3005</v>
      </c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customFormat="false" ht="17.85" hidden="false" customHeight="false" outlineLevel="0" collapsed="false">
      <c r="A335" s="127" t="n">
        <v>246.56</v>
      </c>
      <c r="B335" s="127" t="s">
        <v>331</v>
      </c>
      <c r="C335" s="128" t="n">
        <v>5</v>
      </c>
      <c r="D335" s="129" t="n">
        <v>2</v>
      </c>
      <c r="E335" s="127" t="s">
        <v>5</v>
      </c>
      <c r="F335" s="130" t="n">
        <f aca="false">IF(E335="W",C335*D335-C335,(IF(E335="L",-C335)))</f>
        <v>5</v>
      </c>
      <c r="G335" s="127" t="s">
        <v>3005</v>
      </c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customFormat="false" ht="17.85" hidden="false" customHeight="false" outlineLevel="0" collapsed="false">
      <c r="A336" s="127" t="n">
        <v>261.6</v>
      </c>
      <c r="B336" s="127" t="s">
        <v>331</v>
      </c>
      <c r="C336" s="128" t="n">
        <v>15</v>
      </c>
      <c r="D336" s="129" t="n">
        <v>2</v>
      </c>
      <c r="E336" s="127" t="s">
        <v>5</v>
      </c>
      <c r="F336" s="130" t="n">
        <f aca="false">IF(E336="W",C336*D336-C336,(IF(E336="L",-C336)))</f>
        <v>15</v>
      </c>
      <c r="G336" s="127" t="s">
        <v>3005</v>
      </c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customFormat="false" ht="17.85" hidden="false" customHeight="false" outlineLevel="0" collapsed="false">
      <c r="A337" s="127" t="n">
        <v>272.06</v>
      </c>
      <c r="B337" s="127" t="s">
        <v>331</v>
      </c>
      <c r="C337" s="128" t="n">
        <v>9</v>
      </c>
      <c r="D337" s="129" t="n">
        <v>2</v>
      </c>
      <c r="E337" s="127" t="s">
        <v>5</v>
      </c>
      <c r="F337" s="130" t="n">
        <f aca="false">IF(E337="W",C337*D337-C337,(IF(E337="L",-C337)))</f>
        <v>9</v>
      </c>
      <c r="G337" s="127" t="s">
        <v>3005</v>
      </c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customFormat="false" ht="17.85" hidden="false" customHeight="false" outlineLevel="0" collapsed="false">
      <c r="A338" s="127" t="n">
        <v>372.06</v>
      </c>
      <c r="B338" s="127" t="s">
        <v>331</v>
      </c>
      <c r="C338" s="128" t="n">
        <v>100</v>
      </c>
      <c r="D338" s="129" t="n">
        <v>2</v>
      </c>
      <c r="E338" s="127" t="s">
        <v>5</v>
      </c>
      <c r="F338" s="130" t="n">
        <f aca="false">IF(E338="W",C338*D338-C338,(IF(E338="L",-C338)))</f>
        <v>100</v>
      </c>
      <c r="G338" s="127" t="s">
        <v>3005</v>
      </c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customFormat="false" ht="17.85" hidden="false" customHeight="false" outlineLevel="0" collapsed="false">
      <c r="A339" s="127" t="n">
        <v>377.06</v>
      </c>
      <c r="B339" s="127" t="s">
        <v>331</v>
      </c>
      <c r="C339" s="128" t="n">
        <v>5</v>
      </c>
      <c r="D339" s="129" t="n">
        <v>2</v>
      </c>
      <c r="E339" s="127" t="s">
        <v>5</v>
      </c>
      <c r="F339" s="130" t="n">
        <f aca="false">IF(E339="W",C339*D339-C339,(IF(E339="L",-C339)))</f>
        <v>5</v>
      </c>
      <c r="G339" s="127" t="s">
        <v>3005</v>
      </c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customFormat="false" ht="17.85" hidden="false" customHeight="false" outlineLevel="0" collapsed="false">
      <c r="A340" s="127"/>
      <c r="B340" s="127" t="s">
        <v>1141</v>
      </c>
      <c r="C340" s="128" t="n">
        <v>132.84</v>
      </c>
      <c r="D340" s="129" t="n">
        <v>2</v>
      </c>
      <c r="E340" s="127" t="s">
        <v>5</v>
      </c>
      <c r="F340" s="130" t="n">
        <f aca="false">IF(E340="W",C340*D340-C340,(IF(E340="L",-C340)))</f>
        <v>132.84</v>
      </c>
      <c r="G340" s="127" t="s">
        <v>3005</v>
      </c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customFormat="false" ht="17.85" hidden="false" customHeight="false" outlineLevel="0" collapsed="false">
      <c r="A341" s="127"/>
      <c r="B341" s="127" t="s">
        <v>95</v>
      </c>
      <c r="C341" s="128" t="n">
        <v>0.5</v>
      </c>
      <c r="D341" s="129" t="n">
        <v>2</v>
      </c>
      <c r="E341" s="127" t="s">
        <v>5</v>
      </c>
      <c r="F341" s="130" t="n">
        <f aca="false">IF(E341="W",C341*D341-C341,(IF(E341="L",-C341)))</f>
        <v>0.5</v>
      </c>
      <c r="G341" s="127" t="s">
        <v>3023</v>
      </c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customFormat="false" ht="17.85" hidden="false" customHeight="false" outlineLevel="0" collapsed="false">
      <c r="A342" s="127"/>
      <c r="B342" s="127" t="s">
        <v>95</v>
      </c>
      <c r="C342" s="128" t="n">
        <v>9</v>
      </c>
      <c r="D342" s="129" t="n">
        <v>2</v>
      </c>
      <c r="E342" s="127" t="s">
        <v>5</v>
      </c>
      <c r="F342" s="130" t="n">
        <f aca="false">IF(E342="W",C342*D342-C342,(IF(E342="L",-C342)))</f>
        <v>9</v>
      </c>
      <c r="G342" s="127" t="s">
        <v>3005</v>
      </c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customFormat="false" ht="18.25" hidden="false" customHeight="false" outlineLevel="0" collapsed="false">
      <c r="A343" s="127"/>
      <c r="B343" s="127" t="s">
        <v>1162</v>
      </c>
      <c r="C343" s="128" t="n">
        <v>23.43</v>
      </c>
      <c r="D343" s="129" t="n">
        <v>2</v>
      </c>
      <c r="E343" s="127" t="s">
        <v>7</v>
      </c>
      <c r="F343" s="130" t="n">
        <f aca="false">IF(E343="W",C343*D343-C343,(IF(E343="L",-C343)))</f>
        <v>-23.43</v>
      </c>
      <c r="G343" s="127" t="s">
        <v>3024</v>
      </c>
      <c r="H343" s="127"/>
      <c r="I343" s="127" t="s">
        <v>3025</v>
      </c>
      <c r="J343" s="127" t="s">
        <v>48</v>
      </c>
      <c r="K343" s="130" t="n">
        <f aca="false">SUM(F356:F380)</f>
        <v>144.87</v>
      </c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customFormat="false" ht="17.85" hidden="false" customHeight="false" outlineLevel="0" collapsed="false">
      <c r="A344" s="127"/>
      <c r="B344" s="127" t="s">
        <v>1162</v>
      </c>
      <c r="C344" s="128" t="n">
        <v>6.6</v>
      </c>
      <c r="D344" s="129" t="n">
        <v>2</v>
      </c>
      <c r="E344" s="127" t="s">
        <v>7</v>
      </c>
      <c r="F344" s="130" t="n">
        <f aca="false">IF(E344="W",C344*D344-C344,(IF(E344="L",-C344)))</f>
        <v>-6.6</v>
      </c>
      <c r="G344" s="127" t="s">
        <v>3026</v>
      </c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customFormat="false" ht="17.85" hidden="false" customHeight="false" outlineLevel="0" collapsed="false">
      <c r="A345" s="127"/>
      <c r="B345" s="127" t="s">
        <v>68</v>
      </c>
      <c r="C345" s="128" t="n">
        <v>3.15</v>
      </c>
      <c r="D345" s="129" t="n">
        <v>2</v>
      </c>
      <c r="E345" s="127" t="s">
        <v>5</v>
      </c>
      <c r="F345" s="130" t="n">
        <f aca="false">IF(E345="W",C345*D345-C345,(IF(E345="L",-C345)))</f>
        <v>3.15</v>
      </c>
      <c r="G345" s="127" t="s">
        <v>3027</v>
      </c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customFormat="false" ht="17.85" hidden="false" customHeight="false" outlineLevel="0" collapsed="false">
      <c r="A346" s="127"/>
      <c r="B346" s="127" t="s">
        <v>95</v>
      </c>
      <c r="C346" s="128" t="n">
        <v>1.1</v>
      </c>
      <c r="D346" s="129" t="n">
        <v>2</v>
      </c>
      <c r="E346" s="127" t="s">
        <v>5</v>
      </c>
      <c r="F346" s="130" t="n">
        <f aca="false">IF(E346="W",C346*D346-C346,(IF(E346="L",-C346)))</f>
        <v>1.1</v>
      </c>
      <c r="G346" s="127" t="s">
        <v>2993</v>
      </c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customFormat="false" ht="17.85" hidden="false" customHeight="false" outlineLevel="0" collapsed="false">
      <c r="A347" s="127"/>
      <c r="B347" s="127" t="s">
        <v>3028</v>
      </c>
      <c r="C347" s="128" t="n">
        <v>4.02</v>
      </c>
      <c r="D347" s="129" t="n">
        <v>2</v>
      </c>
      <c r="E347" s="127" t="s">
        <v>5</v>
      </c>
      <c r="F347" s="130" t="n">
        <f aca="false">IF(E347="W",C347*D347-C347,(IF(E347="L",-C347)))</f>
        <v>4.02</v>
      </c>
      <c r="G347" s="127" t="s">
        <v>2893</v>
      </c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customFormat="false" ht="17.85" hidden="false" customHeight="false" outlineLevel="0" collapsed="false">
      <c r="A348" s="127"/>
      <c r="B348" s="127" t="s">
        <v>170</v>
      </c>
      <c r="C348" s="128" t="n">
        <v>4.02</v>
      </c>
      <c r="D348" s="129" t="n">
        <v>2</v>
      </c>
      <c r="E348" s="127" t="s">
        <v>7</v>
      </c>
      <c r="F348" s="130" t="n">
        <f aca="false">IF(E348="W",C348*D348-C348,(IF(E348="L",-C348)))</f>
        <v>-4.02</v>
      </c>
      <c r="G348" s="127" t="s">
        <v>2893</v>
      </c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customFormat="false" ht="17.85" hidden="false" customHeight="false" outlineLevel="0" collapsed="false">
      <c r="A349" s="127"/>
      <c r="B349" s="127" t="s">
        <v>2924</v>
      </c>
      <c r="C349" s="128" t="n">
        <v>30</v>
      </c>
      <c r="D349" s="129" t="n">
        <v>2</v>
      </c>
      <c r="E349" s="127" t="s">
        <v>7</v>
      </c>
      <c r="F349" s="130" t="n">
        <f aca="false">IF(E349="W",C349*D349-C349,(IF(E349="L",-C349)))</f>
        <v>-30</v>
      </c>
      <c r="G349" s="127" t="s">
        <v>2979</v>
      </c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customFormat="false" ht="17.85" hidden="false" customHeight="false" outlineLevel="0" collapsed="false">
      <c r="A350" s="127"/>
      <c r="B350" s="127" t="s">
        <v>170</v>
      </c>
      <c r="C350" s="128" t="n">
        <v>25</v>
      </c>
      <c r="D350" s="129" t="n">
        <v>2</v>
      </c>
      <c r="E350" s="127" t="s">
        <v>7</v>
      </c>
      <c r="F350" s="130" t="n">
        <f aca="false">IF(E350="W",C350*D350-C350,(IF(E350="L",-C350)))</f>
        <v>-25</v>
      </c>
      <c r="G350" s="127" t="s">
        <v>2979</v>
      </c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customFormat="false" ht="17.85" hidden="false" customHeight="false" outlineLevel="0" collapsed="false">
      <c r="A351" s="127"/>
      <c r="B351" s="127" t="s">
        <v>331</v>
      </c>
      <c r="C351" s="128" t="n">
        <v>26</v>
      </c>
      <c r="D351" s="129" t="n">
        <v>2</v>
      </c>
      <c r="E351" s="127" t="s">
        <v>7</v>
      </c>
      <c r="F351" s="130" t="n">
        <f aca="false">IF(E351="W",C351*D351-C351,(IF(E351="L",-C351)))</f>
        <v>-26</v>
      </c>
      <c r="G351" s="127" t="s">
        <v>3029</v>
      </c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customFormat="false" ht="17.85" hidden="false" customHeight="false" outlineLevel="0" collapsed="false">
      <c r="A352" s="127"/>
      <c r="B352" s="127" t="s">
        <v>151</v>
      </c>
      <c r="C352" s="128" t="n">
        <v>7.78</v>
      </c>
      <c r="D352" s="129" t="n">
        <v>2</v>
      </c>
      <c r="E352" s="127" t="s">
        <v>7</v>
      </c>
      <c r="F352" s="130" t="n">
        <f aca="false">IF(E352="W",C352*D352-C352,(IF(E352="L",-C352)))</f>
        <v>-7.78</v>
      </c>
      <c r="G352" s="127" t="s">
        <v>3030</v>
      </c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customFormat="false" ht="17.85" hidden="false" customHeight="false" outlineLevel="0" collapsed="false">
      <c r="A353" s="127"/>
      <c r="B353" s="127" t="s">
        <v>170</v>
      </c>
      <c r="C353" s="128" t="n">
        <v>15.9</v>
      </c>
      <c r="D353" s="129" t="n">
        <v>2</v>
      </c>
      <c r="E353" s="127" t="s">
        <v>5</v>
      </c>
      <c r="F353" s="130" t="n">
        <f aca="false">IF(E353="W",C353*D353-C353,(IF(E353="L",-C353)))</f>
        <v>15.9</v>
      </c>
      <c r="G353" s="127" t="s">
        <v>3031</v>
      </c>
      <c r="H353" s="127" t="s">
        <v>3032</v>
      </c>
      <c r="I353" s="127" t="s">
        <v>3033</v>
      </c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customFormat="false" ht="17.85" hidden="false" customHeight="false" outlineLevel="0" collapsed="false">
      <c r="A354" s="127"/>
      <c r="B354" s="127" t="s">
        <v>170</v>
      </c>
      <c r="C354" s="128" t="n">
        <v>15.9</v>
      </c>
      <c r="D354" s="129" t="n">
        <v>2</v>
      </c>
      <c r="E354" s="127" t="s">
        <v>7</v>
      </c>
      <c r="F354" s="130" t="n">
        <f aca="false">IF(E354="W",C354*D354-C354,(IF(E354="L",-C354)))</f>
        <v>-15.9</v>
      </c>
      <c r="G354" s="127"/>
      <c r="H354" s="127" t="s">
        <v>2996</v>
      </c>
      <c r="I354" s="127"/>
      <c r="J354" s="127"/>
      <c r="K354" s="127" t="s">
        <v>87</v>
      </c>
      <c r="L354" s="127" t="n">
        <v>100</v>
      </c>
      <c r="M354" s="127" t="s">
        <v>3034</v>
      </c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customFormat="false" ht="17.85" hidden="false" customHeight="false" outlineLevel="0" collapsed="false">
      <c r="A355" s="127"/>
      <c r="B355" s="127" t="s">
        <v>68</v>
      </c>
      <c r="C355" s="128" t="n">
        <v>24.77</v>
      </c>
      <c r="D355" s="129" t="n">
        <v>2</v>
      </c>
      <c r="E355" s="127" t="s">
        <v>7</v>
      </c>
      <c r="F355" s="130" t="n">
        <f aca="false">IF(E355="W",C355*D355-C355,(IF(E355="L",-C355)))</f>
        <v>-24.77</v>
      </c>
      <c r="G355" s="127" t="s">
        <v>3005</v>
      </c>
      <c r="H355" s="127" t="s">
        <v>3035</v>
      </c>
      <c r="I355" s="127" t="s">
        <v>3036</v>
      </c>
      <c r="J355" s="127"/>
      <c r="K355" s="127" t="s">
        <v>3036</v>
      </c>
      <c r="L355" s="127" t="s">
        <v>3035</v>
      </c>
      <c r="M355" s="127" t="n">
        <v>36</v>
      </c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customFormat="false" ht="17.85" hidden="false" customHeight="false" outlineLevel="0" collapsed="false">
      <c r="A356" s="127" t="n">
        <v>76.02</v>
      </c>
      <c r="B356" s="127" t="s">
        <v>331</v>
      </c>
      <c r="C356" s="128" t="n">
        <v>27.5</v>
      </c>
      <c r="D356" s="129" t="n">
        <v>2</v>
      </c>
      <c r="E356" s="127" t="s">
        <v>5</v>
      </c>
      <c r="F356" s="130" t="n">
        <f aca="false">IF(E356="W",C356*D356-C356,(IF(E356="L",-C356)))</f>
        <v>27.5</v>
      </c>
      <c r="G356" s="127" t="s">
        <v>3005</v>
      </c>
      <c r="H356" s="127" t="n">
        <v>0.45</v>
      </c>
      <c r="I356" s="127" t="n">
        <v>0.2917</v>
      </c>
      <c r="J356" s="127"/>
      <c r="K356" s="127" t="n">
        <v>0.3143</v>
      </c>
      <c r="L356" s="127" t="n">
        <v>0.33</v>
      </c>
      <c r="M356" s="127" t="n">
        <v>35</v>
      </c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customFormat="false" ht="17.85" hidden="false" customHeight="false" outlineLevel="0" collapsed="false">
      <c r="A357" s="127"/>
      <c r="B357" s="127" t="s">
        <v>331</v>
      </c>
      <c r="C357" s="128" t="n">
        <v>13.33</v>
      </c>
      <c r="D357" s="129" t="n">
        <v>2</v>
      </c>
      <c r="E357" s="127" t="s">
        <v>5</v>
      </c>
      <c r="F357" s="130" t="n">
        <f aca="false">IF(E357="W",C357*D357-C357,(IF(E357="L",-C357)))</f>
        <v>13.33</v>
      </c>
      <c r="G357" s="127" t="s">
        <v>3037</v>
      </c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customFormat="false" ht="17.85" hidden="false" customHeight="false" outlineLevel="0" collapsed="false">
      <c r="A358" s="127"/>
      <c r="B358" s="127" t="s">
        <v>1162</v>
      </c>
      <c r="C358" s="128" t="n">
        <v>4.78</v>
      </c>
      <c r="D358" s="129" t="n">
        <v>2</v>
      </c>
      <c r="E358" s="127" t="s">
        <v>5</v>
      </c>
      <c r="F358" s="130" t="n">
        <f aca="false">IF(E358="W",C358*D358-C358,(IF(E358="L",-C358)))</f>
        <v>4.78</v>
      </c>
      <c r="G358" s="127" t="s">
        <v>3038</v>
      </c>
      <c r="H358" s="127"/>
      <c r="I358" s="127"/>
      <c r="J358" s="127"/>
      <c r="K358" s="127" t="s">
        <v>87</v>
      </c>
      <c r="L358" s="127" t="n">
        <v>100</v>
      </c>
      <c r="M358" s="127" t="s">
        <v>3034</v>
      </c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customFormat="false" ht="17.85" hidden="false" customHeight="false" outlineLevel="0" collapsed="false">
      <c r="A359" s="127"/>
      <c r="B359" s="127" t="s">
        <v>1141</v>
      </c>
      <c r="C359" s="128" t="n">
        <v>16.3</v>
      </c>
      <c r="D359" s="129" t="n">
        <v>2</v>
      </c>
      <c r="E359" s="127" t="s">
        <v>5</v>
      </c>
      <c r="F359" s="130" t="n">
        <f aca="false">IF(E359="W",C359*D359-C359,(IF(E359="L",-C359)))</f>
        <v>16.3</v>
      </c>
      <c r="G359" s="127" t="s">
        <v>3039</v>
      </c>
      <c r="H359" s="127"/>
      <c r="I359" s="127"/>
      <c r="J359" s="127"/>
      <c r="K359" s="127" t="s">
        <v>3036</v>
      </c>
      <c r="L359" s="127" t="s">
        <v>3035</v>
      </c>
      <c r="M359" s="127"/>
      <c r="N359" s="127" t="s">
        <v>3040</v>
      </c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customFormat="false" ht="17.85" hidden="false" customHeight="false" outlineLevel="0" collapsed="false">
      <c r="A360" s="127"/>
      <c r="B360" s="127" t="s">
        <v>68</v>
      </c>
      <c r="C360" s="128" t="n">
        <v>3.3</v>
      </c>
      <c r="D360" s="129" t="n">
        <v>2</v>
      </c>
      <c r="E360" s="127" t="s">
        <v>5</v>
      </c>
      <c r="F360" s="130" t="n">
        <f aca="false">IF(E360="W",C360*D360-C360,(IF(E360="L",-C360)))</f>
        <v>3.3</v>
      </c>
      <c r="G360" s="127" t="s">
        <v>3041</v>
      </c>
      <c r="H360" s="127"/>
      <c r="I360" s="127"/>
      <c r="J360" s="127"/>
      <c r="K360" s="127" t="n">
        <v>0.35</v>
      </c>
      <c r="L360" s="127" t="n">
        <v>0.3158</v>
      </c>
      <c r="M360" s="127"/>
      <c r="N360" s="127" t="n">
        <v>0</v>
      </c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customFormat="false" ht="17.85" hidden="false" customHeight="false" outlineLevel="0" collapsed="false">
      <c r="A361" s="127"/>
      <c r="B361" s="127" t="s">
        <v>68</v>
      </c>
      <c r="C361" s="128" t="n">
        <v>1.02</v>
      </c>
      <c r="D361" s="129" t="n">
        <v>2</v>
      </c>
      <c r="E361" s="127" t="s">
        <v>5</v>
      </c>
      <c r="F361" s="130" t="n">
        <f aca="false">IF(E361="W",C361*D361-C361,(IF(E361="L",-C361)))</f>
        <v>1.02</v>
      </c>
      <c r="G361" s="127" t="s">
        <v>3042</v>
      </c>
      <c r="H361" s="127"/>
      <c r="I361" s="127"/>
      <c r="J361" s="127"/>
      <c r="K361" s="127"/>
      <c r="L361" s="127"/>
      <c r="M361" s="127"/>
      <c r="N361" s="127" t="n">
        <v>0</v>
      </c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customFormat="false" ht="17.85" hidden="false" customHeight="false" outlineLevel="0" collapsed="false">
      <c r="A362" s="127"/>
      <c r="B362" s="127" t="s">
        <v>68</v>
      </c>
      <c r="C362" s="128" t="n">
        <v>11.97</v>
      </c>
      <c r="D362" s="129" t="n">
        <v>2</v>
      </c>
      <c r="E362" s="127" t="s">
        <v>5</v>
      </c>
      <c r="F362" s="130" t="n">
        <f aca="false">IF(E362="W",C362*D362-C362,(IF(E362="L",-C362)))</f>
        <v>11.97</v>
      </c>
      <c r="G362" s="127" t="s">
        <v>3043</v>
      </c>
      <c r="H362" s="127"/>
      <c r="I362" s="127"/>
      <c r="J362" s="127"/>
      <c r="K362" s="127"/>
      <c r="L362" s="127"/>
      <c r="M362" s="127"/>
      <c r="N362" s="127" t="n">
        <v>0</v>
      </c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customFormat="false" ht="17.85" hidden="false" customHeight="false" outlineLevel="0" collapsed="false">
      <c r="A363" s="127"/>
      <c r="B363" s="127" t="s">
        <v>331</v>
      </c>
      <c r="C363" s="128" t="n">
        <v>16</v>
      </c>
      <c r="D363" s="129" t="n">
        <v>2</v>
      </c>
      <c r="E363" s="127" t="s">
        <v>5</v>
      </c>
      <c r="F363" s="130" t="n">
        <f aca="false">IF(E363="W",C363*D363-C363,(IF(E363="L",-C363)))</f>
        <v>16</v>
      </c>
      <c r="G363" s="127"/>
      <c r="H363" s="127"/>
      <c r="I363" s="127"/>
      <c r="J363" s="127"/>
      <c r="K363" s="127"/>
      <c r="L363" s="127"/>
      <c r="M363" s="127"/>
      <c r="N363" s="127" t="n">
        <v>0</v>
      </c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customFormat="false" ht="17.85" hidden="false" customHeight="false" outlineLevel="0" collapsed="false">
      <c r="A364" s="127"/>
      <c r="B364" s="127" t="s">
        <v>68</v>
      </c>
      <c r="C364" s="128" t="n">
        <v>3.96</v>
      </c>
      <c r="D364" s="129" t="n">
        <v>2</v>
      </c>
      <c r="E364" s="127" t="s">
        <v>5</v>
      </c>
      <c r="F364" s="130" t="n">
        <f aca="false">IF(E364="W",C364*D364-C364,(IF(E364="L",-C364)))</f>
        <v>3.96</v>
      </c>
      <c r="G364" s="127" t="s">
        <v>2892</v>
      </c>
      <c r="H364" s="127"/>
      <c r="I364" s="127"/>
      <c r="J364" s="127"/>
      <c r="K364" s="127"/>
      <c r="L364" s="127"/>
      <c r="M364" s="127"/>
      <c r="N364" s="127" t="n">
        <v>0</v>
      </c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customFormat="false" ht="17.85" hidden="false" customHeight="false" outlineLevel="0" collapsed="false">
      <c r="A365" s="127"/>
      <c r="B365" s="127" t="s">
        <v>68</v>
      </c>
      <c r="C365" s="128" t="n">
        <v>5.96</v>
      </c>
      <c r="D365" s="129" t="n">
        <v>2</v>
      </c>
      <c r="E365" s="127" t="s">
        <v>5</v>
      </c>
      <c r="F365" s="130" t="n">
        <f aca="false">IF(E365="W",C365*D365-C365,(IF(E365="L",-C365)))</f>
        <v>5.96</v>
      </c>
      <c r="G365" s="127" t="s">
        <v>2892</v>
      </c>
      <c r="H365" s="127"/>
      <c r="I365" s="127"/>
      <c r="J365" s="127"/>
      <c r="K365" s="127" t="s">
        <v>87</v>
      </c>
      <c r="L365" s="127" t="n">
        <v>100</v>
      </c>
      <c r="M365" s="127" t="s">
        <v>3034</v>
      </c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customFormat="false" ht="17.85" hidden="false" customHeight="false" outlineLevel="0" collapsed="false">
      <c r="A366" s="127"/>
      <c r="B366" s="127" t="s">
        <v>2996</v>
      </c>
      <c r="C366" s="128" t="n">
        <v>15</v>
      </c>
      <c r="D366" s="129" t="n">
        <v>2</v>
      </c>
      <c r="E366" s="127" t="s">
        <v>7</v>
      </c>
      <c r="F366" s="130" t="n">
        <f aca="false">IF(E366="W",C366*D366-C366,(IF(E366="L",-C366)))</f>
        <v>-15</v>
      </c>
      <c r="G366" s="127" t="s">
        <v>2906</v>
      </c>
      <c r="H366" s="127"/>
      <c r="I366" s="127"/>
      <c r="J366" s="127"/>
      <c r="K366" s="127" t="s">
        <v>3036</v>
      </c>
      <c r="L366" s="127" t="s">
        <v>3035</v>
      </c>
      <c r="M366" s="127"/>
      <c r="N366" s="127" t="s">
        <v>3040</v>
      </c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customFormat="false" ht="17.85" hidden="false" customHeight="false" outlineLevel="0" collapsed="false">
      <c r="A367" s="127"/>
      <c r="B367" s="127" t="s">
        <v>1141</v>
      </c>
      <c r="C367" s="128" t="n">
        <v>17.94</v>
      </c>
      <c r="D367" s="129" t="n">
        <v>2</v>
      </c>
      <c r="E367" s="127" t="s">
        <v>7</v>
      </c>
      <c r="F367" s="130" t="n">
        <f aca="false">IF(E367="W",C367*D367-C367,(IF(E367="L",-C367)))</f>
        <v>-17.94</v>
      </c>
      <c r="G367" s="127" t="s">
        <v>3044</v>
      </c>
      <c r="H367" s="127"/>
      <c r="I367" s="127"/>
      <c r="J367" s="127" t="n">
        <v>43</v>
      </c>
      <c r="K367" s="127" t="n">
        <v>0.395</v>
      </c>
      <c r="L367" s="127" t="n">
        <v>0.414</v>
      </c>
      <c r="M367" s="127" t="n">
        <v>29</v>
      </c>
      <c r="N367" s="127" t="n">
        <v>0</v>
      </c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customFormat="false" ht="17.85" hidden="false" customHeight="false" outlineLevel="0" collapsed="false">
      <c r="A368" s="127"/>
      <c r="B368" s="127" t="s">
        <v>68</v>
      </c>
      <c r="C368" s="128" t="n">
        <v>8.1</v>
      </c>
      <c r="D368" s="129" t="n">
        <v>2</v>
      </c>
      <c r="E368" s="127" t="s">
        <v>5</v>
      </c>
      <c r="F368" s="130" t="n">
        <f aca="false">IF(E368="W",C368*D368-C368,(IF(E368="L",-C368)))</f>
        <v>8.1</v>
      </c>
      <c r="G368" s="127" t="s">
        <v>3045</v>
      </c>
      <c r="H368" s="127"/>
      <c r="I368" s="127"/>
      <c r="J368" s="127"/>
      <c r="K368" s="127"/>
      <c r="L368" s="127"/>
      <c r="M368" s="127"/>
      <c r="N368" s="127" t="n">
        <v>0</v>
      </c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customFormat="false" ht="17.85" hidden="false" customHeight="false" outlineLevel="0" collapsed="false">
      <c r="A369" s="127"/>
      <c r="B369" s="127" t="s">
        <v>1162</v>
      </c>
      <c r="C369" s="128" t="n">
        <v>4.6</v>
      </c>
      <c r="D369" s="129" t="n">
        <v>2</v>
      </c>
      <c r="E369" s="127" t="s">
        <v>7</v>
      </c>
      <c r="F369" s="130" t="n">
        <f aca="false">IF(E369="W",C369*D369-C369,(IF(E369="L",-C369)))</f>
        <v>-4.6</v>
      </c>
      <c r="G369" s="127" t="s">
        <v>3046</v>
      </c>
      <c r="H369" s="127"/>
      <c r="I369" s="127"/>
      <c r="J369" s="127"/>
      <c r="K369" s="127"/>
      <c r="L369" s="127"/>
      <c r="M369" s="127"/>
      <c r="N369" s="127" t="n">
        <v>1</v>
      </c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customFormat="false" ht="17.85" hidden="false" customHeight="false" outlineLevel="0" collapsed="false">
      <c r="A370" s="127"/>
      <c r="B370" s="127" t="s">
        <v>2907</v>
      </c>
      <c r="C370" s="128" t="n">
        <v>0</v>
      </c>
      <c r="D370" s="129" t="n">
        <v>2</v>
      </c>
      <c r="E370" s="127" t="s">
        <v>5</v>
      </c>
      <c r="F370" s="130" t="n">
        <v>9.6</v>
      </c>
      <c r="G370" s="127" t="s">
        <v>3047</v>
      </c>
      <c r="H370" s="127"/>
      <c r="I370" s="127"/>
      <c r="J370" s="127"/>
      <c r="K370" s="127"/>
      <c r="L370" s="127"/>
      <c r="M370" s="127"/>
      <c r="N370" s="127" t="n">
        <v>1</v>
      </c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customFormat="false" ht="17.85" hidden="false" customHeight="false" outlineLevel="0" collapsed="false">
      <c r="A371" s="127"/>
      <c r="B371" s="127" t="s">
        <v>68</v>
      </c>
      <c r="C371" s="128" t="n">
        <v>2.4</v>
      </c>
      <c r="D371" s="129" t="n">
        <v>2</v>
      </c>
      <c r="E371" s="127" t="s">
        <v>5</v>
      </c>
      <c r="F371" s="130" t="n">
        <f aca="false">IF(E371="W",C371*D371-C371,(IF(E371="L",-C371)))</f>
        <v>2.4</v>
      </c>
      <c r="G371" s="127" t="s">
        <v>2892</v>
      </c>
      <c r="H371" s="127" t="s">
        <v>2949</v>
      </c>
      <c r="I371" s="127"/>
      <c r="J371" s="127"/>
      <c r="K371" s="127"/>
      <c r="L371" s="127"/>
      <c r="M371" s="127"/>
      <c r="N371" s="127" t="n">
        <v>1</v>
      </c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customFormat="false" ht="17.85" hidden="false" customHeight="false" outlineLevel="0" collapsed="false">
      <c r="A372" s="127"/>
      <c r="B372" s="127" t="s">
        <v>331</v>
      </c>
      <c r="C372" s="128" t="n">
        <v>2.75</v>
      </c>
      <c r="D372" s="129" t="n">
        <v>2</v>
      </c>
      <c r="E372" s="127" t="s">
        <v>5</v>
      </c>
      <c r="F372" s="130" t="n">
        <f aca="false">IF(E372="W",C372*D372-C372,(IF(E372="L",-C372)))</f>
        <v>2.75</v>
      </c>
      <c r="G372" s="127" t="s">
        <v>3048</v>
      </c>
      <c r="H372" s="127" t="s">
        <v>2941</v>
      </c>
      <c r="I372" s="127"/>
      <c r="J372" s="127"/>
      <c r="K372" s="127"/>
      <c r="L372" s="127"/>
      <c r="M372" s="127"/>
      <c r="N372" s="127" t="n">
        <v>0</v>
      </c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customFormat="false" ht="17.85" hidden="false" customHeight="false" outlineLevel="0" collapsed="false">
      <c r="A373" s="127"/>
      <c r="B373" s="127" t="s">
        <v>68</v>
      </c>
      <c r="C373" s="128" t="n">
        <v>2.51</v>
      </c>
      <c r="D373" s="129" t="n">
        <v>2</v>
      </c>
      <c r="E373" s="127" t="s">
        <v>5</v>
      </c>
      <c r="F373" s="130" t="n">
        <f aca="false">IF(E373="W",C373*D373-C373,(IF(E373="L",-C373)))</f>
        <v>2.51</v>
      </c>
      <c r="G373" s="127" t="s">
        <v>2893</v>
      </c>
      <c r="H373" s="127" t="s">
        <v>2953</v>
      </c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customFormat="false" ht="17.85" hidden="false" customHeight="false" outlineLevel="0" collapsed="false">
      <c r="A374" s="127"/>
      <c r="B374" s="127" t="s">
        <v>331</v>
      </c>
      <c r="C374" s="128" t="n">
        <v>5.1</v>
      </c>
      <c r="D374" s="129" t="n">
        <v>2</v>
      </c>
      <c r="E374" s="127" t="s">
        <v>5</v>
      </c>
      <c r="F374" s="130" t="n">
        <f aca="false">IF(E374="W",C374*D374-C374,(IF(E374="L",-C374)))</f>
        <v>5.1</v>
      </c>
      <c r="G374" s="127" t="s">
        <v>2984</v>
      </c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customFormat="false" ht="17.85" hidden="false" customHeight="false" outlineLevel="0" collapsed="false">
      <c r="A375" s="127"/>
      <c r="B375" s="127" t="s">
        <v>68</v>
      </c>
      <c r="C375" s="128" t="n">
        <v>0.7</v>
      </c>
      <c r="D375" s="129" t="n">
        <v>2</v>
      </c>
      <c r="E375" s="127" t="s">
        <v>5</v>
      </c>
      <c r="F375" s="130" t="n">
        <f aca="false">IF(E375="W",C375*D375-C375,(IF(E375="L",-C375)))</f>
        <v>0.7</v>
      </c>
      <c r="G375" s="127" t="s">
        <v>3049</v>
      </c>
      <c r="H375" s="127" t="s">
        <v>2946</v>
      </c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customFormat="false" ht="17.85" hidden="false" customHeight="false" outlineLevel="0" collapsed="false">
      <c r="A376" s="127"/>
      <c r="B376" s="127" t="s">
        <v>68</v>
      </c>
      <c r="C376" s="128" t="n">
        <v>0</v>
      </c>
      <c r="D376" s="129" t="n">
        <v>2</v>
      </c>
      <c r="E376" s="127" t="s">
        <v>5</v>
      </c>
      <c r="F376" s="130" t="n">
        <v>1.95</v>
      </c>
      <c r="G376" s="127" t="s">
        <v>3050</v>
      </c>
      <c r="H376" s="127" t="s">
        <v>2941</v>
      </c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customFormat="false" ht="17.85" hidden="false" customHeight="false" outlineLevel="0" collapsed="false">
      <c r="A377" s="127"/>
      <c r="B377" s="127" t="s">
        <v>1141</v>
      </c>
      <c r="C377" s="128" t="n">
        <v>4.15</v>
      </c>
      <c r="D377" s="129" t="n">
        <v>2</v>
      </c>
      <c r="E377" s="127" t="s">
        <v>5</v>
      </c>
      <c r="F377" s="130" t="n">
        <v>8.3</v>
      </c>
      <c r="G377" s="127" t="s">
        <v>3039</v>
      </c>
      <c r="H377" s="127" t="s">
        <v>2951</v>
      </c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customFormat="false" ht="17.85" hidden="false" customHeight="false" outlineLevel="0" collapsed="false">
      <c r="A378" s="127"/>
      <c r="B378" s="127" t="s">
        <v>1141</v>
      </c>
      <c r="C378" s="128" t="n">
        <v>32.54</v>
      </c>
      <c r="D378" s="129" t="n">
        <v>2</v>
      </c>
      <c r="E378" s="127" t="s">
        <v>5</v>
      </c>
      <c r="F378" s="130" t="n">
        <f aca="false">IF(E378="W",C378*D378-C378,(IF(E378="L",-C378)))</f>
        <v>32.54</v>
      </c>
      <c r="G378" s="127" t="s">
        <v>3005</v>
      </c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customFormat="false" ht="18.25" hidden="false" customHeight="false" outlineLevel="0" collapsed="false">
      <c r="A379" s="127"/>
      <c r="B379" s="127" t="s">
        <v>68</v>
      </c>
      <c r="C379" s="128" t="n">
        <v>3.24</v>
      </c>
      <c r="D379" s="129" t="n">
        <v>2</v>
      </c>
      <c r="E379" s="127" t="s">
        <v>5</v>
      </c>
      <c r="F379" s="130" t="n">
        <f aca="false">IF(E379="W",C379*D379-C379,(IF(E379="L",-C379)))</f>
        <v>3.24</v>
      </c>
      <c r="G379" s="127" t="s">
        <v>2892</v>
      </c>
      <c r="H379" s="127" t="s">
        <v>2949</v>
      </c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customFormat="false" ht="18.25" hidden="false" customHeight="false" outlineLevel="0" collapsed="false">
      <c r="A380" s="127"/>
      <c r="B380" s="127" t="s">
        <v>331</v>
      </c>
      <c r="C380" s="128" t="n">
        <v>1.1</v>
      </c>
      <c r="D380" s="129" t="n">
        <v>2</v>
      </c>
      <c r="E380" s="127" t="s">
        <v>5</v>
      </c>
      <c r="F380" s="130" t="n">
        <f aca="false">IF(E380="W",C380*D380-C380,(IF(E380="L",-C380)))</f>
        <v>1.1</v>
      </c>
      <c r="G380" s="127" t="s">
        <v>3051</v>
      </c>
      <c r="H380" s="127" t="s">
        <v>2941</v>
      </c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customFormat="false" ht="18.25" hidden="false" customHeight="false" outlineLevel="0" collapsed="false">
      <c r="A381" s="127"/>
      <c r="B381" s="127" t="s">
        <v>170</v>
      </c>
      <c r="C381" s="128" t="n">
        <v>6.66</v>
      </c>
      <c r="D381" s="129" t="n">
        <v>2</v>
      </c>
      <c r="E381" s="127" t="s">
        <v>7</v>
      </c>
      <c r="F381" s="130" t="n">
        <f aca="false">IF(E381="W",C381*D381-C381,(IF(E381="L",-C381)))</f>
        <v>-6.66</v>
      </c>
      <c r="G381" s="127" t="s">
        <v>2906</v>
      </c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customFormat="false" ht="18.25" hidden="false" customHeight="false" outlineLevel="0" collapsed="false">
      <c r="A382" s="127"/>
      <c r="B382" s="127" t="s">
        <v>68</v>
      </c>
      <c r="C382" s="128" t="n">
        <v>1.47</v>
      </c>
      <c r="D382" s="129" t="n">
        <v>2</v>
      </c>
      <c r="E382" s="127" t="s">
        <v>7</v>
      </c>
      <c r="F382" s="130" t="n">
        <f aca="false">IF(E382="W",C382*D382-C382,(IF(E382="L",-C382)))</f>
        <v>-1.47</v>
      </c>
      <c r="G382" s="127" t="s">
        <v>2900</v>
      </c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customFormat="false" ht="18.25" hidden="false" customHeight="false" outlineLevel="0" collapsed="false">
      <c r="A383" s="127"/>
      <c r="B383" s="127" t="s">
        <v>68</v>
      </c>
      <c r="C383" s="128" t="n">
        <v>0.6</v>
      </c>
      <c r="D383" s="129" t="n">
        <v>2</v>
      </c>
      <c r="E383" s="127" t="s">
        <v>5</v>
      </c>
      <c r="F383" s="130" t="n">
        <f aca="false">IF(E383="W",C383*D383-C383,(IF(E383="L",-C383)))</f>
        <v>0.6</v>
      </c>
      <c r="G383" s="127" t="s">
        <v>3052</v>
      </c>
      <c r="H383" s="127" t="s">
        <v>2941</v>
      </c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customFormat="false" ht="18.25" hidden="false" customHeight="false" outlineLevel="0" collapsed="false">
      <c r="A384" s="127"/>
      <c r="B384" s="127" t="s">
        <v>331</v>
      </c>
      <c r="C384" s="128" t="n">
        <v>8.6</v>
      </c>
      <c r="D384" s="129" t="n">
        <v>2</v>
      </c>
      <c r="E384" s="127" t="s">
        <v>7</v>
      </c>
      <c r="F384" s="130" t="n">
        <f aca="false">IF(E384="W",C384*D384-C384,(IF(E384="L",-C384)))</f>
        <v>-8.6</v>
      </c>
      <c r="G384" s="127" t="s">
        <v>3053</v>
      </c>
      <c r="H384" s="127" t="s">
        <v>3054</v>
      </c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customFormat="false" ht="18.25" hidden="false" customHeight="false" outlineLevel="0" collapsed="false">
      <c r="A385" s="127"/>
      <c r="B385" s="127" t="s">
        <v>331</v>
      </c>
      <c r="C385" s="128" t="n">
        <v>6.01</v>
      </c>
      <c r="D385" s="129" t="n">
        <v>2</v>
      </c>
      <c r="E385" s="127" t="s">
        <v>5</v>
      </c>
      <c r="F385" s="130" t="n">
        <f aca="false">IF(E385="W",C385*D385-C385,(IF(E385="L",-C385)))</f>
        <v>6.01</v>
      </c>
      <c r="G385" s="127" t="s">
        <v>3042</v>
      </c>
      <c r="H385" s="127" t="s">
        <v>2949</v>
      </c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customFormat="false" ht="17.85" hidden="false" customHeight="false" outlineLevel="0" collapsed="false">
      <c r="A386" s="127"/>
      <c r="B386" s="127"/>
      <c r="C386" s="128" t="n">
        <v>0</v>
      </c>
      <c r="D386" s="129"/>
      <c r="E386" s="127"/>
      <c r="F386" s="130" t="n">
        <f aca="false">IF(E386="W",C386*D386-C386,(IF(E386="L",-C386)))</f>
        <v>0</v>
      </c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customFormat="false" ht="17.85" hidden="false" customHeight="false" outlineLevel="0" collapsed="false">
      <c r="A387" s="127"/>
      <c r="B387" s="127"/>
      <c r="C387" s="128" t="n">
        <v>0</v>
      </c>
      <c r="D387" s="129"/>
      <c r="E387" s="127"/>
      <c r="F387" s="130" t="n">
        <f aca="false">IF(E387="W",C387*D387-C387,(IF(E387="L",-C387)))</f>
        <v>0</v>
      </c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customFormat="false" ht="17.85" hidden="false" customHeight="false" outlineLevel="0" collapsed="false">
      <c r="A388" s="127"/>
      <c r="B388" s="127"/>
      <c r="C388" s="128" t="n">
        <v>0</v>
      </c>
      <c r="D388" s="129"/>
      <c r="E388" s="127"/>
      <c r="F388" s="130" t="n">
        <f aca="false">IF(E388="W",C388*D388-C388,(IF(E388="L",-C388)))</f>
        <v>0</v>
      </c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customFormat="false" ht="17.85" hidden="false" customHeight="false" outlineLevel="0" collapsed="false">
      <c r="A389" s="127"/>
      <c r="B389" s="127"/>
      <c r="C389" s="128" t="n">
        <v>0</v>
      </c>
      <c r="D389" s="129"/>
      <c r="E389" s="127"/>
      <c r="F389" s="130" t="n">
        <f aca="false">IF(E389="W",C389*D389-C389,(IF(E389="L",-C389)))</f>
        <v>0</v>
      </c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customFormat="false" ht="17.85" hidden="false" customHeight="false" outlineLevel="0" collapsed="false">
      <c r="A390" s="127"/>
      <c r="B390" s="127"/>
      <c r="C390" s="128" t="n">
        <v>0</v>
      </c>
      <c r="D390" s="129"/>
      <c r="E390" s="127"/>
      <c r="F390" s="130" t="n">
        <f aca="false">IF(E390="W",C390*D390-C390,(IF(E390="L",-C390)))</f>
        <v>0</v>
      </c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customFormat="false" ht="17.85" hidden="false" customHeight="false" outlineLevel="0" collapsed="false">
      <c r="A391" s="127"/>
      <c r="B391" s="127"/>
      <c r="C391" s="128" t="n">
        <v>0</v>
      </c>
      <c r="D391" s="129"/>
      <c r="E391" s="127"/>
      <c r="F391" s="130" t="n">
        <f aca="false">IF(E391="W",C391*D391-C391,(IF(E391="L",-C391)))</f>
        <v>0</v>
      </c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customFormat="false" ht="17.85" hidden="false" customHeight="false" outlineLevel="0" collapsed="false">
      <c r="A392" s="127"/>
      <c r="B392" s="127"/>
      <c r="C392" s="128" t="n">
        <v>0</v>
      </c>
      <c r="D392" s="129"/>
      <c r="E392" s="127"/>
      <c r="F392" s="130" t="n">
        <f aca="false">IF(E392="W",C392*D392-C392,(IF(E392="L",-C392)))</f>
        <v>0</v>
      </c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customFormat="false" ht="17.85" hidden="false" customHeight="false" outlineLevel="0" collapsed="false">
      <c r="A393" s="127"/>
      <c r="B393" s="127"/>
      <c r="C393" s="128" t="n">
        <v>0</v>
      </c>
      <c r="D393" s="129"/>
      <c r="E393" s="127"/>
      <c r="F393" s="130" t="n">
        <f aca="false">IF(E393="W",C393*D393-C393,(IF(E393="L",-C393)))</f>
        <v>0</v>
      </c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customFormat="false" ht="17.85" hidden="false" customHeight="false" outlineLevel="0" collapsed="false">
      <c r="A394" s="127"/>
      <c r="B394" s="127"/>
      <c r="C394" s="128" t="n">
        <v>0</v>
      </c>
      <c r="D394" s="129"/>
      <c r="E394" s="127"/>
      <c r="F394" s="130" t="n">
        <f aca="false">IF(E394="W",C394*D394-C394,(IF(E394="L",-C394)))</f>
        <v>0</v>
      </c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customFormat="false" ht="17.85" hidden="false" customHeight="false" outlineLevel="0" collapsed="false">
      <c r="A395" s="127"/>
      <c r="B395" s="127"/>
      <c r="C395" s="128" t="n">
        <v>0</v>
      </c>
      <c r="D395" s="129"/>
      <c r="E395" s="127"/>
      <c r="F395" s="130" t="n">
        <f aca="false">IF(E395="W",C395*D395-C395,(IF(E395="L",-C395)))</f>
        <v>0</v>
      </c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customFormat="false" ht="17.85" hidden="false" customHeight="false" outlineLevel="0" collapsed="false">
      <c r="A396" s="127"/>
      <c r="B396" s="127"/>
      <c r="C396" s="128" t="n">
        <v>0</v>
      </c>
      <c r="D396" s="129"/>
      <c r="E396" s="127"/>
      <c r="F396" s="130" t="n">
        <f aca="false">IF(E396="W",C396*D396-C396,(IF(E396="L",-C396)))</f>
        <v>0</v>
      </c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customFormat="false" ht="17.85" hidden="false" customHeight="false" outlineLevel="0" collapsed="false">
      <c r="A397" s="127"/>
      <c r="B397" s="127"/>
      <c r="C397" s="128" t="n">
        <v>0</v>
      </c>
      <c r="D397" s="129"/>
      <c r="E397" s="127"/>
      <c r="F397" s="130" t="n">
        <f aca="false">IF(E397="W",C397*D397-C397,(IF(E397="L",-C397)))</f>
        <v>0</v>
      </c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customFormat="false" ht="17.85" hidden="false" customHeight="false" outlineLevel="0" collapsed="false">
      <c r="A398" s="127"/>
      <c r="B398" s="127"/>
      <c r="C398" s="128" t="n">
        <v>0</v>
      </c>
      <c r="D398" s="129"/>
      <c r="E398" s="127"/>
      <c r="F398" s="130" t="n">
        <f aca="false">IF(E398="W",C398*D398-C398,(IF(E398="L",-C398)))</f>
        <v>0</v>
      </c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customFormat="false" ht="17.85" hidden="false" customHeight="false" outlineLevel="0" collapsed="false">
      <c r="A399" s="127"/>
      <c r="B399" s="127"/>
      <c r="C399" s="128" t="n">
        <v>0</v>
      </c>
      <c r="D399" s="129"/>
      <c r="E399" s="127"/>
      <c r="F399" s="130" t="n">
        <f aca="false">IF(E399="W",C399*D399-C399,(IF(E399="L",-C399)))</f>
        <v>0</v>
      </c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customFormat="false" ht="17.85" hidden="false" customHeight="false" outlineLevel="0" collapsed="false">
      <c r="A400" s="127"/>
      <c r="B400" s="127"/>
      <c r="C400" s="128" t="n">
        <v>0</v>
      </c>
      <c r="D400" s="129"/>
      <c r="E400" s="127"/>
      <c r="F400" s="130" t="n">
        <f aca="false">IF(E400="W",C400*D400-C400,(IF(E400="L",-C400)))</f>
        <v>0</v>
      </c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customFormat="false" ht="17.85" hidden="false" customHeight="false" outlineLevel="0" collapsed="false">
      <c r="A401" s="127"/>
      <c r="B401" s="127"/>
      <c r="C401" s="128" t="n">
        <v>0</v>
      </c>
      <c r="D401" s="129"/>
      <c r="E401" s="127"/>
      <c r="F401" s="130" t="n">
        <f aca="false">IF(E401="W",C401*D401-C401,(IF(E401="L",-C401)))</f>
        <v>0</v>
      </c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customFormat="false" ht="17.85" hidden="false" customHeight="false" outlineLevel="0" collapsed="false">
      <c r="A402" s="127"/>
      <c r="B402" s="127"/>
      <c r="C402" s="128" t="n">
        <v>0</v>
      </c>
      <c r="D402" s="129"/>
      <c r="E402" s="127"/>
      <c r="F402" s="130" t="n">
        <f aca="false">IF(E402="W",C402*D402-C402,(IF(E402="L",-C402)))</f>
        <v>0</v>
      </c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customFormat="false" ht="17.85" hidden="false" customHeight="false" outlineLevel="0" collapsed="false">
      <c r="A403" s="127"/>
      <c r="B403" s="127"/>
      <c r="C403" s="128" t="n">
        <v>0</v>
      </c>
      <c r="D403" s="129"/>
      <c r="E403" s="127"/>
      <c r="F403" s="130" t="n">
        <f aca="false">IF(E403="W",C403*D403-C403,(IF(E403="L",-C403)))</f>
        <v>0</v>
      </c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customFormat="false" ht="17.85" hidden="false" customHeight="false" outlineLevel="0" collapsed="false">
      <c r="A404" s="127"/>
      <c r="B404" s="127"/>
      <c r="C404" s="128" t="n">
        <v>0</v>
      </c>
      <c r="D404" s="129"/>
      <c r="E404" s="127"/>
      <c r="F404" s="130" t="n">
        <f aca="false">IF(E404="W",C404*D404-C404,(IF(E404="L",-C404)))</f>
        <v>0</v>
      </c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customFormat="false" ht="17.85" hidden="false" customHeight="false" outlineLevel="0" collapsed="false">
      <c r="A405" s="127"/>
      <c r="B405" s="127"/>
      <c r="C405" s="128" t="n">
        <v>0</v>
      </c>
      <c r="D405" s="129"/>
      <c r="E405" s="127"/>
      <c r="F405" s="130" t="n">
        <f aca="false">IF(E405="W",C405*D405-C405,(IF(E405="L",-C405)))</f>
        <v>0</v>
      </c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customFormat="false" ht="17.85" hidden="false" customHeight="false" outlineLevel="0" collapsed="false">
      <c r="A406" s="127"/>
      <c r="B406" s="127"/>
      <c r="C406" s="128" t="n">
        <v>0</v>
      </c>
      <c r="D406" s="129"/>
      <c r="E406" s="127"/>
      <c r="F406" s="130" t="n">
        <f aca="false">IF(E406="W",C406*D406-C406,(IF(E406="L",-C406)))</f>
        <v>0</v>
      </c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customFormat="false" ht="17.85" hidden="false" customHeight="false" outlineLevel="0" collapsed="false">
      <c r="A407" s="127"/>
      <c r="B407" s="127"/>
      <c r="C407" s="128" t="n">
        <v>0</v>
      </c>
      <c r="D407" s="129"/>
      <c r="E407" s="127"/>
      <c r="F407" s="130" t="n">
        <f aca="false">IF(E407="W",C407*D407-C407,(IF(E407="L",-C407)))</f>
        <v>0</v>
      </c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customFormat="false" ht="17.85" hidden="false" customHeight="false" outlineLevel="0" collapsed="false">
      <c r="A408" s="127"/>
      <c r="B408" s="127"/>
      <c r="C408" s="128" t="n">
        <v>0</v>
      </c>
      <c r="D408" s="129"/>
      <c r="E408" s="127"/>
      <c r="F408" s="130" t="n">
        <f aca="false">IF(E408="W",C408*D408-C408,(IF(E408="L",-C408)))</f>
        <v>0</v>
      </c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customFormat="false" ht="17.85" hidden="false" customHeight="false" outlineLevel="0" collapsed="false">
      <c r="A409" s="127"/>
      <c r="B409" s="127"/>
      <c r="C409" s="128" t="n">
        <v>0</v>
      </c>
      <c r="D409" s="129"/>
      <c r="E409" s="127"/>
      <c r="F409" s="130" t="n">
        <f aca="false">IF(E409="W",C409*D409-C409,(IF(E409="L",-C409)))</f>
        <v>0</v>
      </c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customFormat="false" ht="17.85" hidden="false" customHeight="false" outlineLevel="0" collapsed="false">
      <c r="A410" s="127"/>
      <c r="B410" s="127"/>
      <c r="C410" s="128" t="n">
        <v>0</v>
      </c>
      <c r="D410" s="129"/>
      <c r="E410" s="127"/>
      <c r="F410" s="130" t="n">
        <f aca="false">IF(E410="W",C410*D410-C410,(IF(E410="L",-C410)))</f>
        <v>0</v>
      </c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customFormat="false" ht="17.85" hidden="false" customHeight="false" outlineLevel="0" collapsed="false">
      <c r="A411" s="127"/>
      <c r="B411" s="127"/>
      <c r="C411" s="128" t="n">
        <v>0</v>
      </c>
      <c r="D411" s="129"/>
      <c r="E411" s="127"/>
      <c r="F411" s="130" t="n">
        <f aca="false">IF(E411="W",C411*D411-C411,(IF(E411="L",-C411)))</f>
        <v>0</v>
      </c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customFormat="false" ht="17.85" hidden="false" customHeight="false" outlineLevel="0" collapsed="false">
      <c r="A412" s="127"/>
      <c r="B412" s="127"/>
      <c r="C412" s="128" t="n">
        <v>0</v>
      </c>
      <c r="D412" s="129"/>
      <c r="E412" s="127"/>
      <c r="F412" s="130" t="n">
        <f aca="false">IF(E412="W",C412*D412-C412,(IF(E412="L",-C412)))</f>
        <v>0</v>
      </c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customFormat="false" ht="17.85" hidden="false" customHeight="false" outlineLevel="0" collapsed="false">
      <c r="A413" s="127"/>
      <c r="B413" s="127"/>
      <c r="C413" s="128" t="n">
        <v>0</v>
      </c>
      <c r="D413" s="129"/>
      <c r="E413" s="127"/>
      <c r="F413" s="130" t="n">
        <f aca="false">IF(E413="W",C413*D413-C413,(IF(E413="L",-C413)))</f>
        <v>0</v>
      </c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customFormat="false" ht="17.85" hidden="false" customHeight="false" outlineLevel="0" collapsed="false">
      <c r="A414" s="127"/>
      <c r="B414" s="127"/>
      <c r="C414" s="128" t="n">
        <v>0</v>
      </c>
      <c r="D414" s="129"/>
      <c r="E414" s="127"/>
      <c r="F414" s="130" t="n">
        <f aca="false">IF(E414="W",C414*D414-C414,(IF(E414="L",-C414)))</f>
        <v>0</v>
      </c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customFormat="false" ht="17.85" hidden="false" customHeight="false" outlineLevel="0" collapsed="false">
      <c r="A415" s="127"/>
      <c r="B415" s="127"/>
      <c r="C415" s="128" t="n">
        <v>0</v>
      </c>
      <c r="D415" s="129"/>
      <c r="E415" s="127"/>
      <c r="F415" s="130" t="n">
        <f aca="false">IF(E415="W",C415*D415-C415,(IF(E415="L",-C415)))</f>
        <v>0</v>
      </c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customFormat="false" ht="17.85" hidden="false" customHeight="false" outlineLevel="0" collapsed="false">
      <c r="A416" s="127"/>
      <c r="B416" s="127"/>
      <c r="C416" s="128" t="n">
        <v>0</v>
      </c>
      <c r="D416" s="129"/>
      <c r="E416" s="127"/>
      <c r="F416" s="130" t="n">
        <f aca="false">IF(E416="W",C416*D416-C416,(IF(E416="L",-C416)))</f>
        <v>0</v>
      </c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customFormat="false" ht="17.85" hidden="false" customHeight="false" outlineLevel="0" collapsed="false">
      <c r="A417" s="127"/>
      <c r="B417" s="127"/>
      <c r="C417" s="128" t="n">
        <v>0</v>
      </c>
      <c r="D417" s="129"/>
      <c r="E417" s="127"/>
      <c r="F417" s="130" t="n">
        <f aca="false">IF(E417="W",C417*D417-C417,(IF(E417="L",-C417)))</f>
        <v>0</v>
      </c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customFormat="false" ht="17.85" hidden="false" customHeight="false" outlineLevel="0" collapsed="false">
      <c r="A418" s="127"/>
      <c r="B418" s="127"/>
      <c r="C418" s="128" t="n">
        <v>0</v>
      </c>
      <c r="D418" s="129"/>
      <c r="E418" s="127"/>
      <c r="F418" s="130" t="n">
        <f aca="false">IF(E418="W",C418*D418-C418,(IF(E418="L",-C418)))</f>
        <v>0</v>
      </c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customFormat="false" ht="17.85" hidden="false" customHeight="false" outlineLevel="0" collapsed="false">
      <c r="A419" s="127"/>
      <c r="B419" s="127"/>
      <c r="C419" s="128" t="n">
        <v>0</v>
      </c>
      <c r="D419" s="129"/>
      <c r="E419" s="127"/>
      <c r="F419" s="130" t="n">
        <f aca="false">IF(E419="W",C419*D419-C419,(IF(E419="L",-C419)))</f>
        <v>0</v>
      </c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customFormat="false" ht="17.85" hidden="false" customHeight="false" outlineLevel="0" collapsed="false">
      <c r="A420" s="127"/>
      <c r="B420" s="127"/>
      <c r="C420" s="128" t="n">
        <v>0</v>
      </c>
      <c r="D420" s="129"/>
      <c r="E420" s="127"/>
      <c r="F420" s="130" t="n">
        <f aca="false">IF(E420="W",C420*D420-C420,(IF(E420="L",-C420)))</f>
        <v>0</v>
      </c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customFormat="false" ht="17.85" hidden="false" customHeight="false" outlineLevel="0" collapsed="false">
      <c r="A421" s="127"/>
      <c r="B421" s="127"/>
      <c r="C421" s="128" t="n">
        <v>0</v>
      </c>
      <c r="D421" s="129"/>
      <c r="E421" s="127"/>
      <c r="F421" s="130" t="n">
        <f aca="false">IF(E421="W",C421*D421-C421,(IF(E421="L",-C421)))</f>
        <v>0</v>
      </c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customFormat="false" ht="17.85" hidden="false" customHeight="false" outlineLevel="0" collapsed="false">
      <c r="A422" s="127"/>
      <c r="B422" s="127"/>
      <c r="C422" s="128" t="n">
        <v>0</v>
      </c>
      <c r="D422" s="129"/>
      <c r="E422" s="127"/>
      <c r="F422" s="130" t="n">
        <f aca="false">IF(E422="W",C422*D422-C422,(IF(E422="L",-C422)))</f>
        <v>0</v>
      </c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customFormat="false" ht="17.85" hidden="false" customHeight="false" outlineLevel="0" collapsed="false">
      <c r="A423" s="127"/>
      <c r="B423" s="127"/>
      <c r="C423" s="128" t="n">
        <v>0</v>
      </c>
      <c r="D423" s="129"/>
      <c r="E423" s="127"/>
      <c r="F423" s="130" t="n">
        <f aca="false">IF(E423="W",C423*D423-C423,(IF(E423="L",-C423)))</f>
        <v>0</v>
      </c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customFormat="false" ht="17.85" hidden="false" customHeight="false" outlineLevel="0" collapsed="false">
      <c r="A424" s="127"/>
      <c r="B424" s="127"/>
      <c r="C424" s="128" t="n">
        <v>0</v>
      </c>
      <c r="D424" s="129"/>
      <c r="E424" s="127"/>
      <c r="F424" s="130" t="n">
        <f aca="false">IF(E424="W",C424*D424-C424,(IF(E424="L",-C424)))</f>
        <v>0</v>
      </c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customFormat="false" ht="17.85" hidden="false" customHeight="false" outlineLevel="0" collapsed="false">
      <c r="A425" s="127"/>
      <c r="B425" s="127"/>
      <c r="C425" s="128" t="n">
        <v>0</v>
      </c>
      <c r="D425" s="129"/>
      <c r="E425" s="127"/>
      <c r="F425" s="130" t="n">
        <f aca="false">IF(E425="W",C425*D425-C425,(IF(E425="L",-C425)))</f>
        <v>0</v>
      </c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customFormat="false" ht="17.85" hidden="false" customHeight="false" outlineLevel="0" collapsed="false">
      <c r="A426" s="127"/>
      <c r="B426" s="127"/>
      <c r="C426" s="128" t="n">
        <v>0</v>
      </c>
      <c r="D426" s="129"/>
      <c r="E426" s="127"/>
      <c r="F426" s="130" t="n">
        <f aca="false">IF(E426="W",C426*D426-C426,(IF(E426="L",-C426)))</f>
        <v>0</v>
      </c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customFormat="false" ht="17.85" hidden="false" customHeight="false" outlineLevel="0" collapsed="false">
      <c r="A427" s="127"/>
      <c r="B427" s="127"/>
      <c r="C427" s="128" t="n">
        <v>0</v>
      </c>
      <c r="D427" s="129"/>
      <c r="E427" s="127"/>
      <c r="F427" s="130" t="n">
        <f aca="false">IF(E427="W",C427*D427-C427,(IF(E427="L",-C427)))</f>
        <v>0</v>
      </c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customFormat="false" ht="17.85" hidden="false" customHeight="false" outlineLevel="0" collapsed="false">
      <c r="A428" s="127"/>
      <c r="B428" s="127"/>
      <c r="C428" s="128" t="n">
        <v>0</v>
      </c>
      <c r="D428" s="129"/>
      <c r="E428" s="127"/>
      <c r="F428" s="130" t="n">
        <f aca="false">IF(E428="W",C428*D428-C428,(IF(E428="L",-C428)))</f>
        <v>0</v>
      </c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customFormat="false" ht="17.85" hidden="false" customHeight="false" outlineLevel="0" collapsed="false">
      <c r="A429" s="127"/>
      <c r="B429" s="127"/>
      <c r="C429" s="128" t="n">
        <v>0</v>
      </c>
      <c r="D429" s="129"/>
      <c r="E429" s="127"/>
      <c r="F429" s="130" t="n">
        <f aca="false">IF(E429="W",C429*D429-C429,(IF(E429="L",-C429)))</f>
        <v>0</v>
      </c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customFormat="false" ht="17.85" hidden="false" customHeight="false" outlineLevel="0" collapsed="false">
      <c r="A430" s="127"/>
      <c r="B430" s="127"/>
      <c r="C430" s="128" t="n">
        <v>0</v>
      </c>
      <c r="D430" s="129"/>
      <c r="E430" s="127"/>
      <c r="F430" s="130" t="n">
        <f aca="false">IF(E430="W",C430*D430-C430,(IF(E430="L",-C430)))</f>
        <v>0</v>
      </c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customFormat="false" ht="17.85" hidden="false" customHeight="false" outlineLevel="0" collapsed="false">
      <c r="A431" s="127"/>
      <c r="B431" s="127"/>
      <c r="C431" s="128" t="n">
        <v>0</v>
      </c>
      <c r="D431" s="129"/>
      <c r="E431" s="127"/>
      <c r="F431" s="130" t="n">
        <f aca="false">IF(E431="W",C431*D431-C431,(IF(E431="L",-C431)))</f>
        <v>0</v>
      </c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customFormat="false" ht="17.85" hidden="false" customHeight="false" outlineLevel="0" collapsed="false">
      <c r="A432" s="127"/>
      <c r="B432" s="127"/>
      <c r="C432" s="128" t="n">
        <v>0</v>
      </c>
      <c r="D432" s="129"/>
      <c r="E432" s="127"/>
      <c r="F432" s="130" t="n">
        <f aca="false">IF(E432="W",C432*D432-C432,(IF(E432="L",-C432)))</f>
        <v>0</v>
      </c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customFormat="false" ht="17.85" hidden="false" customHeight="false" outlineLevel="0" collapsed="false">
      <c r="A433" s="127"/>
      <c r="B433" s="127"/>
      <c r="C433" s="128" t="n">
        <v>0</v>
      </c>
      <c r="D433" s="129"/>
      <c r="E433" s="127"/>
      <c r="F433" s="130" t="n">
        <f aca="false">IF(E433="W",C433*D433-C433,(IF(E433="L",-C433)))</f>
        <v>0</v>
      </c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customFormat="false" ht="17.85" hidden="false" customHeight="false" outlineLevel="0" collapsed="false">
      <c r="A434" s="127"/>
      <c r="B434" s="127"/>
      <c r="C434" s="128" t="n">
        <v>0</v>
      </c>
      <c r="D434" s="129"/>
      <c r="E434" s="127"/>
      <c r="F434" s="130" t="n">
        <f aca="false">IF(E434="W",C434*D434-C434,(IF(E434="L",-C434)))</f>
        <v>0</v>
      </c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customFormat="false" ht="17.85" hidden="false" customHeight="false" outlineLevel="0" collapsed="false">
      <c r="A435" s="127"/>
      <c r="B435" s="127"/>
      <c r="C435" s="128" t="n">
        <v>0</v>
      </c>
      <c r="D435" s="129"/>
      <c r="E435" s="127"/>
      <c r="F435" s="130" t="n">
        <f aca="false">IF(E435="W",C435*D435-C435,(IF(E435="L",-C435)))</f>
        <v>0</v>
      </c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customFormat="false" ht="17.85" hidden="false" customHeight="false" outlineLevel="0" collapsed="false">
      <c r="A436" s="127"/>
      <c r="B436" s="127"/>
      <c r="C436" s="128" t="n">
        <v>0</v>
      </c>
      <c r="D436" s="129"/>
      <c r="E436" s="127"/>
      <c r="F436" s="130" t="n">
        <f aca="false">IF(E436="W",C436*D436-C436,(IF(E436="L",-C436)))</f>
        <v>0</v>
      </c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customFormat="false" ht="17.85" hidden="false" customHeight="false" outlineLevel="0" collapsed="false">
      <c r="A437" s="127"/>
      <c r="B437" s="127"/>
      <c r="C437" s="128" t="n">
        <v>0</v>
      </c>
      <c r="D437" s="129"/>
      <c r="E437" s="127"/>
      <c r="F437" s="130" t="n">
        <f aca="false">IF(E437="W",C437*D437-C437,(IF(E437="L",-C437)))</f>
        <v>0</v>
      </c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customFormat="false" ht="17.85" hidden="false" customHeight="false" outlineLevel="0" collapsed="false">
      <c r="A438" s="127"/>
      <c r="B438" s="127"/>
      <c r="C438" s="128" t="n">
        <v>0</v>
      </c>
      <c r="D438" s="129"/>
      <c r="E438" s="127"/>
      <c r="F438" s="130" t="n">
        <f aca="false">IF(E438="W",C438*D438-C438,(IF(E438="L",-C438)))</f>
        <v>0</v>
      </c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customFormat="false" ht="17.85" hidden="false" customHeight="false" outlineLevel="0" collapsed="false">
      <c r="A439" s="127"/>
      <c r="B439" s="127"/>
      <c r="C439" s="128" t="n">
        <v>0</v>
      </c>
      <c r="D439" s="129"/>
      <c r="E439" s="127"/>
      <c r="F439" s="130" t="n">
        <f aca="false">IF(E439="W",C439*D439-C439,(IF(E439="L",-C439)))</f>
        <v>0</v>
      </c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customFormat="false" ht="17.85" hidden="false" customHeight="false" outlineLevel="0" collapsed="false">
      <c r="A440" s="127"/>
      <c r="B440" s="127"/>
      <c r="C440" s="128" t="n">
        <v>0</v>
      </c>
      <c r="D440" s="129"/>
      <c r="E440" s="127"/>
      <c r="F440" s="130" t="n">
        <f aca="false">IF(E440="W",C440*D440-C440,(IF(E440="L",-C440)))</f>
        <v>0</v>
      </c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customFormat="false" ht="17.85" hidden="false" customHeight="false" outlineLevel="0" collapsed="false">
      <c r="A441" s="127"/>
      <c r="B441" s="127"/>
      <c r="C441" s="128" t="n">
        <v>0</v>
      </c>
      <c r="D441" s="129"/>
      <c r="E441" s="127"/>
      <c r="F441" s="130" t="n">
        <f aca="false">IF(E441="W",C441*D441-C441,(IF(E441="L",-C441)))</f>
        <v>0</v>
      </c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customFormat="false" ht="17.85" hidden="false" customHeight="false" outlineLevel="0" collapsed="false">
      <c r="A442" s="127"/>
      <c r="B442" s="127"/>
      <c r="C442" s="128" t="n">
        <v>0</v>
      </c>
      <c r="D442" s="129"/>
      <c r="E442" s="127"/>
      <c r="F442" s="130" t="n">
        <f aca="false">IF(E442="W",C442*D442-C442,(IF(E442="L",-C442)))</f>
        <v>0</v>
      </c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customFormat="false" ht="17.85" hidden="false" customHeight="false" outlineLevel="0" collapsed="false">
      <c r="A443" s="127"/>
      <c r="B443" s="127"/>
      <c r="C443" s="128" t="n">
        <v>0</v>
      </c>
      <c r="D443" s="129"/>
      <c r="E443" s="127"/>
      <c r="F443" s="130" t="n">
        <f aca="false">IF(E443="W",C443*D443-C443,(IF(E443="L",-C443)))</f>
        <v>0</v>
      </c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customFormat="false" ht="17.85" hidden="false" customHeight="false" outlineLevel="0" collapsed="false">
      <c r="A444" s="127"/>
      <c r="B444" s="127"/>
      <c r="C444" s="128" t="n">
        <v>0</v>
      </c>
      <c r="D444" s="129"/>
      <c r="E444" s="127"/>
      <c r="F444" s="130" t="n">
        <f aca="false">IF(E444="W",C444*D444-C444,(IF(E444="L",-C444)))</f>
        <v>0</v>
      </c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customFormat="false" ht="17.85" hidden="false" customHeight="false" outlineLevel="0" collapsed="false">
      <c r="A445" s="127"/>
      <c r="B445" s="127"/>
      <c r="C445" s="128" t="n">
        <v>0</v>
      </c>
      <c r="D445" s="129"/>
      <c r="E445" s="127"/>
      <c r="F445" s="130" t="n">
        <f aca="false">IF(E445="W",C445*D445-C445,(IF(E445="L",-C445)))</f>
        <v>0</v>
      </c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customFormat="false" ht="17.85" hidden="false" customHeight="false" outlineLevel="0" collapsed="false">
      <c r="A446" s="127"/>
      <c r="B446" s="127"/>
      <c r="C446" s="128" t="n">
        <v>0</v>
      </c>
      <c r="D446" s="129"/>
      <c r="E446" s="127"/>
      <c r="F446" s="130" t="n">
        <f aca="false">IF(E446="W",C446*D446-C446,(IF(E446="L",-C446)))</f>
        <v>0</v>
      </c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customFormat="false" ht="17.85" hidden="false" customHeight="false" outlineLevel="0" collapsed="false">
      <c r="A447" s="127"/>
      <c r="B447" s="127"/>
      <c r="C447" s="128" t="n">
        <v>0</v>
      </c>
      <c r="D447" s="129"/>
      <c r="E447" s="127"/>
      <c r="F447" s="130" t="n">
        <f aca="false">IF(E447="W",C447*D447-C447,(IF(E447="L",-C447)))</f>
        <v>0</v>
      </c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customFormat="false" ht="17.85" hidden="false" customHeight="false" outlineLevel="0" collapsed="false">
      <c r="A448" s="127"/>
      <c r="B448" s="127"/>
      <c r="C448" s="128" t="n">
        <v>0</v>
      </c>
      <c r="D448" s="129"/>
      <c r="E448" s="127"/>
      <c r="F448" s="130" t="n">
        <f aca="false">IF(E448="W",C448*D448-C448,(IF(E448="L",-C448)))</f>
        <v>0</v>
      </c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customFormat="false" ht="17.85" hidden="false" customHeight="false" outlineLevel="0" collapsed="false">
      <c r="A449" s="127"/>
      <c r="B449" s="127"/>
      <c r="C449" s="128" t="n">
        <v>0</v>
      </c>
      <c r="D449" s="129"/>
      <c r="E449" s="127"/>
      <c r="F449" s="130" t="n">
        <f aca="false">IF(E449="W",C449*D449-C449,(IF(E449="L",-C449)))</f>
        <v>0</v>
      </c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customFormat="false" ht="17.85" hidden="false" customHeight="false" outlineLevel="0" collapsed="false">
      <c r="A450" s="127"/>
      <c r="B450" s="127"/>
      <c r="C450" s="128" t="n">
        <v>0</v>
      </c>
      <c r="D450" s="129"/>
      <c r="E450" s="127"/>
      <c r="F450" s="130" t="n">
        <f aca="false">IF(E450="W",C450*D450-C450,(IF(E450="L",-C450)))</f>
        <v>0</v>
      </c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customFormat="false" ht="17.85" hidden="false" customHeight="false" outlineLevel="0" collapsed="false">
      <c r="A451" s="127"/>
      <c r="B451" s="127"/>
      <c r="C451" s="128" t="n">
        <v>0</v>
      </c>
      <c r="D451" s="129"/>
      <c r="E451" s="127"/>
      <c r="F451" s="130" t="n">
        <f aca="false">IF(E451="W",C451*D451-C451,(IF(E451="L",-C451)))</f>
        <v>0</v>
      </c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customFormat="false" ht="17.85" hidden="false" customHeight="false" outlineLevel="0" collapsed="false">
      <c r="A452" s="127"/>
      <c r="B452" s="127"/>
      <c r="C452" s="128" t="n">
        <v>0</v>
      </c>
      <c r="D452" s="129"/>
      <c r="E452" s="127"/>
      <c r="F452" s="130" t="n">
        <f aca="false">IF(E452="W",C452*D452-C452,(IF(E452="L",-C452)))</f>
        <v>0</v>
      </c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customFormat="false" ht="17.85" hidden="false" customHeight="false" outlineLevel="0" collapsed="false">
      <c r="A453" s="127"/>
      <c r="B453" s="127"/>
      <c r="C453" s="128" t="n">
        <v>0</v>
      </c>
      <c r="D453" s="129"/>
      <c r="E453" s="127"/>
      <c r="F453" s="130" t="n">
        <f aca="false">IF(E453="W",C453*D453-C453,(IF(E453="L",-C453)))</f>
        <v>0</v>
      </c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customFormat="false" ht="17.85" hidden="false" customHeight="false" outlineLevel="0" collapsed="false">
      <c r="A454" s="127"/>
      <c r="B454" s="127"/>
      <c r="C454" s="128"/>
      <c r="D454" s="129"/>
      <c r="E454" s="127"/>
      <c r="F454" s="130" t="n">
        <f aca="false">IF(E454="W",C454*D454-C454,(IF(E454="L",-C454)))</f>
        <v>0</v>
      </c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customFormat="false" ht="17.85" hidden="false" customHeight="false" outlineLevel="0" collapsed="false">
      <c r="A455" s="127"/>
      <c r="B455" s="127"/>
      <c r="C455" s="128"/>
      <c r="D455" s="129"/>
      <c r="E455" s="127"/>
      <c r="F455" s="130" t="n">
        <f aca="false">IF(E455="W",C455*D455-C455,(IF(E455="L",-C455)))</f>
        <v>0</v>
      </c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customFormat="false" ht="17.85" hidden="false" customHeight="false" outlineLevel="0" collapsed="false">
      <c r="A456" s="127"/>
      <c r="B456" s="127"/>
      <c r="C456" s="128"/>
      <c r="D456" s="129"/>
      <c r="E456" s="127"/>
      <c r="F456" s="130" t="n">
        <f aca="false">IF(E456="W",C456*D456-C456,(IF(E456="L",-C456)))</f>
        <v>0</v>
      </c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customFormat="false" ht="17.85" hidden="false" customHeight="false" outlineLevel="0" collapsed="false">
      <c r="A457" s="127"/>
      <c r="B457" s="127"/>
      <c r="C457" s="128"/>
      <c r="D457" s="129"/>
      <c r="E457" s="127"/>
      <c r="F457" s="130" t="n">
        <f aca="false">IF(E457="W",C457*D457-C457,(IF(E457="L",-C457)))</f>
        <v>0</v>
      </c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customFormat="false" ht="17.85" hidden="false" customHeight="false" outlineLevel="0" collapsed="false">
      <c r="A458" s="127"/>
      <c r="B458" s="127"/>
      <c r="C458" s="128"/>
      <c r="D458" s="129"/>
      <c r="E458" s="127"/>
      <c r="F458" s="130" t="n">
        <f aca="false">IF(E458="W",C458*D458-C458,(IF(E458="L",-C458)))</f>
        <v>0</v>
      </c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customFormat="false" ht="17.85" hidden="false" customHeight="false" outlineLevel="0" collapsed="false">
      <c r="A459" s="127"/>
      <c r="B459" s="127"/>
      <c r="C459" s="128"/>
      <c r="D459" s="129"/>
      <c r="E459" s="127"/>
      <c r="F459" s="130" t="n">
        <f aca="false">IF(E459="W",C459*D459-C459,(IF(E459="L",-C459)))</f>
        <v>0</v>
      </c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customFormat="false" ht="17.85" hidden="false" customHeight="false" outlineLevel="0" collapsed="false">
      <c r="A460" s="127"/>
      <c r="B460" s="127"/>
      <c r="C460" s="128"/>
      <c r="D460" s="129"/>
      <c r="E460" s="127"/>
      <c r="F460" s="130" t="n">
        <f aca="false">IF(E460="W",C460*D460-C460,(IF(E460="L",-C460)))</f>
        <v>0</v>
      </c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</sheetData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2" operator="containsText" aboveAverage="0" equalAverage="0" bottom="0" percent="0" rank="0" text="Paf" dxfId="1691">
      <formula>NOT(ISERROR(SEARCH("Paf",A1)))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3" operator="containsText" aboveAverage="0" equalAverage="0" bottom="0" percent="0" rank="0" text="Rizk" dxfId="1692">
      <formula>NOT(ISERROR(SEARCH("Rizk",A1)))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4" operator="containsText" aboveAverage="0" equalAverage="0" bottom="0" percent="0" rank="0" text="Mr.green" dxfId="1693">
      <formula>NOT(ISERROR(SEARCH("Mr.green",A1)))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5" operator="containsText" aboveAverage="0" equalAverage="0" bottom="0" percent="0" rank="0" text="Betway" dxfId="1694">
      <formula>NOT(ISERROR(SEARCH("Betway",A1)))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6" operator="containsText" aboveAverage="0" equalAverage="0" bottom="0" percent="0" rank="0" text="Leovegas" dxfId="1695">
      <formula>NOT(ISERROR(SEARCH("Leovegas",A1)))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7" operator="containsText" aboveAverage="0" equalAverage="0" bottom="0" percent="0" rank="0" text="Intertops" dxfId="1696">
      <formula>NOT(ISERROR(SEARCH("Intertops",A1)))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8" operator="containsText" aboveAverage="0" equalAverage="0" bottom="0" percent="0" rank="0" text="Expekt" dxfId="1697">
      <formula>NOT(ISERROR(SEARCH("Expekt",A1)))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9" operator="containsText" aboveAverage="0" equalAverage="0" bottom="0" percent="0" rank="0" text="Comeon" dxfId="1698">
      <formula>NOT(ISERROR(SEARCH("Comeon",A1)))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10" operator="containsText" aboveAverage="0" equalAverage="0" bottom="0" percent="0" rank="0" text="Mobilebet" dxfId="1699">
      <formula>NOT(ISERROR(SEARCH("Mobilebet",A1)))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11" operator="containsText" aboveAverage="0" equalAverage="0" bottom="0" percent="0" rank="0" text="Pinnacle" dxfId="1700">
      <formula>NOT(ISERROR(SEARCH("Pinnacle",A1)))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12" operator="containsText" aboveAverage="0" equalAverage="0" bottom="0" percent="0" rank="0" text="Bet365" dxfId="1701">
      <formula>NOT(ISERROR(SEARCH("Bet365",A1)))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13" operator="containsText" aboveAverage="0" equalAverage="0" bottom="0" percent="0" rank="0" text="Unibet" dxfId="1702">
      <formula>NOT(ISERROR(SEARCH("Unibet",A1)))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14" operator="containsText" aboveAverage="0" equalAverage="0" bottom="0" percent="0" rank="0" text="Betsson" dxfId="1703">
      <formula>NOT(ISERROR(SEARCH("Betsson",A1)))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15" operator="containsText" aboveAverage="0" equalAverage="0" bottom="0" percent="0" rank="0" text="Betsafe" dxfId="1704">
      <formula>NOT(ISERROR(SEARCH("Betsafe",A1)))</formula>
    </cfRule>
  </conditionalFormatting>
  <conditionalFormatting sqref="C1:Z999 A1:A999 B1:B1302 B1304:B1379 B1381:B1389 B1391:B1394 B1396:B1475 B1477:B1540 B1543:B1544 B1546:B1638 B1640:B1899 B1901:B2012 B2014:B2079 B2081:B2178 B2180:B2234 B2236:B2239 B2246:B2260 B2575:B2675 B2677:B2702 B2704:B2741 B2743 B2745:B2773 B2775:B2795 B2800:B2806 B2808:B1048576">
    <cfRule type="containsText" priority="16" operator="containsText" aboveAverage="0" equalAverage="0" bottom="0" percent="0" rank="0" text="Coolbet" dxfId="1705">
      <formula>NOT(ISERROR(SEARCH("Coolbet",A1)))</formula>
    </cfRule>
  </conditionalFormatting>
  <conditionalFormatting sqref="C1:Z999 A1:A999 B1:B2239 B2246:B2260 B2262:B2291 B2293:B2453 B2457:B2675 B2677:B2702 B2704:B2741 B2743 B2745:B2773 B2775:B2795 B2800:B2806 B2808:B1048576">
    <cfRule type="cellIs" priority="17" operator="equal" aboveAverage="0" equalAverage="0" bottom="0" percent="0" rank="0" text="" dxfId="1706">
      <formula>"TonyBet"</formula>
    </cfRule>
  </conditionalFormatting>
  <conditionalFormatting sqref="C1:Z999 A1:A999 B1:B2239 B2246:B2260 B2262:B2291 B2293:B2453 B2457:B2675 B2677:B2702 B2704:B2741 B2743 B2745:B2773 B2775:B2795 B2800:B2806 B2808:B1048576">
    <cfRule type="cellIs" priority="18" operator="equal" aboveAverage="0" equalAverage="0" bottom="0" percent="0" rank="0" text="" dxfId="1707">
      <formula>"TonyBet"</formula>
    </cfRule>
  </conditionalFormatting>
  <conditionalFormatting sqref="C1:Z999 A1:A999 B1:B2453 B2457:B2675 B2677:B2702 B2704:B2741 B2743 B2745:B2773 B2775:B2795 B2800:B2806 B2808:B1048576">
    <cfRule type="cellIs" priority="19" operator="equal" aboveAverage="0" equalAverage="0" bottom="0" percent="0" rank="0" text="" dxfId="1708">
      <formula>"Expekt"</formula>
    </cfRule>
  </conditionalFormatting>
  <conditionalFormatting sqref="C1:Z999 A1:A999 B1:B2453 B2457:B2675 B2677:B2702 B2704:B2741 B2743 B2745:B2773 B2775:B2795 B2800:B2806 B2808:B1048576">
    <cfRule type="cellIs" priority="20" operator="equal" aboveAverage="0" equalAverage="0" bottom="0" percent="0" rank="0" text="" dxfId="1709">
      <formula>"Betway"</formula>
    </cfRule>
  </conditionalFormatting>
  <conditionalFormatting sqref="C1:Z999 A1:A999 B1:B2453 B2457:B2675 B2677:B2702 B2704:B2741 B2743 B2745:B2773 B2775:B2795 B2800:B2806 B2808:B1048576">
    <cfRule type="cellIs" priority="21" operator="equal" aboveAverage="0" equalAverage="0" bottom="0" percent="0" rank="0" text="" dxfId="1710">
      <formula>"Rizk"</formula>
    </cfRule>
  </conditionalFormatting>
  <conditionalFormatting sqref="C1:Z999 A1:A999 B1:B2453 B2457:B2675 B2677:B2702 B2704:B2741 B2743 B2745:B2773 B2775:B2795 B2800:B2806 B2808:B1048576">
    <cfRule type="cellIs" priority="22" operator="equal" aboveAverage="0" equalAverage="0" bottom="0" percent="0" rank="0" text="" dxfId="1711">
      <formula>"Coolbet"</formula>
    </cfRule>
  </conditionalFormatting>
  <conditionalFormatting sqref="C1:Z999 A1:A999 B1:B2453 B2457:B2675 B2677:B2702 B2704:B2741 B2743 B2745:B2773 B2775:B2795 B2800:B2806 B2808:B1048576">
    <cfRule type="cellIs" priority="23" operator="equal" aboveAverage="0" equalAverage="0" bottom="0" percent="0" rank="0" text="" dxfId="1712">
      <formula>"Unibet"</formula>
    </cfRule>
  </conditionalFormatting>
  <conditionalFormatting sqref="C1:Z999 A1:A999 B1:B2453 B2457:B2675 B2677:B2702 B2704:B2741 B2743 B2745:B2773 B2775:B2795 B2800:B2806 B2808:B1048576">
    <cfRule type="cellIs" priority="24" operator="equal" aboveAverage="0" equalAverage="0" bottom="0" percent="0" rank="0" text="" dxfId="1713">
      <formula>"Unibet"</formula>
    </cfRule>
  </conditionalFormatting>
  <conditionalFormatting sqref="C1:Z999 A1:A999 B1:B2453 B2457:B2675 B2677:B2702 B2704:B2741 B2743 B2745:B2773 B2775:B2795 B2800:B2806 B2808:B1048576">
    <cfRule type="cellIs" priority="25" operator="equal" aboveAverage="0" equalAverage="0" bottom="0" percent="0" rank="0" text="" dxfId="1714">
      <formula>"Betsson"</formula>
    </cfRule>
  </conditionalFormatting>
  <conditionalFormatting sqref="C1:Z999 A1:A999 B1:B2675 B2677:B2702 B2704:B2741 B2743 B2745:B2773 B2775:B2795 B2800:B2806 B2808:B1048576">
    <cfRule type="cellIs" priority="26" operator="equal" aboveAverage="0" equalAverage="0" bottom="0" percent="0" rank="0" text="" dxfId="1715">
      <formula>"NordicBet"</formula>
    </cfRule>
  </conditionalFormatting>
  <conditionalFormatting sqref="C1:Z999 A1:A999 B1:B2773 B2775:B2795 B2800:B2806 B2808:B1048576">
    <cfRule type="cellIs" priority="27" operator="equal" aboveAverage="0" equalAverage="0" bottom="0" percent="0" rank="0" text="" dxfId="1716">
      <formula>"ComeOn"</formula>
    </cfRule>
  </conditionalFormatting>
  <conditionalFormatting sqref="C1:Z999 A1:A999 B1:B2773 B2775:B2795 B2800:B2806 B2808:B1048576">
    <cfRule type="cellIs" priority="28" operator="equal" aboveAverage="0" equalAverage="0" bottom="0" percent="0" rank="0" text="" dxfId="1717">
      <formula>"Paf"</formula>
    </cfRule>
  </conditionalFormatting>
  <conditionalFormatting sqref="C1:Z999 A1:A999 B1:B2773 B2775:B2795 B2800:B2806 B2808:B1048576">
    <cfRule type="cellIs" priority="29" operator="equal" aboveAverage="0" equalAverage="0" bottom="0" percent="0" rank="0" text="" dxfId="1718">
      <formula>"Betsafe"</formula>
    </cfRule>
  </conditionalFormatting>
  <conditionalFormatting sqref="C1:Z999 A1:A999 B1:B2773 B2775:B2795 B2800:B2806 B2808:B1048576">
    <cfRule type="cellIs" priority="30" operator="equal" aboveAverage="0" equalAverage="0" bottom="0" percent="0" rank="0" text="" dxfId="1719">
      <formula>"Coolbet"</formula>
    </cfRule>
  </conditionalFormatting>
  <conditionalFormatting sqref="C1:Z999 A1:A999 B1:B2773 B2775:B2795 B2800:B2806 B2808:B1048576">
    <cfRule type="cellIs" priority="31" operator="equal" aboveAverage="0" equalAverage="0" bottom="0" percent="0" rank="0" text="" dxfId="1720">
      <formula>"Pinnacle"</formula>
    </cfRule>
  </conditionalFormatting>
  <conditionalFormatting sqref="C1:Z999 A1:A999 B1:B1048576">
    <cfRule type="cellIs" priority="32" operator="equal" aboveAverage="0" equalAverage="0" bottom="0" percent="0" rank="0" text="" dxfId="1721">
      <formula>"LSB"</formula>
    </cfRule>
  </conditionalFormatting>
  <conditionalFormatting sqref="E1:E751 E753:E770 E774:E999 E1003:E1708 E2575:E2741 E2743 E2745:E1048576">
    <cfRule type="containsText" priority="33" operator="containsText" aboveAverage="0" equalAverage="0" bottom="0" percent="0" rank="0" text="V" dxfId="1722">
      <formula>NOT(ISERROR(SEARCH("V",E1)))</formula>
    </cfRule>
  </conditionalFormatting>
  <conditionalFormatting sqref="E1:E751 E753:E770 E774:E999 E1003:E1708 E2575:E2741 E2743 E2745:E1048576">
    <cfRule type="containsText" priority="34" operator="containsText" aboveAverage="0" equalAverage="0" bottom="0" percent="0" rank="0" text="L" dxfId="1723">
      <formula>NOT(ISERROR(SEARCH("L",E1)))</formula>
    </cfRule>
  </conditionalFormatting>
  <conditionalFormatting sqref="E1:E751 E753:E770 E774:E999 E1003:E1708 E2575:E2741 E2743 E2745:E1048576">
    <cfRule type="containsText" priority="35" operator="containsText" aboveAverage="0" equalAverage="0" bottom="0" percent="0" rank="0" text="W" dxfId="1724">
      <formula>NOT(ISERROR(SEARCH("W",E1)))</formula>
    </cfRule>
  </conditionalFormatting>
  <conditionalFormatting sqref="E1:E999 E1003:E1708 E2575:E2741 E2743 E2745:E1048576">
    <cfRule type="cellIs" priority="36" operator="equal" aboveAverage="0" equalAverage="0" bottom="0" percent="0" rank="0" text="" dxfId="1725">
      <formula>"V"</formula>
    </cfRule>
  </conditionalFormatting>
  <conditionalFormatting sqref="E1:E999 E1003:E1708 E2575:E2741 E2743 E2745:E1048576">
    <cfRule type="cellIs" priority="37" operator="equal" aboveAverage="0" equalAverage="0" bottom="0" percent="0" rank="0" text="" dxfId="1726">
      <formula>"W"</formula>
    </cfRule>
  </conditionalFormatting>
  <conditionalFormatting sqref="E1:E999 E1003:E1708 E2575:E2741 E2743 E2745:E1048576">
    <cfRule type="cellIs" priority="38" operator="equal" aboveAverage="0" equalAverage="0" bottom="0" percent="0" rank="0" text="" dxfId="1727">
      <formula>"L"</formula>
    </cfRule>
  </conditionalFormatting>
  <conditionalFormatting sqref="F1:F2566 F3429:F1048576">
    <cfRule type="cellIs" priority="39" operator="greaterThan" aboveAverage="0" equalAverage="0" bottom="0" percent="0" rank="0" text="" dxfId="1728">
      <formula>0</formula>
    </cfRule>
  </conditionalFormatting>
  <conditionalFormatting sqref="F1:F2566 F3429:F1048576">
    <cfRule type="cellIs" priority="40" operator="lessThan" aboveAverage="0" equalAverage="0" bottom="0" percent="0" rank="0" text="" dxfId="1729">
      <formula>0</formula>
    </cfRule>
  </conditionalFormatting>
  <conditionalFormatting sqref="E1:E2079 E2081:E2741 E2743 E2745:E1048576">
    <cfRule type="cellIs" priority="41" operator="equal" aboveAverage="0" equalAverage="0" bottom="0" percent="0" rank="0" text="" dxfId="1730">
      <formula>"L"</formula>
    </cfRule>
  </conditionalFormatting>
  <conditionalFormatting sqref="E1:E2079 E2081:E2741 E2743 E2745:E1048576">
    <cfRule type="containsText" priority="42" operator="containsText" aboveAverage="0" equalAverage="0" bottom="0" percent="0" rank="0" text="V" dxfId="1731">
      <formula>NOT(ISERROR(SEARCH("V",E1)))</formula>
    </cfRule>
  </conditionalFormatting>
  <conditionalFormatting sqref="E1:E2079 E2081:E2741 E2743 E2745:E1048576">
    <cfRule type="containsText" priority="43" operator="containsText" aboveAverage="0" equalAverage="0" bottom="0" percent="0" rank="0" text="W" dxfId="1732">
      <formula>NOT(ISERROR(SEARCH("W",E1)))</formula>
    </cfRule>
  </conditionalFormatting>
  <conditionalFormatting sqref="E1:E2079 E2081:E2741 E2743 E2745:E1048576">
    <cfRule type="containsText" priority="44" operator="containsText" aboveAverage="0" equalAverage="0" bottom="0" percent="0" rank="0" text="W" dxfId="1733">
      <formula>NOT(ISERROR(SEARCH("W",E1)))</formula>
    </cfRule>
  </conditionalFormatting>
  <conditionalFormatting sqref="E2080">
    <cfRule type="cellIs" priority="45" operator="equal" aboveAverage="0" equalAverage="0" bottom="0" percent="0" rank="0" text="" dxfId="1734">
      <formula>"L"</formula>
    </cfRule>
  </conditionalFormatting>
  <conditionalFormatting sqref="E2080">
    <cfRule type="containsText" priority="46" operator="containsText" aboveAverage="0" equalAverage="0" bottom="0" percent="0" rank="0" text="V" dxfId="1735">
      <formula>NOT(ISERROR(SEARCH("V",E2080)))</formula>
    </cfRule>
  </conditionalFormatting>
  <conditionalFormatting sqref="E2080">
    <cfRule type="containsText" priority="47" operator="containsText" aboveAverage="0" equalAverage="0" bottom="0" percent="0" rank="0" text="W" dxfId="1736">
      <formula>NOT(ISERROR(SEARCH("W",E2080)))</formula>
    </cfRule>
  </conditionalFormatting>
  <conditionalFormatting sqref="E2080">
    <cfRule type="containsText" priority="48" operator="containsText" aboveAverage="0" equalAverage="0" bottom="0" percent="0" rank="0" text="W" dxfId="1737">
      <formula>NOT(ISERROR(SEARCH("W",E2080)))</formula>
    </cfRule>
  </conditionalFormatting>
  <conditionalFormatting sqref="E2744">
    <cfRule type="containsText" priority="49" operator="containsText" aboveAverage="0" equalAverage="0" bottom="0" percent="0" rank="0" text="V" dxfId="1738">
      <formula>NOT(ISERROR(SEARCH("V",E2744)))</formula>
    </cfRule>
  </conditionalFormatting>
  <conditionalFormatting sqref="E2744">
    <cfRule type="containsText" priority="50" operator="containsText" aboveAverage="0" equalAverage="0" bottom="0" percent="0" rank="0" text="L" dxfId="1739">
      <formula>NOT(ISERROR(SEARCH("L",E2744)))</formula>
    </cfRule>
  </conditionalFormatting>
  <conditionalFormatting sqref="E2744">
    <cfRule type="containsText" priority="51" operator="containsText" aboveAverage="0" equalAverage="0" bottom="0" percent="0" rank="0" text="W" dxfId="1740">
      <formula>NOT(ISERROR(SEARCH("W",E2744)))</formula>
    </cfRule>
  </conditionalFormatting>
  <conditionalFormatting sqref="E2744">
    <cfRule type="cellIs" priority="52" operator="equal" aboveAverage="0" equalAverage="0" bottom="0" percent="0" rank="0" text="" dxfId="1741">
      <formula>"V"</formula>
    </cfRule>
  </conditionalFormatting>
  <conditionalFormatting sqref="E2744">
    <cfRule type="cellIs" priority="53" operator="equal" aboveAverage="0" equalAverage="0" bottom="0" percent="0" rank="0" text="" dxfId="1742">
      <formula>"W"</formula>
    </cfRule>
  </conditionalFormatting>
  <conditionalFormatting sqref="E2744">
    <cfRule type="cellIs" priority="54" operator="equal" aboveAverage="0" equalAverage="0" bottom="0" percent="0" rank="0" text="" dxfId="1743">
      <formula>"L"</formula>
    </cfRule>
  </conditionalFormatting>
  <conditionalFormatting sqref="E2744">
    <cfRule type="cellIs" priority="55" operator="equal" aboveAverage="0" equalAverage="0" bottom="0" percent="0" rank="0" text="" dxfId="1744">
      <formula>"L"</formula>
    </cfRule>
  </conditionalFormatting>
  <conditionalFormatting sqref="E2744">
    <cfRule type="containsText" priority="56" operator="containsText" aboveAverage="0" equalAverage="0" bottom="0" percent="0" rank="0" text="V" dxfId="1745">
      <formula>NOT(ISERROR(SEARCH("V",E2744)))</formula>
    </cfRule>
  </conditionalFormatting>
  <conditionalFormatting sqref="E2744">
    <cfRule type="containsText" priority="57" operator="containsText" aboveAverage="0" equalAverage="0" bottom="0" percent="0" rank="0" text="W" dxfId="1746">
      <formula>NOT(ISERROR(SEARCH("W",E2744)))</formula>
    </cfRule>
  </conditionalFormatting>
  <conditionalFormatting sqref="E2744">
    <cfRule type="containsText" priority="58" operator="containsText" aboveAverage="0" equalAverage="0" bottom="0" percent="0" rank="0" text="W" dxfId="1747">
      <formula>NOT(ISERROR(SEARCH("W",E2744)))</formula>
    </cfRule>
  </conditionalFormatting>
  <conditionalFormatting sqref="E2742">
    <cfRule type="containsText" priority="59" operator="containsText" aboveAverage="0" equalAverage="0" bottom="0" percent="0" rank="0" text="V" dxfId="1748">
      <formula>NOT(ISERROR(SEARCH("V",E2742)))</formula>
    </cfRule>
  </conditionalFormatting>
  <conditionalFormatting sqref="E2742">
    <cfRule type="containsText" priority="60" operator="containsText" aboveAverage="0" equalAverage="0" bottom="0" percent="0" rank="0" text="L" dxfId="1749">
      <formula>NOT(ISERROR(SEARCH("L",E2742)))</formula>
    </cfRule>
  </conditionalFormatting>
  <conditionalFormatting sqref="E2742">
    <cfRule type="containsText" priority="61" operator="containsText" aboveAverage="0" equalAverage="0" bottom="0" percent="0" rank="0" text="W" dxfId="1750">
      <formula>NOT(ISERROR(SEARCH("W",E2742)))</formula>
    </cfRule>
  </conditionalFormatting>
  <conditionalFormatting sqref="E2742">
    <cfRule type="cellIs" priority="62" operator="equal" aboveAverage="0" equalAverage="0" bottom="0" percent="0" rank="0" text="" dxfId="1751">
      <formula>"V"</formula>
    </cfRule>
  </conditionalFormatting>
  <conditionalFormatting sqref="E2742">
    <cfRule type="cellIs" priority="63" operator="equal" aboveAverage="0" equalAverage="0" bottom="0" percent="0" rank="0" text="" dxfId="1752">
      <formula>"W"</formula>
    </cfRule>
  </conditionalFormatting>
  <conditionalFormatting sqref="E2742">
    <cfRule type="cellIs" priority="64" operator="equal" aboveAverage="0" equalAverage="0" bottom="0" percent="0" rank="0" text="" dxfId="1753">
      <formula>"L"</formula>
    </cfRule>
  </conditionalFormatting>
  <conditionalFormatting sqref="E2742">
    <cfRule type="cellIs" priority="65" operator="equal" aboveAverage="0" equalAverage="0" bottom="0" percent="0" rank="0" text="" dxfId="1754">
      <formula>"L"</formula>
    </cfRule>
  </conditionalFormatting>
  <conditionalFormatting sqref="E2742">
    <cfRule type="containsText" priority="66" operator="containsText" aboveAverage="0" equalAverage="0" bottom="0" percent="0" rank="0" text="V" dxfId="1755">
      <formula>NOT(ISERROR(SEARCH("V",E2742)))</formula>
    </cfRule>
  </conditionalFormatting>
  <conditionalFormatting sqref="E2742">
    <cfRule type="containsText" priority="67" operator="containsText" aboveAverage="0" equalAverage="0" bottom="0" percent="0" rank="0" text="W" dxfId="1756">
      <formula>NOT(ISERROR(SEARCH("W",E2742)))</formula>
    </cfRule>
  </conditionalFormatting>
  <conditionalFormatting sqref="E2742">
    <cfRule type="containsText" priority="68" operator="containsText" aboveAverage="0" equalAverage="0" bottom="0" percent="0" rank="0" text="W" dxfId="1757">
      <formula>NOT(ISERROR(SEARCH("W",E2742)))</formula>
    </cfRule>
  </conditionalFormatting>
  <conditionalFormatting sqref="F1:F1048576">
    <cfRule type="cellIs" priority="69" operator="lessThan" aboveAverage="0" equalAverage="0" bottom="0" percent="0" rank="0" text="" dxfId="1758">
      <formula>u</formula>
    </cfRule>
  </conditionalFormatting>
  <conditionalFormatting sqref="B1303">
    <cfRule type="containsText" priority="70" operator="containsText" aboveAverage="0" equalAverage="0" bottom="0" percent="0" rank="0" text="Paf" dxfId="1759">
      <formula>NOT(ISERROR(SEARCH("Paf",B1303)))</formula>
    </cfRule>
  </conditionalFormatting>
  <conditionalFormatting sqref="B1303">
    <cfRule type="containsText" priority="71" operator="containsText" aboveAverage="0" equalAverage="0" bottom="0" percent="0" rank="0" text="Rizk" dxfId="1760">
      <formula>NOT(ISERROR(SEARCH("Rizk",B1303)))</formula>
    </cfRule>
  </conditionalFormatting>
  <conditionalFormatting sqref="B1303">
    <cfRule type="containsText" priority="72" operator="containsText" aboveAverage="0" equalAverage="0" bottom="0" percent="0" rank="0" text="Mr.green" dxfId="1761">
      <formula>NOT(ISERROR(SEARCH("Mr.green",B1303)))</formula>
    </cfRule>
  </conditionalFormatting>
  <conditionalFormatting sqref="B1303">
    <cfRule type="containsText" priority="73" operator="containsText" aboveAverage="0" equalAverage="0" bottom="0" percent="0" rank="0" text="Betway" dxfId="1762">
      <formula>NOT(ISERROR(SEARCH("Betway",B1303)))</formula>
    </cfRule>
  </conditionalFormatting>
  <conditionalFormatting sqref="B1303">
    <cfRule type="containsText" priority="74" operator="containsText" aboveAverage="0" equalAverage="0" bottom="0" percent="0" rank="0" text="Leovegas" dxfId="1763">
      <formula>NOT(ISERROR(SEARCH("Leovegas",B1303)))</formula>
    </cfRule>
  </conditionalFormatting>
  <conditionalFormatting sqref="B1303">
    <cfRule type="containsText" priority="75" operator="containsText" aboveAverage="0" equalAverage="0" bottom="0" percent="0" rank="0" text="Intertops" dxfId="1764">
      <formula>NOT(ISERROR(SEARCH("Intertops",B1303)))</formula>
    </cfRule>
  </conditionalFormatting>
  <conditionalFormatting sqref="B1303">
    <cfRule type="containsText" priority="76" operator="containsText" aboveAverage="0" equalAverage="0" bottom="0" percent="0" rank="0" text="Expekt" dxfId="1765">
      <formula>NOT(ISERROR(SEARCH("Expekt",B1303)))</formula>
    </cfRule>
  </conditionalFormatting>
  <conditionalFormatting sqref="B1303">
    <cfRule type="containsText" priority="77" operator="containsText" aboveAverage="0" equalAverage="0" bottom="0" percent="0" rank="0" text="Comeon" dxfId="1766">
      <formula>NOT(ISERROR(SEARCH("Comeon",B1303)))</formula>
    </cfRule>
  </conditionalFormatting>
  <conditionalFormatting sqref="B1303">
    <cfRule type="containsText" priority="78" operator="containsText" aboveAverage="0" equalAverage="0" bottom="0" percent="0" rank="0" text="Mobilebet" dxfId="1767">
      <formula>NOT(ISERROR(SEARCH("Mobilebet",B1303)))</formula>
    </cfRule>
  </conditionalFormatting>
  <conditionalFormatting sqref="B1303">
    <cfRule type="containsText" priority="79" operator="containsText" aboveAverage="0" equalAverage="0" bottom="0" percent="0" rank="0" text="Pinnacle" dxfId="1768">
      <formula>NOT(ISERROR(SEARCH("Pinnacle",B1303)))</formula>
    </cfRule>
  </conditionalFormatting>
  <conditionalFormatting sqref="B1303">
    <cfRule type="containsText" priority="80" operator="containsText" aboveAverage="0" equalAverage="0" bottom="0" percent="0" rank="0" text="Bet365" dxfId="1769">
      <formula>NOT(ISERROR(SEARCH("Bet365",B1303)))</formula>
    </cfRule>
  </conditionalFormatting>
  <conditionalFormatting sqref="B1303">
    <cfRule type="containsText" priority="81" operator="containsText" aboveAverage="0" equalAverage="0" bottom="0" percent="0" rank="0" text="Unibet" dxfId="1770">
      <formula>NOT(ISERROR(SEARCH("Unibet",B1303)))</formula>
    </cfRule>
  </conditionalFormatting>
  <conditionalFormatting sqref="B1303">
    <cfRule type="containsText" priority="82" operator="containsText" aboveAverage="0" equalAverage="0" bottom="0" percent="0" rank="0" text="Betsson" dxfId="1771">
      <formula>NOT(ISERROR(SEARCH("Betsson",B1303)))</formula>
    </cfRule>
  </conditionalFormatting>
  <conditionalFormatting sqref="B1303">
    <cfRule type="containsText" priority="83" operator="containsText" aboveAverage="0" equalAverage="0" bottom="0" percent="0" rank="0" text="Betsafe" dxfId="1772">
      <formula>NOT(ISERROR(SEARCH("Betsafe",B1303)))</formula>
    </cfRule>
  </conditionalFormatting>
  <conditionalFormatting sqref="B1303">
    <cfRule type="containsText" priority="84" operator="containsText" aboveAverage="0" equalAverage="0" bottom="0" percent="0" rank="0" text="Coolbet" dxfId="1773">
      <formula>NOT(ISERROR(SEARCH("Coolbet",B1303)))</formula>
    </cfRule>
  </conditionalFormatting>
  <conditionalFormatting sqref="B1380">
    <cfRule type="containsText" priority="85" operator="containsText" aboveAverage="0" equalAverage="0" bottom="0" percent="0" rank="0" text="Paf" dxfId="1774">
      <formula>NOT(ISERROR(SEARCH("Paf",B1380)))</formula>
    </cfRule>
  </conditionalFormatting>
  <conditionalFormatting sqref="B1380">
    <cfRule type="containsText" priority="86" operator="containsText" aboveAverage="0" equalAverage="0" bottom="0" percent="0" rank="0" text="Rizk" dxfId="1775">
      <formula>NOT(ISERROR(SEARCH("Rizk",B1380)))</formula>
    </cfRule>
  </conditionalFormatting>
  <conditionalFormatting sqref="B1380">
    <cfRule type="containsText" priority="87" operator="containsText" aboveAverage="0" equalAverage="0" bottom="0" percent="0" rank="0" text="Mr.green" dxfId="1776">
      <formula>NOT(ISERROR(SEARCH("Mr.green",B1380)))</formula>
    </cfRule>
  </conditionalFormatting>
  <conditionalFormatting sqref="B1380">
    <cfRule type="containsText" priority="88" operator="containsText" aboveAverage="0" equalAverage="0" bottom="0" percent="0" rank="0" text="Betway" dxfId="1777">
      <formula>NOT(ISERROR(SEARCH("Betway",B1380)))</formula>
    </cfRule>
  </conditionalFormatting>
  <conditionalFormatting sqref="B1380">
    <cfRule type="containsText" priority="89" operator="containsText" aboveAverage="0" equalAverage="0" bottom="0" percent="0" rank="0" text="Leovegas" dxfId="1778">
      <formula>NOT(ISERROR(SEARCH("Leovegas",B1380)))</formula>
    </cfRule>
  </conditionalFormatting>
  <conditionalFormatting sqref="B1380">
    <cfRule type="containsText" priority="90" operator="containsText" aboveAverage="0" equalAverage="0" bottom="0" percent="0" rank="0" text="Intertops" dxfId="1779">
      <formula>NOT(ISERROR(SEARCH("Intertops",B1380)))</formula>
    </cfRule>
  </conditionalFormatting>
  <conditionalFormatting sqref="B1380">
    <cfRule type="containsText" priority="91" operator="containsText" aboveAverage="0" equalAverage="0" bottom="0" percent="0" rank="0" text="Expekt" dxfId="1780">
      <formula>NOT(ISERROR(SEARCH("Expekt",B1380)))</formula>
    </cfRule>
  </conditionalFormatting>
  <conditionalFormatting sqref="B1380">
    <cfRule type="containsText" priority="92" operator="containsText" aboveAverage="0" equalAverage="0" bottom="0" percent="0" rank="0" text="Comeon" dxfId="1781">
      <formula>NOT(ISERROR(SEARCH("Comeon",B1380)))</formula>
    </cfRule>
  </conditionalFormatting>
  <conditionalFormatting sqref="B1380">
    <cfRule type="containsText" priority="93" operator="containsText" aboveAverage="0" equalAverage="0" bottom="0" percent="0" rank="0" text="Mobilebet" dxfId="1782">
      <formula>NOT(ISERROR(SEARCH("Mobilebet",B1380)))</formula>
    </cfRule>
  </conditionalFormatting>
  <conditionalFormatting sqref="B1380">
    <cfRule type="containsText" priority="94" operator="containsText" aboveAverage="0" equalAverage="0" bottom="0" percent="0" rank="0" text="Pinnacle" dxfId="1783">
      <formula>NOT(ISERROR(SEARCH("Pinnacle",B1380)))</formula>
    </cfRule>
  </conditionalFormatting>
  <conditionalFormatting sqref="B1380">
    <cfRule type="containsText" priority="95" operator="containsText" aboveAverage="0" equalAverage="0" bottom="0" percent="0" rank="0" text="Bet365" dxfId="1784">
      <formula>NOT(ISERROR(SEARCH("Bet365",B1380)))</formula>
    </cfRule>
  </conditionalFormatting>
  <conditionalFormatting sqref="B1380">
    <cfRule type="containsText" priority="96" operator="containsText" aboveAverage="0" equalAverage="0" bottom="0" percent="0" rank="0" text="Unibet" dxfId="1785">
      <formula>NOT(ISERROR(SEARCH("Unibet",B1380)))</formula>
    </cfRule>
  </conditionalFormatting>
  <conditionalFormatting sqref="B1380">
    <cfRule type="containsText" priority="97" operator="containsText" aboveAverage="0" equalAverage="0" bottom="0" percent="0" rank="0" text="Betsson" dxfId="1786">
      <formula>NOT(ISERROR(SEARCH("Betsson",B1380)))</formula>
    </cfRule>
  </conditionalFormatting>
  <conditionalFormatting sqref="B1380">
    <cfRule type="containsText" priority="98" operator="containsText" aboveAverage="0" equalAverage="0" bottom="0" percent="0" rank="0" text="Betsafe" dxfId="1787">
      <formula>NOT(ISERROR(SEARCH("Betsafe",B1380)))</formula>
    </cfRule>
  </conditionalFormatting>
  <conditionalFormatting sqref="B1380">
    <cfRule type="containsText" priority="99" operator="containsText" aboveAverage="0" equalAverage="0" bottom="0" percent="0" rank="0" text="Coolbet" dxfId="1788">
      <formula>NOT(ISERROR(SEARCH("Coolbet",B1380)))</formula>
    </cfRule>
  </conditionalFormatting>
  <conditionalFormatting sqref="B1395">
    <cfRule type="containsText" priority="100" operator="containsText" aboveAverage="0" equalAverage="0" bottom="0" percent="0" rank="0" text="Paf" dxfId="1789">
      <formula>NOT(ISERROR(SEARCH("Paf",B1395)))</formula>
    </cfRule>
  </conditionalFormatting>
  <conditionalFormatting sqref="B1395">
    <cfRule type="containsText" priority="101" operator="containsText" aboveAverage="0" equalAverage="0" bottom="0" percent="0" rank="0" text="Rizk" dxfId="1790">
      <formula>NOT(ISERROR(SEARCH("Rizk",B1395)))</formula>
    </cfRule>
  </conditionalFormatting>
  <conditionalFormatting sqref="B1395">
    <cfRule type="containsText" priority="102" operator="containsText" aboveAverage="0" equalAverage="0" bottom="0" percent="0" rank="0" text="Mr.green" dxfId="1791">
      <formula>NOT(ISERROR(SEARCH("Mr.green",B1395)))</formula>
    </cfRule>
  </conditionalFormatting>
  <conditionalFormatting sqref="B1395">
    <cfRule type="containsText" priority="103" operator="containsText" aboveAverage="0" equalAverage="0" bottom="0" percent="0" rank="0" text="Betway" dxfId="1792">
      <formula>NOT(ISERROR(SEARCH("Betway",B1395)))</formula>
    </cfRule>
  </conditionalFormatting>
  <conditionalFormatting sqref="B1395">
    <cfRule type="containsText" priority="104" operator="containsText" aboveAverage="0" equalAverage="0" bottom="0" percent="0" rank="0" text="Leovegas" dxfId="1793">
      <formula>NOT(ISERROR(SEARCH("Leovegas",B1395)))</formula>
    </cfRule>
  </conditionalFormatting>
  <conditionalFormatting sqref="B1395">
    <cfRule type="containsText" priority="105" operator="containsText" aboveAverage="0" equalAverage="0" bottom="0" percent="0" rank="0" text="Intertops" dxfId="1794">
      <formula>NOT(ISERROR(SEARCH("Intertops",B1395)))</formula>
    </cfRule>
  </conditionalFormatting>
  <conditionalFormatting sqref="B1395">
    <cfRule type="containsText" priority="106" operator="containsText" aboveAverage="0" equalAverage="0" bottom="0" percent="0" rank="0" text="Expekt" dxfId="1795">
      <formula>NOT(ISERROR(SEARCH("Expekt",B1395)))</formula>
    </cfRule>
  </conditionalFormatting>
  <conditionalFormatting sqref="B1395">
    <cfRule type="containsText" priority="107" operator="containsText" aboveAverage="0" equalAverage="0" bottom="0" percent="0" rank="0" text="Comeon" dxfId="1796">
      <formula>NOT(ISERROR(SEARCH("Comeon",B1395)))</formula>
    </cfRule>
  </conditionalFormatting>
  <conditionalFormatting sqref="B1395">
    <cfRule type="containsText" priority="108" operator="containsText" aboveAverage="0" equalAverage="0" bottom="0" percent="0" rank="0" text="Mobilebet" dxfId="1797">
      <formula>NOT(ISERROR(SEARCH("Mobilebet",B1395)))</formula>
    </cfRule>
  </conditionalFormatting>
  <conditionalFormatting sqref="B1395">
    <cfRule type="containsText" priority="109" operator="containsText" aboveAverage="0" equalAverage="0" bottom="0" percent="0" rank="0" text="Pinnacle" dxfId="1798">
      <formula>NOT(ISERROR(SEARCH("Pinnacle",B1395)))</formula>
    </cfRule>
  </conditionalFormatting>
  <conditionalFormatting sqref="B1395">
    <cfRule type="containsText" priority="110" operator="containsText" aboveAverage="0" equalAverage="0" bottom="0" percent="0" rank="0" text="Bet365" dxfId="1799">
      <formula>NOT(ISERROR(SEARCH("Bet365",B1395)))</formula>
    </cfRule>
  </conditionalFormatting>
  <conditionalFormatting sqref="B1395">
    <cfRule type="containsText" priority="111" operator="containsText" aboveAverage="0" equalAverage="0" bottom="0" percent="0" rank="0" text="Unibet" dxfId="1800">
      <formula>NOT(ISERROR(SEARCH("Unibet",B1395)))</formula>
    </cfRule>
  </conditionalFormatting>
  <conditionalFormatting sqref="B1395">
    <cfRule type="containsText" priority="112" operator="containsText" aboveAverage="0" equalAverage="0" bottom="0" percent="0" rank="0" text="Betsson" dxfId="1801">
      <formula>NOT(ISERROR(SEARCH("Betsson",B1395)))</formula>
    </cfRule>
  </conditionalFormatting>
  <conditionalFormatting sqref="B1395">
    <cfRule type="containsText" priority="113" operator="containsText" aboveAverage="0" equalAverage="0" bottom="0" percent="0" rank="0" text="Betsafe" dxfId="1802">
      <formula>NOT(ISERROR(SEARCH("Betsafe",B1395)))</formula>
    </cfRule>
  </conditionalFormatting>
  <conditionalFormatting sqref="B1395">
    <cfRule type="containsText" priority="114" operator="containsText" aboveAverage="0" equalAverage="0" bottom="0" percent="0" rank="0" text="Coolbet" dxfId="1803">
      <formula>NOT(ISERROR(SEARCH("Coolbet",B1395)))</formula>
    </cfRule>
  </conditionalFormatting>
  <conditionalFormatting sqref="B1390">
    <cfRule type="containsText" priority="115" operator="containsText" aboveAverage="0" equalAverage="0" bottom="0" percent="0" rank="0" text="Paf" dxfId="1804">
      <formula>NOT(ISERROR(SEARCH("Paf",B1390)))</formula>
    </cfRule>
  </conditionalFormatting>
  <conditionalFormatting sqref="B1390">
    <cfRule type="containsText" priority="116" operator="containsText" aboveAverage="0" equalAverage="0" bottom="0" percent="0" rank="0" text="Rizk" dxfId="1805">
      <formula>NOT(ISERROR(SEARCH("Rizk",B1390)))</formula>
    </cfRule>
  </conditionalFormatting>
  <conditionalFormatting sqref="B1390">
    <cfRule type="containsText" priority="117" operator="containsText" aboveAverage="0" equalAverage="0" bottom="0" percent="0" rank="0" text="Mr.green" dxfId="1806">
      <formula>NOT(ISERROR(SEARCH("Mr.green",B1390)))</formula>
    </cfRule>
  </conditionalFormatting>
  <conditionalFormatting sqref="B1390">
    <cfRule type="containsText" priority="118" operator="containsText" aboveAverage="0" equalAverage="0" bottom="0" percent="0" rank="0" text="Betway" dxfId="1807">
      <formula>NOT(ISERROR(SEARCH("Betway",B1390)))</formula>
    </cfRule>
  </conditionalFormatting>
  <conditionalFormatting sqref="B1390">
    <cfRule type="containsText" priority="119" operator="containsText" aboveAverage="0" equalAverage="0" bottom="0" percent="0" rank="0" text="Leovegas" dxfId="1808">
      <formula>NOT(ISERROR(SEARCH("Leovegas",B1390)))</formula>
    </cfRule>
  </conditionalFormatting>
  <conditionalFormatting sqref="B1390">
    <cfRule type="containsText" priority="120" operator="containsText" aboveAverage="0" equalAverage="0" bottom="0" percent="0" rank="0" text="Intertops" dxfId="1809">
      <formula>NOT(ISERROR(SEARCH("Intertops",B1390)))</formula>
    </cfRule>
  </conditionalFormatting>
  <conditionalFormatting sqref="B1390">
    <cfRule type="containsText" priority="121" operator="containsText" aboveAverage="0" equalAverage="0" bottom="0" percent="0" rank="0" text="Expekt" dxfId="1810">
      <formula>NOT(ISERROR(SEARCH("Expekt",B1390)))</formula>
    </cfRule>
  </conditionalFormatting>
  <conditionalFormatting sqref="B1390">
    <cfRule type="containsText" priority="122" operator="containsText" aboveAverage="0" equalAverage="0" bottom="0" percent="0" rank="0" text="Comeon" dxfId="1811">
      <formula>NOT(ISERROR(SEARCH("Comeon",B1390)))</formula>
    </cfRule>
  </conditionalFormatting>
  <conditionalFormatting sqref="B1390">
    <cfRule type="containsText" priority="123" operator="containsText" aboveAverage="0" equalAverage="0" bottom="0" percent="0" rank="0" text="Mobilebet" dxfId="1812">
      <formula>NOT(ISERROR(SEARCH("Mobilebet",B1390)))</formula>
    </cfRule>
  </conditionalFormatting>
  <conditionalFormatting sqref="B1390">
    <cfRule type="containsText" priority="124" operator="containsText" aboveAverage="0" equalAverage="0" bottom="0" percent="0" rank="0" text="Pinnacle" dxfId="1813">
      <formula>NOT(ISERROR(SEARCH("Pinnacle",B1390)))</formula>
    </cfRule>
  </conditionalFormatting>
  <conditionalFormatting sqref="B1390">
    <cfRule type="containsText" priority="125" operator="containsText" aboveAverage="0" equalAverage="0" bottom="0" percent="0" rank="0" text="Bet365" dxfId="1814">
      <formula>NOT(ISERROR(SEARCH("Bet365",B1390)))</formula>
    </cfRule>
  </conditionalFormatting>
  <conditionalFormatting sqref="B1390">
    <cfRule type="containsText" priority="126" operator="containsText" aboveAverage="0" equalAverage="0" bottom="0" percent="0" rank="0" text="Unibet" dxfId="1815">
      <formula>NOT(ISERROR(SEARCH("Unibet",B1390)))</formula>
    </cfRule>
  </conditionalFormatting>
  <conditionalFormatting sqref="B1390">
    <cfRule type="containsText" priority="127" operator="containsText" aboveAverage="0" equalAverage="0" bottom="0" percent="0" rank="0" text="Betsson" dxfId="1816">
      <formula>NOT(ISERROR(SEARCH("Betsson",B1390)))</formula>
    </cfRule>
  </conditionalFormatting>
  <conditionalFormatting sqref="B1390">
    <cfRule type="containsText" priority="128" operator="containsText" aboveAverage="0" equalAverage="0" bottom="0" percent="0" rank="0" text="Betsafe" dxfId="1817">
      <formula>NOT(ISERROR(SEARCH("Betsafe",B1390)))</formula>
    </cfRule>
  </conditionalFormatting>
  <conditionalFormatting sqref="B1390">
    <cfRule type="containsText" priority="129" operator="containsText" aboveAverage="0" equalAverage="0" bottom="0" percent="0" rank="0" text="Coolbet" dxfId="1818">
      <formula>NOT(ISERROR(SEARCH("Coolbet",B1390)))</formula>
    </cfRule>
  </conditionalFormatting>
  <conditionalFormatting sqref="B1476">
    <cfRule type="containsText" priority="130" operator="containsText" aboveAverage="0" equalAverage="0" bottom="0" percent="0" rank="0" text="Paf" dxfId="1819">
      <formula>NOT(ISERROR(SEARCH("Paf",B1476)))</formula>
    </cfRule>
  </conditionalFormatting>
  <conditionalFormatting sqref="B1476">
    <cfRule type="containsText" priority="131" operator="containsText" aboveAverage="0" equalAverage="0" bottom="0" percent="0" rank="0" text="Rizk" dxfId="1820">
      <formula>NOT(ISERROR(SEARCH("Rizk",B1476)))</formula>
    </cfRule>
  </conditionalFormatting>
  <conditionalFormatting sqref="B1476">
    <cfRule type="containsText" priority="132" operator="containsText" aboveAverage="0" equalAverage="0" bottom="0" percent="0" rank="0" text="Mr.green" dxfId="1821">
      <formula>NOT(ISERROR(SEARCH("Mr.green",B1476)))</formula>
    </cfRule>
  </conditionalFormatting>
  <conditionalFormatting sqref="B1476">
    <cfRule type="containsText" priority="133" operator="containsText" aboveAverage="0" equalAverage="0" bottom="0" percent="0" rank="0" text="Betway" dxfId="1822">
      <formula>NOT(ISERROR(SEARCH("Betway",B1476)))</formula>
    </cfRule>
  </conditionalFormatting>
  <conditionalFormatting sqref="B1476">
    <cfRule type="containsText" priority="134" operator="containsText" aboveAverage="0" equalAverage="0" bottom="0" percent="0" rank="0" text="Leovegas" dxfId="1823">
      <formula>NOT(ISERROR(SEARCH("Leovegas",B1476)))</formula>
    </cfRule>
  </conditionalFormatting>
  <conditionalFormatting sqref="B1476">
    <cfRule type="containsText" priority="135" operator="containsText" aboveAverage="0" equalAverage="0" bottom="0" percent="0" rank="0" text="Intertops" dxfId="1824">
      <formula>NOT(ISERROR(SEARCH("Intertops",B1476)))</formula>
    </cfRule>
  </conditionalFormatting>
  <conditionalFormatting sqref="B1476">
    <cfRule type="containsText" priority="136" operator="containsText" aboveAverage="0" equalAverage="0" bottom="0" percent="0" rank="0" text="Expekt" dxfId="1825">
      <formula>NOT(ISERROR(SEARCH("Expekt",B1476)))</formula>
    </cfRule>
  </conditionalFormatting>
  <conditionalFormatting sqref="B1476">
    <cfRule type="containsText" priority="137" operator="containsText" aboveAverage="0" equalAverage="0" bottom="0" percent="0" rank="0" text="Comeon" dxfId="1826">
      <formula>NOT(ISERROR(SEARCH("Comeon",B1476)))</formula>
    </cfRule>
  </conditionalFormatting>
  <conditionalFormatting sqref="B1476">
    <cfRule type="containsText" priority="138" operator="containsText" aboveAverage="0" equalAverage="0" bottom="0" percent="0" rank="0" text="Mobilebet" dxfId="1827">
      <formula>NOT(ISERROR(SEARCH("Mobilebet",B1476)))</formula>
    </cfRule>
  </conditionalFormatting>
  <conditionalFormatting sqref="B1476">
    <cfRule type="containsText" priority="139" operator="containsText" aboveAverage="0" equalAverage="0" bottom="0" percent="0" rank="0" text="Pinnacle" dxfId="1828">
      <formula>NOT(ISERROR(SEARCH("Pinnacle",B1476)))</formula>
    </cfRule>
  </conditionalFormatting>
  <conditionalFormatting sqref="B1476">
    <cfRule type="containsText" priority="140" operator="containsText" aboveAverage="0" equalAverage="0" bottom="0" percent="0" rank="0" text="Bet365" dxfId="1829">
      <formula>NOT(ISERROR(SEARCH("Bet365",B1476)))</formula>
    </cfRule>
  </conditionalFormatting>
  <conditionalFormatting sqref="B1476">
    <cfRule type="containsText" priority="141" operator="containsText" aboveAverage="0" equalAverage="0" bottom="0" percent="0" rank="0" text="Unibet" dxfId="1830">
      <formula>NOT(ISERROR(SEARCH("Unibet",B1476)))</formula>
    </cfRule>
  </conditionalFormatting>
  <conditionalFormatting sqref="B1476">
    <cfRule type="containsText" priority="142" operator="containsText" aboveAverage="0" equalAverage="0" bottom="0" percent="0" rank="0" text="Betsson" dxfId="1831">
      <formula>NOT(ISERROR(SEARCH("Betsson",B1476)))</formula>
    </cfRule>
  </conditionalFormatting>
  <conditionalFormatting sqref="B1476">
    <cfRule type="containsText" priority="143" operator="containsText" aboveAverage="0" equalAverage="0" bottom="0" percent="0" rank="0" text="Betsafe" dxfId="1832">
      <formula>NOT(ISERROR(SEARCH("Betsafe",B1476)))</formula>
    </cfRule>
  </conditionalFormatting>
  <conditionalFormatting sqref="B1476">
    <cfRule type="containsText" priority="144" operator="containsText" aboveAverage="0" equalAverage="0" bottom="0" percent="0" rank="0" text="Coolbet" dxfId="1833">
      <formula>NOT(ISERROR(SEARCH("Coolbet",B1476)))</formula>
    </cfRule>
  </conditionalFormatting>
  <conditionalFormatting sqref="B1545">
    <cfRule type="containsText" priority="145" operator="containsText" aboveAverage="0" equalAverage="0" bottom="0" percent="0" rank="0" text="Paf" dxfId="1834">
      <formula>NOT(ISERROR(SEARCH("Paf",B1545)))</formula>
    </cfRule>
  </conditionalFormatting>
  <conditionalFormatting sqref="B1545">
    <cfRule type="containsText" priority="146" operator="containsText" aboveAverage="0" equalAverage="0" bottom="0" percent="0" rank="0" text="Rizk" dxfId="1835">
      <formula>NOT(ISERROR(SEARCH("Rizk",B1545)))</formula>
    </cfRule>
  </conditionalFormatting>
  <conditionalFormatting sqref="B1545">
    <cfRule type="containsText" priority="147" operator="containsText" aboveAverage="0" equalAverage="0" bottom="0" percent="0" rank="0" text="Mr.green" dxfId="1836">
      <formula>NOT(ISERROR(SEARCH("Mr.green",B1545)))</formula>
    </cfRule>
  </conditionalFormatting>
  <conditionalFormatting sqref="B1545">
    <cfRule type="containsText" priority="148" operator="containsText" aboveAverage="0" equalAverage="0" bottom="0" percent="0" rank="0" text="Betway" dxfId="1837">
      <formula>NOT(ISERROR(SEARCH("Betway",B1545)))</formula>
    </cfRule>
  </conditionalFormatting>
  <conditionalFormatting sqref="B1545">
    <cfRule type="containsText" priority="149" operator="containsText" aboveAverage="0" equalAverage="0" bottom="0" percent="0" rank="0" text="Leovegas" dxfId="1838">
      <formula>NOT(ISERROR(SEARCH("Leovegas",B1545)))</formula>
    </cfRule>
  </conditionalFormatting>
  <conditionalFormatting sqref="B1545">
    <cfRule type="containsText" priority="150" operator="containsText" aboveAverage="0" equalAverage="0" bottom="0" percent="0" rank="0" text="Intertops" dxfId="1839">
      <formula>NOT(ISERROR(SEARCH("Intertops",B1545)))</formula>
    </cfRule>
  </conditionalFormatting>
  <conditionalFormatting sqref="B1545">
    <cfRule type="containsText" priority="151" operator="containsText" aboveAverage="0" equalAverage="0" bottom="0" percent="0" rank="0" text="Expekt" dxfId="1840">
      <formula>NOT(ISERROR(SEARCH("Expekt",B1545)))</formula>
    </cfRule>
  </conditionalFormatting>
  <conditionalFormatting sqref="B1545">
    <cfRule type="containsText" priority="152" operator="containsText" aboveAverage="0" equalAverage="0" bottom="0" percent="0" rank="0" text="Comeon" dxfId="1841">
      <formula>NOT(ISERROR(SEARCH("Comeon",B1545)))</formula>
    </cfRule>
  </conditionalFormatting>
  <conditionalFormatting sqref="B1545">
    <cfRule type="containsText" priority="153" operator="containsText" aboveAverage="0" equalAverage="0" bottom="0" percent="0" rank="0" text="Mobilebet" dxfId="1842">
      <formula>NOT(ISERROR(SEARCH("Mobilebet",B1545)))</formula>
    </cfRule>
  </conditionalFormatting>
  <conditionalFormatting sqref="B1545">
    <cfRule type="containsText" priority="154" operator="containsText" aboveAverage="0" equalAverage="0" bottom="0" percent="0" rank="0" text="Pinnacle" dxfId="1843">
      <formula>NOT(ISERROR(SEARCH("Pinnacle",B1545)))</formula>
    </cfRule>
  </conditionalFormatting>
  <conditionalFormatting sqref="B1545">
    <cfRule type="containsText" priority="155" operator="containsText" aboveAverage="0" equalAverage="0" bottom="0" percent="0" rank="0" text="Bet365" dxfId="1844">
      <formula>NOT(ISERROR(SEARCH("Bet365",B1545)))</formula>
    </cfRule>
  </conditionalFormatting>
  <conditionalFormatting sqref="B1545">
    <cfRule type="containsText" priority="156" operator="containsText" aboveAverage="0" equalAverage="0" bottom="0" percent="0" rank="0" text="Unibet" dxfId="1845">
      <formula>NOT(ISERROR(SEARCH("Unibet",B1545)))</formula>
    </cfRule>
  </conditionalFormatting>
  <conditionalFormatting sqref="B1545">
    <cfRule type="containsText" priority="157" operator="containsText" aboveAverage="0" equalAverage="0" bottom="0" percent="0" rank="0" text="Betsson" dxfId="1846">
      <formula>NOT(ISERROR(SEARCH("Betsson",B1545)))</formula>
    </cfRule>
  </conditionalFormatting>
  <conditionalFormatting sqref="B1545">
    <cfRule type="containsText" priority="158" operator="containsText" aboveAverage="0" equalAverage="0" bottom="0" percent="0" rank="0" text="Betsafe" dxfId="1847">
      <formula>NOT(ISERROR(SEARCH("Betsafe",B1545)))</formula>
    </cfRule>
  </conditionalFormatting>
  <conditionalFormatting sqref="B1545">
    <cfRule type="containsText" priority="159" operator="containsText" aboveAverage="0" equalAverage="0" bottom="0" percent="0" rank="0" text="Coolbet" dxfId="1848">
      <formula>NOT(ISERROR(SEARCH("Coolbet",B1545)))</formula>
    </cfRule>
  </conditionalFormatting>
  <conditionalFormatting sqref="B1542">
    <cfRule type="containsText" priority="160" operator="containsText" aboveAverage="0" equalAverage="0" bottom="0" percent="0" rank="0" text="Paf" dxfId="1849">
      <formula>NOT(ISERROR(SEARCH("Paf",B1542)))</formula>
    </cfRule>
  </conditionalFormatting>
  <conditionalFormatting sqref="B1542">
    <cfRule type="containsText" priority="161" operator="containsText" aboveAverage="0" equalAverage="0" bottom="0" percent="0" rank="0" text="Rizk" dxfId="1850">
      <formula>NOT(ISERROR(SEARCH("Rizk",B1542)))</formula>
    </cfRule>
  </conditionalFormatting>
  <conditionalFormatting sqref="B1542">
    <cfRule type="containsText" priority="162" operator="containsText" aboveAverage="0" equalAverage="0" bottom="0" percent="0" rank="0" text="Mr.green" dxfId="1851">
      <formula>NOT(ISERROR(SEARCH("Mr.green",B1542)))</formula>
    </cfRule>
  </conditionalFormatting>
  <conditionalFormatting sqref="B1542">
    <cfRule type="containsText" priority="163" operator="containsText" aboveAverage="0" equalAverage="0" bottom="0" percent="0" rank="0" text="Betway" dxfId="1852">
      <formula>NOT(ISERROR(SEARCH("Betway",B1542)))</formula>
    </cfRule>
  </conditionalFormatting>
  <conditionalFormatting sqref="B1542">
    <cfRule type="containsText" priority="164" operator="containsText" aboveAverage="0" equalAverage="0" bottom="0" percent="0" rank="0" text="Leovegas" dxfId="1853">
      <formula>NOT(ISERROR(SEARCH("Leovegas",B1542)))</formula>
    </cfRule>
  </conditionalFormatting>
  <conditionalFormatting sqref="B1542">
    <cfRule type="containsText" priority="165" operator="containsText" aboveAverage="0" equalAverage="0" bottom="0" percent="0" rank="0" text="Intertops" dxfId="1854">
      <formula>NOT(ISERROR(SEARCH("Intertops",B1542)))</formula>
    </cfRule>
  </conditionalFormatting>
  <conditionalFormatting sqref="B1542">
    <cfRule type="containsText" priority="166" operator="containsText" aboveAverage="0" equalAverage="0" bottom="0" percent="0" rank="0" text="Expekt" dxfId="1855">
      <formula>NOT(ISERROR(SEARCH("Expekt",B1542)))</formula>
    </cfRule>
  </conditionalFormatting>
  <conditionalFormatting sqref="B1542">
    <cfRule type="containsText" priority="167" operator="containsText" aboveAverage="0" equalAverage="0" bottom="0" percent="0" rank="0" text="Comeon" dxfId="1856">
      <formula>NOT(ISERROR(SEARCH("Comeon",B1542)))</formula>
    </cfRule>
  </conditionalFormatting>
  <conditionalFormatting sqref="B1542">
    <cfRule type="containsText" priority="168" operator="containsText" aboveAverage="0" equalAverage="0" bottom="0" percent="0" rank="0" text="Mobilebet" dxfId="1857">
      <formula>NOT(ISERROR(SEARCH("Mobilebet",B1542)))</formula>
    </cfRule>
  </conditionalFormatting>
  <conditionalFormatting sqref="B1542">
    <cfRule type="containsText" priority="169" operator="containsText" aboveAverage="0" equalAverage="0" bottom="0" percent="0" rank="0" text="Pinnacle" dxfId="1858">
      <formula>NOT(ISERROR(SEARCH("Pinnacle",B1542)))</formula>
    </cfRule>
  </conditionalFormatting>
  <conditionalFormatting sqref="B1542">
    <cfRule type="containsText" priority="170" operator="containsText" aboveAverage="0" equalAverage="0" bottom="0" percent="0" rank="0" text="Bet365" dxfId="1859">
      <formula>NOT(ISERROR(SEARCH("Bet365",B1542)))</formula>
    </cfRule>
  </conditionalFormatting>
  <conditionalFormatting sqref="B1542">
    <cfRule type="containsText" priority="171" operator="containsText" aboveAverage="0" equalAverage="0" bottom="0" percent="0" rank="0" text="Unibet" dxfId="1860">
      <formula>NOT(ISERROR(SEARCH("Unibet",B1542)))</formula>
    </cfRule>
  </conditionalFormatting>
  <conditionalFormatting sqref="B1542">
    <cfRule type="containsText" priority="172" operator="containsText" aboveAverage="0" equalAverage="0" bottom="0" percent="0" rank="0" text="Betsson" dxfId="1861">
      <formula>NOT(ISERROR(SEARCH("Betsson",B1542)))</formula>
    </cfRule>
  </conditionalFormatting>
  <conditionalFormatting sqref="B1542">
    <cfRule type="containsText" priority="173" operator="containsText" aboveAverage="0" equalAverage="0" bottom="0" percent="0" rank="0" text="Betsafe" dxfId="1862">
      <formula>NOT(ISERROR(SEARCH("Betsafe",B1542)))</formula>
    </cfRule>
  </conditionalFormatting>
  <conditionalFormatting sqref="B1542">
    <cfRule type="containsText" priority="174" operator="containsText" aboveAverage="0" equalAverage="0" bottom="0" percent="0" rank="0" text="Coolbet" dxfId="1863">
      <formula>NOT(ISERROR(SEARCH("Coolbet",B1542)))</formula>
    </cfRule>
  </conditionalFormatting>
  <conditionalFormatting sqref="B1541">
    <cfRule type="containsText" priority="175" operator="containsText" aboveAverage="0" equalAverage="0" bottom="0" percent="0" rank="0" text="Paf" dxfId="1864">
      <formula>NOT(ISERROR(SEARCH("Paf",B1541)))</formula>
    </cfRule>
  </conditionalFormatting>
  <conditionalFormatting sqref="B1541">
    <cfRule type="containsText" priority="176" operator="containsText" aboveAverage="0" equalAverage="0" bottom="0" percent="0" rank="0" text="Rizk" dxfId="1865">
      <formula>NOT(ISERROR(SEARCH("Rizk",B1541)))</formula>
    </cfRule>
  </conditionalFormatting>
  <conditionalFormatting sqref="B1541">
    <cfRule type="containsText" priority="177" operator="containsText" aboveAverage="0" equalAverage="0" bottom="0" percent="0" rank="0" text="Mr.green" dxfId="1866">
      <formula>NOT(ISERROR(SEARCH("Mr.green",B1541)))</formula>
    </cfRule>
  </conditionalFormatting>
  <conditionalFormatting sqref="B1541">
    <cfRule type="containsText" priority="178" operator="containsText" aboveAverage="0" equalAverage="0" bottom="0" percent="0" rank="0" text="Betway" dxfId="1867">
      <formula>NOT(ISERROR(SEARCH("Betway",B1541)))</formula>
    </cfRule>
  </conditionalFormatting>
  <conditionalFormatting sqref="B1541">
    <cfRule type="containsText" priority="179" operator="containsText" aboveAverage="0" equalAverage="0" bottom="0" percent="0" rank="0" text="Leovegas" dxfId="1868">
      <formula>NOT(ISERROR(SEARCH("Leovegas",B1541)))</formula>
    </cfRule>
  </conditionalFormatting>
  <conditionalFormatting sqref="B1541">
    <cfRule type="containsText" priority="180" operator="containsText" aboveAverage="0" equalAverage="0" bottom="0" percent="0" rank="0" text="Intertops" dxfId="1869">
      <formula>NOT(ISERROR(SEARCH("Intertops",B1541)))</formula>
    </cfRule>
  </conditionalFormatting>
  <conditionalFormatting sqref="B1541">
    <cfRule type="containsText" priority="181" operator="containsText" aboveAverage="0" equalAverage="0" bottom="0" percent="0" rank="0" text="Expekt" dxfId="1870">
      <formula>NOT(ISERROR(SEARCH("Expekt",B1541)))</formula>
    </cfRule>
  </conditionalFormatting>
  <conditionalFormatting sqref="B1541">
    <cfRule type="containsText" priority="182" operator="containsText" aboveAverage="0" equalAverage="0" bottom="0" percent="0" rank="0" text="Comeon" dxfId="1871">
      <formula>NOT(ISERROR(SEARCH("Comeon",B1541)))</formula>
    </cfRule>
  </conditionalFormatting>
  <conditionalFormatting sqref="B1541">
    <cfRule type="containsText" priority="183" operator="containsText" aboveAverage="0" equalAverage="0" bottom="0" percent="0" rank="0" text="Mobilebet" dxfId="1872">
      <formula>NOT(ISERROR(SEARCH("Mobilebet",B1541)))</formula>
    </cfRule>
  </conditionalFormatting>
  <conditionalFormatting sqref="B1541">
    <cfRule type="containsText" priority="184" operator="containsText" aboveAverage="0" equalAverage="0" bottom="0" percent="0" rank="0" text="Pinnacle" dxfId="1873">
      <formula>NOT(ISERROR(SEARCH("Pinnacle",B1541)))</formula>
    </cfRule>
  </conditionalFormatting>
  <conditionalFormatting sqref="B1541">
    <cfRule type="containsText" priority="185" operator="containsText" aboveAverage="0" equalAverage="0" bottom="0" percent="0" rank="0" text="Bet365" dxfId="1874">
      <formula>NOT(ISERROR(SEARCH("Bet365",B1541)))</formula>
    </cfRule>
  </conditionalFormatting>
  <conditionalFormatting sqref="B1541">
    <cfRule type="containsText" priority="186" operator="containsText" aboveAverage="0" equalAverage="0" bottom="0" percent="0" rank="0" text="Unibet" dxfId="1875">
      <formula>NOT(ISERROR(SEARCH("Unibet",B1541)))</formula>
    </cfRule>
  </conditionalFormatting>
  <conditionalFormatting sqref="B1541">
    <cfRule type="containsText" priority="187" operator="containsText" aboveAverage="0" equalAverage="0" bottom="0" percent="0" rank="0" text="Betsson" dxfId="1876">
      <formula>NOT(ISERROR(SEARCH("Betsson",B1541)))</formula>
    </cfRule>
  </conditionalFormatting>
  <conditionalFormatting sqref="B1541">
    <cfRule type="containsText" priority="188" operator="containsText" aboveAverage="0" equalAverage="0" bottom="0" percent="0" rank="0" text="Betsafe" dxfId="1877">
      <formula>NOT(ISERROR(SEARCH("Betsafe",B1541)))</formula>
    </cfRule>
  </conditionalFormatting>
  <conditionalFormatting sqref="B1541">
    <cfRule type="containsText" priority="189" operator="containsText" aboveAverage="0" equalAverage="0" bottom="0" percent="0" rank="0" text="Coolbet" dxfId="1878">
      <formula>NOT(ISERROR(SEARCH("Coolbet",B1541)))</formula>
    </cfRule>
  </conditionalFormatting>
  <conditionalFormatting sqref="B1639">
    <cfRule type="containsText" priority="190" operator="containsText" aboveAverage="0" equalAverage="0" bottom="0" percent="0" rank="0" text="Paf" dxfId="1879">
      <formula>NOT(ISERROR(SEARCH("Paf",B1639)))</formula>
    </cfRule>
  </conditionalFormatting>
  <conditionalFormatting sqref="B1639">
    <cfRule type="containsText" priority="191" operator="containsText" aboveAverage="0" equalAverage="0" bottom="0" percent="0" rank="0" text="Rizk" dxfId="1880">
      <formula>NOT(ISERROR(SEARCH("Rizk",B1639)))</formula>
    </cfRule>
  </conditionalFormatting>
  <conditionalFormatting sqref="B1639">
    <cfRule type="containsText" priority="192" operator="containsText" aboveAverage="0" equalAverage="0" bottom="0" percent="0" rank="0" text="Mr.green" dxfId="1881">
      <formula>NOT(ISERROR(SEARCH("Mr.green",B1639)))</formula>
    </cfRule>
  </conditionalFormatting>
  <conditionalFormatting sqref="B1639">
    <cfRule type="containsText" priority="193" operator="containsText" aboveAverage="0" equalAverage="0" bottom="0" percent="0" rank="0" text="Betway" dxfId="1882">
      <formula>NOT(ISERROR(SEARCH("Betway",B1639)))</formula>
    </cfRule>
  </conditionalFormatting>
  <conditionalFormatting sqref="B1639">
    <cfRule type="containsText" priority="194" operator="containsText" aboveAverage="0" equalAverage="0" bottom="0" percent="0" rank="0" text="Leovegas" dxfId="1883">
      <formula>NOT(ISERROR(SEARCH("Leovegas",B1639)))</formula>
    </cfRule>
  </conditionalFormatting>
  <conditionalFormatting sqref="B1639">
    <cfRule type="containsText" priority="195" operator="containsText" aboveAverage="0" equalAverage="0" bottom="0" percent="0" rank="0" text="Intertops" dxfId="1884">
      <formula>NOT(ISERROR(SEARCH("Intertops",B1639)))</formula>
    </cfRule>
  </conditionalFormatting>
  <conditionalFormatting sqref="B1639">
    <cfRule type="containsText" priority="196" operator="containsText" aboveAverage="0" equalAverage="0" bottom="0" percent="0" rank="0" text="Expekt" dxfId="1885">
      <formula>NOT(ISERROR(SEARCH("Expekt",B1639)))</formula>
    </cfRule>
  </conditionalFormatting>
  <conditionalFormatting sqref="B1639">
    <cfRule type="containsText" priority="197" operator="containsText" aboveAverage="0" equalAverage="0" bottom="0" percent="0" rank="0" text="Comeon" dxfId="1886">
      <formula>NOT(ISERROR(SEARCH("Comeon",B1639)))</formula>
    </cfRule>
  </conditionalFormatting>
  <conditionalFormatting sqref="B1639">
    <cfRule type="containsText" priority="198" operator="containsText" aboveAverage="0" equalAverage="0" bottom="0" percent="0" rank="0" text="Mobilebet" dxfId="1887">
      <formula>NOT(ISERROR(SEARCH("Mobilebet",B1639)))</formula>
    </cfRule>
  </conditionalFormatting>
  <conditionalFormatting sqref="B1639">
    <cfRule type="containsText" priority="199" operator="containsText" aboveAverage="0" equalAverage="0" bottom="0" percent="0" rank="0" text="Pinnacle" dxfId="1888">
      <formula>NOT(ISERROR(SEARCH("Pinnacle",B1639)))</formula>
    </cfRule>
  </conditionalFormatting>
  <conditionalFormatting sqref="B1639">
    <cfRule type="containsText" priority="200" operator="containsText" aboveAverage="0" equalAverage="0" bottom="0" percent="0" rank="0" text="Bet365" dxfId="1889">
      <formula>NOT(ISERROR(SEARCH("Bet365",B1639)))</formula>
    </cfRule>
  </conditionalFormatting>
  <conditionalFormatting sqref="B1639">
    <cfRule type="containsText" priority="201" operator="containsText" aboveAverage="0" equalAverage="0" bottom="0" percent="0" rank="0" text="Unibet" dxfId="1890">
      <formula>NOT(ISERROR(SEARCH("Unibet",B1639)))</formula>
    </cfRule>
  </conditionalFormatting>
  <conditionalFormatting sqref="B1639">
    <cfRule type="containsText" priority="202" operator="containsText" aboveAverage="0" equalAverage="0" bottom="0" percent="0" rank="0" text="Betsson" dxfId="1891">
      <formula>NOT(ISERROR(SEARCH("Betsson",B1639)))</formula>
    </cfRule>
  </conditionalFormatting>
  <conditionalFormatting sqref="B1639">
    <cfRule type="containsText" priority="203" operator="containsText" aboveAverage="0" equalAverage="0" bottom="0" percent="0" rank="0" text="Betsafe" dxfId="1892">
      <formula>NOT(ISERROR(SEARCH("Betsafe",B1639)))</formula>
    </cfRule>
  </conditionalFormatting>
  <conditionalFormatting sqref="B1639">
    <cfRule type="containsText" priority="204" operator="containsText" aboveAverage="0" equalAverage="0" bottom="0" percent="0" rank="0" text="Coolbet" dxfId="1893">
      <formula>NOT(ISERROR(SEARCH("Coolbet",B1639)))</formula>
    </cfRule>
  </conditionalFormatting>
  <conditionalFormatting sqref="B1900">
    <cfRule type="containsText" priority="205" operator="containsText" aboveAverage="0" equalAverage="0" bottom="0" percent="0" rank="0" text="Paf" dxfId="1894">
      <formula>NOT(ISERROR(SEARCH("Paf",B1900)))</formula>
    </cfRule>
  </conditionalFormatting>
  <conditionalFormatting sqref="B1900">
    <cfRule type="containsText" priority="206" operator="containsText" aboveAverage="0" equalAverage="0" bottom="0" percent="0" rank="0" text="Rizk" dxfId="1895">
      <formula>NOT(ISERROR(SEARCH("Rizk",B1900)))</formula>
    </cfRule>
  </conditionalFormatting>
  <conditionalFormatting sqref="B1900">
    <cfRule type="containsText" priority="207" operator="containsText" aboveAverage="0" equalAverage="0" bottom="0" percent="0" rank="0" text="Mr.green" dxfId="1896">
      <formula>NOT(ISERROR(SEARCH("Mr.green",B1900)))</formula>
    </cfRule>
  </conditionalFormatting>
  <conditionalFormatting sqref="B1900">
    <cfRule type="containsText" priority="208" operator="containsText" aboveAverage="0" equalAverage="0" bottom="0" percent="0" rank="0" text="Betway" dxfId="1897">
      <formula>NOT(ISERROR(SEARCH("Betway",B1900)))</formula>
    </cfRule>
  </conditionalFormatting>
  <conditionalFormatting sqref="B1900">
    <cfRule type="containsText" priority="209" operator="containsText" aboveAverage="0" equalAverage="0" bottom="0" percent="0" rank="0" text="Leovegas" dxfId="1898">
      <formula>NOT(ISERROR(SEARCH("Leovegas",B1900)))</formula>
    </cfRule>
  </conditionalFormatting>
  <conditionalFormatting sqref="B1900">
    <cfRule type="containsText" priority="210" operator="containsText" aboveAverage="0" equalAverage="0" bottom="0" percent="0" rank="0" text="Intertops" dxfId="1899">
      <formula>NOT(ISERROR(SEARCH("Intertops",B1900)))</formula>
    </cfRule>
  </conditionalFormatting>
  <conditionalFormatting sqref="B1900">
    <cfRule type="containsText" priority="211" operator="containsText" aboveAverage="0" equalAverage="0" bottom="0" percent="0" rank="0" text="Expekt" dxfId="1900">
      <formula>NOT(ISERROR(SEARCH("Expekt",B1900)))</formula>
    </cfRule>
  </conditionalFormatting>
  <conditionalFormatting sqref="B1900">
    <cfRule type="containsText" priority="212" operator="containsText" aboveAverage="0" equalAverage="0" bottom="0" percent="0" rank="0" text="Comeon" dxfId="1901">
      <formula>NOT(ISERROR(SEARCH("Comeon",B1900)))</formula>
    </cfRule>
  </conditionalFormatting>
  <conditionalFormatting sqref="B1900">
    <cfRule type="containsText" priority="213" operator="containsText" aboveAverage="0" equalAverage="0" bottom="0" percent="0" rank="0" text="Mobilebet" dxfId="1902">
      <formula>NOT(ISERROR(SEARCH("Mobilebet",B1900)))</formula>
    </cfRule>
  </conditionalFormatting>
  <conditionalFormatting sqref="B1900">
    <cfRule type="containsText" priority="214" operator="containsText" aboveAverage="0" equalAverage="0" bottom="0" percent="0" rank="0" text="Pinnacle" dxfId="1903">
      <formula>NOT(ISERROR(SEARCH("Pinnacle",B1900)))</formula>
    </cfRule>
  </conditionalFormatting>
  <conditionalFormatting sqref="B1900">
    <cfRule type="containsText" priority="215" operator="containsText" aboveAverage="0" equalAverage="0" bottom="0" percent="0" rank="0" text="Bet365" dxfId="1904">
      <formula>NOT(ISERROR(SEARCH("Bet365",B1900)))</formula>
    </cfRule>
  </conditionalFormatting>
  <conditionalFormatting sqref="B1900">
    <cfRule type="containsText" priority="216" operator="containsText" aboveAverage="0" equalAverage="0" bottom="0" percent="0" rank="0" text="Unibet" dxfId="1905">
      <formula>NOT(ISERROR(SEARCH("Unibet",B1900)))</formula>
    </cfRule>
  </conditionalFormatting>
  <conditionalFormatting sqref="B1900">
    <cfRule type="containsText" priority="217" operator="containsText" aboveAverage="0" equalAverage="0" bottom="0" percent="0" rank="0" text="Betsson" dxfId="1906">
      <formula>NOT(ISERROR(SEARCH("Betsson",B1900)))</formula>
    </cfRule>
  </conditionalFormatting>
  <conditionalFormatting sqref="B1900">
    <cfRule type="containsText" priority="218" operator="containsText" aboveAverage="0" equalAverage="0" bottom="0" percent="0" rank="0" text="Betsafe" dxfId="1907">
      <formula>NOT(ISERROR(SEARCH("Betsafe",B1900)))</formula>
    </cfRule>
  </conditionalFormatting>
  <conditionalFormatting sqref="B1900">
    <cfRule type="containsText" priority="219" operator="containsText" aboveAverage="0" equalAverage="0" bottom="0" percent="0" rank="0" text="Coolbet" dxfId="1908">
      <formula>NOT(ISERROR(SEARCH("Coolbet",B1900)))</formula>
    </cfRule>
  </conditionalFormatting>
  <conditionalFormatting sqref="B2013">
    <cfRule type="containsText" priority="220" operator="containsText" aboveAverage="0" equalAverage="0" bottom="0" percent="0" rank="0" text="Paf" dxfId="1909">
      <formula>NOT(ISERROR(SEARCH("Paf",B2013)))</formula>
    </cfRule>
  </conditionalFormatting>
  <conditionalFormatting sqref="B2013">
    <cfRule type="containsText" priority="221" operator="containsText" aboveAverage="0" equalAverage="0" bottom="0" percent="0" rank="0" text="Rizk" dxfId="1910">
      <formula>NOT(ISERROR(SEARCH("Rizk",B2013)))</formula>
    </cfRule>
  </conditionalFormatting>
  <conditionalFormatting sqref="B2013">
    <cfRule type="containsText" priority="222" operator="containsText" aboveAverage="0" equalAverage="0" bottom="0" percent="0" rank="0" text="Mr.green" dxfId="1911">
      <formula>NOT(ISERROR(SEARCH("Mr.green",B2013)))</formula>
    </cfRule>
  </conditionalFormatting>
  <conditionalFormatting sqref="B2013">
    <cfRule type="containsText" priority="223" operator="containsText" aboveAverage="0" equalAverage="0" bottom="0" percent="0" rank="0" text="Betway" dxfId="1912">
      <formula>NOT(ISERROR(SEARCH("Betway",B2013)))</formula>
    </cfRule>
  </conditionalFormatting>
  <conditionalFormatting sqref="B2013">
    <cfRule type="containsText" priority="224" operator="containsText" aboveAverage="0" equalAverage="0" bottom="0" percent="0" rank="0" text="Leovegas" dxfId="1913">
      <formula>NOT(ISERROR(SEARCH("Leovegas",B2013)))</formula>
    </cfRule>
  </conditionalFormatting>
  <conditionalFormatting sqref="B2013">
    <cfRule type="containsText" priority="225" operator="containsText" aboveAverage="0" equalAverage="0" bottom="0" percent="0" rank="0" text="Intertops" dxfId="1914">
      <formula>NOT(ISERROR(SEARCH("Intertops",B2013)))</formula>
    </cfRule>
  </conditionalFormatting>
  <conditionalFormatting sqref="B2013">
    <cfRule type="containsText" priority="226" operator="containsText" aboveAverage="0" equalAverage="0" bottom="0" percent="0" rank="0" text="Expekt" dxfId="1915">
      <formula>NOT(ISERROR(SEARCH("Expekt",B2013)))</formula>
    </cfRule>
  </conditionalFormatting>
  <conditionalFormatting sqref="B2013">
    <cfRule type="containsText" priority="227" operator="containsText" aboveAverage="0" equalAverage="0" bottom="0" percent="0" rank="0" text="Comeon" dxfId="1916">
      <formula>NOT(ISERROR(SEARCH("Comeon",B2013)))</formula>
    </cfRule>
  </conditionalFormatting>
  <conditionalFormatting sqref="B2013">
    <cfRule type="containsText" priority="228" operator="containsText" aboveAverage="0" equalAverage="0" bottom="0" percent="0" rank="0" text="Mobilebet" dxfId="1917">
      <formula>NOT(ISERROR(SEARCH("Mobilebet",B2013)))</formula>
    </cfRule>
  </conditionalFormatting>
  <conditionalFormatting sqref="B2013">
    <cfRule type="containsText" priority="229" operator="containsText" aboveAverage="0" equalAverage="0" bottom="0" percent="0" rank="0" text="Pinnacle" dxfId="1918">
      <formula>NOT(ISERROR(SEARCH("Pinnacle",B2013)))</formula>
    </cfRule>
  </conditionalFormatting>
  <conditionalFormatting sqref="B2013">
    <cfRule type="containsText" priority="230" operator="containsText" aboveAverage="0" equalAverage="0" bottom="0" percent="0" rank="0" text="Bet365" dxfId="1919">
      <formula>NOT(ISERROR(SEARCH("Bet365",B2013)))</formula>
    </cfRule>
  </conditionalFormatting>
  <conditionalFormatting sqref="B2013">
    <cfRule type="containsText" priority="231" operator="containsText" aboveAverage="0" equalAverage="0" bottom="0" percent="0" rank="0" text="Unibet" dxfId="1920">
      <formula>NOT(ISERROR(SEARCH("Unibet",B2013)))</formula>
    </cfRule>
  </conditionalFormatting>
  <conditionalFormatting sqref="B2013">
    <cfRule type="containsText" priority="232" operator="containsText" aboveAverage="0" equalAverage="0" bottom="0" percent="0" rank="0" text="Betsson" dxfId="1921">
      <formula>NOT(ISERROR(SEARCH("Betsson",B2013)))</formula>
    </cfRule>
  </conditionalFormatting>
  <conditionalFormatting sqref="B2013">
    <cfRule type="containsText" priority="233" operator="containsText" aboveAverage="0" equalAverage="0" bottom="0" percent="0" rank="0" text="Betsafe" dxfId="1922">
      <formula>NOT(ISERROR(SEARCH("Betsafe",B2013)))</formula>
    </cfRule>
  </conditionalFormatting>
  <conditionalFormatting sqref="B2013">
    <cfRule type="containsText" priority="234" operator="containsText" aboveAverage="0" equalAverage="0" bottom="0" percent="0" rank="0" text="Coolbet" dxfId="1923">
      <formula>NOT(ISERROR(SEARCH("Coolbet",B2013)))</formula>
    </cfRule>
  </conditionalFormatting>
  <conditionalFormatting sqref="B2080">
    <cfRule type="containsText" priority="235" operator="containsText" aboveAverage="0" equalAverage="0" bottom="0" percent="0" rank="0" text="Paf" dxfId="1924">
      <formula>NOT(ISERROR(SEARCH("Paf",B2080)))</formula>
    </cfRule>
  </conditionalFormatting>
  <conditionalFormatting sqref="B2080">
    <cfRule type="containsText" priority="236" operator="containsText" aboveAverage="0" equalAverage="0" bottom="0" percent="0" rank="0" text="Rizk" dxfId="1925">
      <formula>NOT(ISERROR(SEARCH("Rizk",B2080)))</formula>
    </cfRule>
  </conditionalFormatting>
  <conditionalFormatting sqref="B2080">
    <cfRule type="containsText" priority="237" operator="containsText" aboveAverage="0" equalAverage="0" bottom="0" percent="0" rank="0" text="Mr.green" dxfId="1926">
      <formula>NOT(ISERROR(SEARCH("Mr.green",B2080)))</formula>
    </cfRule>
  </conditionalFormatting>
  <conditionalFormatting sqref="B2080">
    <cfRule type="containsText" priority="238" operator="containsText" aboveAverage="0" equalAverage="0" bottom="0" percent="0" rank="0" text="Betway" dxfId="1927">
      <formula>NOT(ISERROR(SEARCH("Betway",B2080)))</formula>
    </cfRule>
  </conditionalFormatting>
  <conditionalFormatting sqref="B2080">
    <cfRule type="containsText" priority="239" operator="containsText" aboveAverage="0" equalAverage="0" bottom="0" percent="0" rank="0" text="Leovegas" dxfId="1928">
      <formula>NOT(ISERROR(SEARCH("Leovegas",B2080)))</formula>
    </cfRule>
  </conditionalFormatting>
  <conditionalFormatting sqref="B2080">
    <cfRule type="containsText" priority="240" operator="containsText" aboveAverage="0" equalAverage="0" bottom="0" percent="0" rank="0" text="Intertops" dxfId="1929">
      <formula>NOT(ISERROR(SEARCH("Intertops",B2080)))</formula>
    </cfRule>
  </conditionalFormatting>
  <conditionalFormatting sqref="B2080">
    <cfRule type="containsText" priority="241" operator="containsText" aboveAverage="0" equalAverage="0" bottom="0" percent="0" rank="0" text="Expekt" dxfId="1930">
      <formula>NOT(ISERROR(SEARCH("Expekt",B2080)))</formula>
    </cfRule>
  </conditionalFormatting>
  <conditionalFormatting sqref="B2080">
    <cfRule type="containsText" priority="242" operator="containsText" aboveAverage="0" equalAverage="0" bottom="0" percent="0" rank="0" text="Comeon" dxfId="1931">
      <formula>NOT(ISERROR(SEARCH("Comeon",B2080)))</formula>
    </cfRule>
  </conditionalFormatting>
  <conditionalFormatting sqref="B2080">
    <cfRule type="containsText" priority="243" operator="containsText" aboveAverage="0" equalAverage="0" bottom="0" percent="0" rank="0" text="Mobilebet" dxfId="1932">
      <formula>NOT(ISERROR(SEARCH("Mobilebet",B2080)))</formula>
    </cfRule>
  </conditionalFormatting>
  <conditionalFormatting sqref="B2080">
    <cfRule type="containsText" priority="244" operator="containsText" aboveAverage="0" equalAverage="0" bottom="0" percent="0" rank="0" text="Pinnacle" dxfId="1933">
      <formula>NOT(ISERROR(SEARCH("Pinnacle",B2080)))</formula>
    </cfRule>
  </conditionalFormatting>
  <conditionalFormatting sqref="B2080">
    <cfRule type="containsText" priority="245" operator="containsText" aboveAverage="0" equalAverage="0" bottom="0" percent="0" rank="0" text="Bet365" dxfId="1934">
      <formula>NOT(ISERROR(SEARCH("Bet365",B2080)))</formula>
    </cfRule>
  </conditionalFormatting>
  <conditionalFormatting sqref="B2080">
    <cfRule type="containsText" priority="246" operator="containsText" aboveAverage="0" equalAverage="0" bottom="0" percent="0" rank="0" text="Unibet" dxfId="1935">
      <formula>NOT(ISERROR(SEARCH("Unibet",B2080)))</formula>
    </cfRule>
  </conditionalFormatting>
  <conditionalFormatting sqref="B2080">
    <cfRule type="containsText" priority="247" operator="containsText" aboveAverage="0" equalAverage="0" bottom="0" percent="0" rank="0" text="Betsson" dxfId="1936">
      <formula>NOT(ISERROR(SEARCH("Betsson",B2080)))</formula>
    </cfRule>
  </conditionalFormatting>
  <conditionalFormatting sqref="B2080">
    <cfRule type="containsText" priority="248" operator="containsText" aboveAverage="0" equalAverage="0" bottom="0" percent="0" rank="0" text="Betsafe" dxfId="1937">
      <formula>NOT(ISERROR(SEARCH("Betsafe",B2080)))</formula>
    </cfRule>
  </conditionalFormatting>
  <conditionalFormatting sqref="B2080">
    <cfRule type="containsText" priority="249" operator="containsText" aboveAverage="0" equalAverage="0" bottom="0" percent="0" rank="0" text="Coolbet" dxfId="1938">
      <formula>NOT(ISERROR(SEARCH("Coolbet",B2080)))</formula>
    </cfRule>
  </conditionalFormatting>
  <conditionalFormatting sqref="B2179">
    <cfRule type="containsText" priority="250" operator="containsText" aboveAverage="0" equalAverage="0" bottom="0" percent="0" rank="0" text="Paf" dxfId="1939">
      <formula>NOT(ISERROR(SEARCH("Paf",B2179)))</formula>
    </cfRule>
  </conditionalFormatting>
  <conditionalFormatting sqref="B2179">
    <cfRule type="containsText" priority="251" operator="containsText" aboveAverage="0" equalAverage="0" bottom="0" percent="0" rank="0" text="Rizk" dxfId="1940">
      <formula>NOT(ISERROR(SEARCH("Rizk",B2179)))</formula>
    </cfRule>
  </conditionalFormatting>
  <conditionalFormatting sqref="B2179">
    <cfRule type="containsText" priority="252" operator="containsText" aboveAverage="0" equalAverage="0" bottom="0" percent="0" rank="0" text="Mr.green" dxfId="1941">
      <formula>NOT(ISERROR(SEARCH("Mr.green",B2179)))</formula>
    </cfRule>
  </conditionalFormatting>
  <conditionalFormatting sqref="B2179">
    <cfRule type="containsText" priority="253" operator="containsText" aboveAverage="0" equalAverage="0" bottom="0" percent="0" rank="0" text="Betway" dxfId="1942">
      <formula>NOT(ISERROR(SEARCH("Betway",B2179)))</formula>
    </cfRule>
  </conditionalFormatting>
  <conditionalFormatting sqref="B2179">
    <cfRule type="containsText" priority="254" operator="containsText" aboveAverage="0" equalAverage="0" bottom="0" percent="0" rank="0" text="Leovegas" dxfId="1943">
      <formula>NOT(ISERROR(SEARCH("Leovegas",B2179)))</formula>
    </cfRule>
  </conditionalFormatting>
  <conditionalFormatting sqref="B2179">
    <cfRule type="containsText" priority="255" operator="containsText" aboveAverage="0" equalAverage="0" bottom="0" percent="0" rank="0" text="Intertops" dxfId="1944">
      <formula>NOT(ISERROR(SEARCH("Intertops",B2179)))</formula>
    </cfRule>
  </conditionalFormatting>
  <conditionalFormatting sqref="B2179">
    <cfRule type="containsText" priority="256" operator="containsText" aboveAverage="0" equalAverage="0" bottom="0" percent="0" rank="0" text="Expekt" dxfId="1945">
      <formula>NOT(ISERROR(SEARCH("Expekt",B2179)))</formula>
    </cfRule>
  </conditionalFormatting>
  <conditionalFormatting sqref="B2179">
    <cfRule type="containsText" priority="257" operator="containsText" aboveAverage="0" equalAverage="0" bottom="0" percent="0" rank="0" text="Comeon" dxfId="1946">
      <formula>NOT(ISERROR(SEARCH("Comeon",B2179)))</formula>
    </cfRule>
  </conditionalFormatting>
  <conditionalFormatting sqref="B2179">
    <cfRule type="containsText" priority="258" operator="containsText" aboveAverage="0" equalAverage="0" bottom="0" percent="0" rank="0" text="Mobilebet" dxfId="1947">
      <formula>NOT(ISERROR(SEARCH("Mobilebet",B2179)))</formula>
    </cfRule>
  </conditionalFormatting>
  <conditionalFormatting sqref="B2179">
    <cfRule type="containsText" priority="259" operator="containsText" aboveAverage="0" equalAverage="0" bottom="0" percent="0" rank="0" text="Pinnacle" dxfId="1948">
      <formula>NOT(ISERROR(SEARCH("Pinnacle",B2179)))</formula>
    </cfRule>
  </conditionalFormatting>
  <conditionalFormatting sqref="B2179">
    <cfRule type="containsText" priority="260" operator="containsText" aboveAverage="0" equalAverage="0" bottom="0" percent="0" rank="0" text="Bet365" dxfId="1949">
      <formula>NOT(ISERROR(SEARCH("Bet365",B2179)))</formula>
    </cfRule>
  </conditionalFormatting>
  <conditionalFormatting sqref="B2179">
    <cfRule type="containsText" priority="261" operator="containsText" aboveAverage="0" equalAverage="0" bottom="0" percent="0" rank="0" text="Unibet" dxfId="1950">
      <formula>NOT(ISERROR(SEARCH("Unibet",B2179)))</formula>
    </cfRule>
  </conditionalFormatting>
  <conditionalFormatting sqref="B2179">
    <cfRule type="containsText" priority="262" operator="containsText" aboveAverage="0" equalAverage="0" bottom="0" percent="0" rank="0" text="Betsson" dxfId="1951">
      <formula>NOT(ISERROR(SEARCH("Betsson",B2179)))</formula>
    </cfRule>
  </conditionalFormatting>
  <conditionalFormatting sqref="B2179">
    <cfRule type="containsText" priority="263" operator="containsText" aboveAverage="0" equalAverage="0" bottom="0" percent="0" rank="0" text="Betsafe" dxfId="1952">
      <formula>NOT(ISERROR(SEARCH("Betsafe",B2179)))</formula>
    </cfRule>
  </conditionalFormatting>
  <conditionalFormatting sqref="B2179">
    <cfRule type="containsText" priority="264" operator="containsText" aboveAverage="0" equalAverage="0" bottom="0" percent="0" rank="0" text="Coolbet" dxfId="1953">
      <formula>NOT(ISERROR(SEARCH("Coolbet",B2179)))</formula>
    </cfRule>
  </conditionalFormatting>
  <conditionalFormatting sqref="B2235">
    <cfRule type="containsText" priority="265" operator="containsText" aboveAverage="0" equalAverage="0" bottom="0" percent="0" rank="0" text="Paf" dxfId="1954">
      <formula>NOT(ISERROR(SEARCH("Paf",B2235)))</formula>
    </cfRule>
  </conditionalFormatting>
  <conditionalFormatting sqref="B2235">
    <cfRule type="containsText" priority="266" operator="containsText" aboveAverage="0" equalAverage="0" bottom="0" percent="0" rank="0" text="Rizk" dxfId="1955">
      <formula>NOT(ISERROR(SEARCH("Rizk",B2235)))</formula>
    </cfRule>
  </conditionalFormatting>
  <conditionalFormatting sqref="B2235">
    <cfRule type="containsText" priority="267" operator="containsText" aboveAverage="0" equalAverage="0" bottom="0" percent="0" rank="0" text="Mr.green" dxfId="1956">
      <formula>NOT(ISERROR(SEARCH("Mr.green",B2235)))</formula>
    </cfRule>
  </conditionalFormatting>
  <conditionalFormatting sqref="B2235">
    <cfRule type="containsText" priority="268" operator="containsText" aboveAverage="0" equalAverage="0" bottom="0" percent="0" rank="0" text="Betway" dxfId="1957">
      <formula>NOT(ISERROR(SEARCH("Betway",B2235)))</formula>
    </cfRule>
  </conditionalFormatting>
  <conditionalFormatting sqref="B2235">
    <cfRule type="containsText" priority="269" operator="containsText" aboveAverage="0" equalAverage="0" bottom="0" percent="0" rank="0" text="Leovegas" dxfId="1958">
      <formula>NOT(ISERROR(SEARCH("Leovegas",B2235)))</formula>
    </cfRule>
  </conditionalFormatting>
  <conditionalFormatting sqref="B2235">
    <cfRule type="containsText" priority="270" operator="containsText" aboveAverage="0" equalAverage="0" bottom="0" percent="0" rank="0" text="Intertops" dxfId="1959">
      <formula>NOT(ISERROR(SEARCH("Intertops",B2235)))</formula>
    </cfRule>
  </conditionalFormatting>
  <conditionalFormatting sqref="B2235">
    <cfRule type="containsText" priority="271" operator="containsText" aboveAverage="0" equalAverage="0" bottom="0" percent="0" rank="0" text="Expekt" dxfId="1960">
      <formula>NOT(ISERROR(SEARCH("Expekt",B2235)))</formula>
    </cfRule>
  </conditionalFormatting>
  <conditionalFormatting sqref="B2235">
    <cfRule type="containsText" priority="272" operator="containsText" aboveAverage="0" equalAverage="0" bottom="0" percent="0" rank="0" text="Comeon" dxfId="1961">
      <formula>NOT(ISERROR(SEARCH("Comeon",B2235)))</formula>
    </cfRule>
  </conditionalFormatting>
  <conditionalFormatting sqref="B2235">
    <cfRule type="containsText" priority="273" operator="containsText" aboveAverage="0" equalAverage="0" bottom="0" percent="0" rank="0" text="Mobilebet" dxfId="1962">
      <formula>NOT(ISERROR(SEARCH("Mobilebet",B2235)))</formula>
    </cfRule>
  </conditionalFormatting>
  <conditionalFormatting sqref="B2235">
    <cfRule type="containsText" priority="274" operator="containsText" aboveAverage="0" equalAverage="0" bottom="0" percent="0" rank="0" text="Pinnacle" dxfId="1963">
      <formula>NOT(ISERROR(SEARCH("Pinnacle",B2235)))</formula>
    </cfRule>
  </conditionalFormatting>
  <conditionalFormatting sqref="B2235">
    <cfRule type="containsText" priority="275" operator="containsText" aboveAverage="0" equalAverage="0" bottom="0" percent="0" rank="0" text="Bet365" dxfId="1964">
      <formula>NOT(ISERROR(SEARCH("Bet365",B2235)))</formula>
    </cfRule>
  </conditionalFormatting>
  <conditionalFormatting sqref="B2235">
    <cfRule type="containsText" priority="276" operator="containsText" aboveAverage="0" equalAverage="0" bottom="0" percent="0" rank="0" text="Unibet" dxfId="1965">
      <formula>NOT(ISERROR(SEARCH("Unibet",B2235)))</formula>
    </cfRule>
  </conditionalFormatting>
  <conditionalFormatting sqref="B2235">
    <cfRule type="containsText" priority="277" operator="containsText" aboveAverage="0" equalAverage="0" bottom="0" percent="0" rank="0" text="Betsson" dxfId="1966">
      <formula>NOT(ISERROR(SEARCH("Betsson",B2235)))</formula>
    </cfRule>
  </conditionalFormatting>
  <conditionalFormatting sqref="B2235">
    <cfRule type="containsText" priority="278" operator="containsText" aboveAverage="0" equalAverage="0" bottom="0" percent="0" rank="0" text="Betsafe" dxfId="1967">
      <formula>NOT(ISERROR(SEARCH("Betsafe",B2235)))</formula>
    </cfRule>
  </conditionalFormatting>
  <conditionalFormatting sqref="B2235">
    <cfRule type="containsText" priority="279" operator="containsText" aboveAverage="0" equalAverage="0" bottom="0" percent="0" rank="0" text="Coolbet" dxfId="1968">
      <formula>NOT(ISERROR(SEARCH("Coolbet",B2235)))</formula>
    </cfRule>
  </conditionalFormatting>
  <conditionalFormatting sqref="B2243:B2245">
    <cfRule type="containsText" priority="280" operator="containsText" aboveAverage="0" equalAverage="0" bottom="0" percent="0" rank="0" text="Paf" dxfId="1969">
      <formula>NOT(ISERROR(SEARCH("Paf",B2243)))</formula>
    </cfRule>
  </conditionalFormatting>
  <conditionalFormatting sqref="B2243:B2245">
    <cfRule type="containsText" priority="281" operator="containsText" aboveAverage="0" equalAverage="0" bottom="0" percent="0" rank="0" text="Rizk" dxfId="1970">
      <formula>NOT(ISERROR(SEARCH("Rizk",B2243)))</formula>
    </cfRule>
  </conditionalFormatting>
  <conditionalFormatting sqref="B2243:B2245">
    <cfRule type="containsText" priority="282" operator="containsText" aboveAverage="0" equalAverage="0" bottom="0" percent="0" rank="0" text="Mr.green" dxfId="1971">
      <formula>NOT(ISERROR(SEARCH("Mr.green",B2243)))</formula>
    </cfRule>
  </conditionalFormatting>
  <conditionalFormatting sqref="B2243:B2245">
    <cfRule type="containsText" priority="283" operator="containsText" aboveAverage="0" equalAverage="0" bottom="0" percent="0" rank="0" text="Betway" dxfId="1972">
      <formula>NOT(ISERROR(SEARCH("Betway",B2243)))</formula>
    </cfRule>
  </conditionalFormatting>
  <conditionalFormatting sqref="B2243:B2245">
    <cfRule type="containsText" priority="284" operator="containsText" aboveAverage="0" equalAverage="0" bottom="0" percent="0" rank="0" text="Leovegas" dxfId="1973">
      <formula>NOT(ISERROR(SEARCH("Leovegas",B2243)))</formula>
    </cfRule>
  </conditionalFormatting>
  <conditionalFormatting sqref="B2243:B2245">
    <cfRule type="containsText" priority="285" operator="containsText" aboveAverage="0" equalAverage="0" bottom="0" percent="0" rank="0" text="Intertops" dxfId="1974">
      <formula>NOT(ISERROR(SEARCH("Intertops",B2243)))</formula>
    </cfRule>
  </conditionalFormatting>
  <conditionalFormatting sqref="B2243:B2245">
    <cfRule type="containsText" priority="286" operator="containsText" aboveAverage="0" equalAverage="0" bottom="0" percent="0" rank="0" text="Expekt" dxfId="1975">
      <formula>NOT(ISERROR(SEARCH("Expekt",B2243)))</formula>
    </cfRule>
  </conditionalFormatting>
  <conditionalFormatting sqref="B2243:B2245">
    <cfRule type="containsText" priority="287" operator="containsText" aboveAverage="0" equalAverage="0" bottom="0" percent="0" rank="0" text="Comeon" dxfId="1976">
      <formula>NOT(ISERROR(SEARCH("Comeon",B2243)))</formula>
    </cfRule>
  </conditionalFormatting>
  <conditionalFormatting sqref="B2243:B2245">
    <cfRule type="containsText" priority="288" operator="containsText" aboveAverage="0" equalAverage="0" bottom="0" percent="0" rank="0" text="Mobilebet" dxfId="1977">
      <formula>NOT(ISERROR(SEARCH("Mobilebet",B2243)))</formula>
    </cfRule>
  </conditionalFormatting>
  <conditionalFormatting sqref="B2243:B2245">
    <cfRule type="containsText" priority="289" operator="containsText" aboveAverage="0" equalAverage="0" bottom="0" percent="0" rank="0" text="Pinnacle" dxfId="1978">
      <formula>NOT(ISERROR(SEARCH("Pinnacle",B2243)))</formula>
    </cfRule>
  </conditionalFormatting>
  <conditionalFormatting sqref="B2243:B2245">
    <cfRule type="containsText" priority="290" operator="containsText" aboveAverage="0" equalAverage="0" bottom="0" percent="0" rank="0" text="Bet365" dxfId="1979">
      <formula>NOT(ISERROR(SEARCH("Bet365",B2243)))</formula>
    </cfRule>
  </conditionalFormatting>
  <conditionalFormatting sqref="B2243:B2245">
    <cfRule type="containsText" priority="291" operator="containsText" aboveAverage="0" equalAverage="0" bottom="0" percent="0" rank="0" text="Unibet" dxfId="1980">
      <formula>NOT(ISERROR(SEARCH("Unibet",B2243)))</formula>
    </cfRule>
  </conditionalFormatting>
  <conditionalFormatting sqref="B2243:B2245">
    <cfRule type="containsText" priority="292" operator="containsText" aboveAverage="0" equalAverage="0" bottom="0" percent="0" rank="0" text="Betsson" dxfId="1981">
      <formula>NOT(ISERROR(SEARCH("Betsson",B2243)))</formula>
    </cfRule>
  </conditionalFormatting>
  <conditionalFormatting sqref="B2243:B2245">
    <cfRule type="containsText" priority="293" operator="containsText" aboveAverage="0" equalAverage="0" bottom="0" percent="0" rank="0" text="Betsafe" dxfId="1982">
      <formula>NOT(ISERROR(SEARCH("Betsafe",B2243)))</formula>
    </cfRule>
  </conditionalFormatting>
  <conditionalFormatting sqref="B2243:B2245">
    <cfRule type="containsText" priority="294" operator="containsText" aboveAverage="0" equalAverage="0" bottom="0" percent="0" rank="0" text="Coolbet" dxfId="1983">
      <formula>NOT(ISERROR(SEARCH("Coolbet",B2243)))</formula>
    </cfRule>
  </conditionalFormatting>
  <conditionalFormatting sqref="B2243:B2245">
    <cfRule type="cellIs" priority="295" operator="equal" aboveAverage="0" equalAverage="0" bottom="0" percent="0" rank="0" text="" dxfId="1984">
      <formula>"TonyBet"</formula>
    </cfRule>
  </conditionalFormatting>
  <conditionalFormatting sqref="B2243:B2245">
    <cfRule type="cellIs" priority="296" operator="equal" aboveAverage="0" equalAverage="0" bottom="0" percent="0" rank="0" text="" dxfId="1985">
      <formula>"TonyBet"</formula>
    </cfRule>
  </conditionalFormatting>
  <conditionalFormatting sqref="B2240:B2242">
    <cfRule type="containsText" priority="297" operator="containsText" aboveAverage="0" equalAverage="0" bottom="0" percent="0" rank="0" text="Paf" dxfId="1986">
      <formula>NOT(ISERROR(SEARCH("Paf",B2240)))</formula>
    </cfRule>
  </conditionalFormatting>
  <conditionalFormatting sqref="B2240:B2242">
    <cfRule type="containsText" priority="298" operator="containsText" aboveAverage="0" equalAverage="0" bottom="0" percent="0" rank="0" text="Rizk" dxfId="1987">
      <formula>NOT(ISERROR(SEARCH("Rizk",B2240)))</formula>
    </cfRule>
  </conditionalFormatting>
  <conditionalFormatting sqref="B2240:B2242">
    <cfRule type="containsText" priority="299" operator="containsText" aboveAverage="0" equalAverage="0" bottom="0" percent="0" rank="0" text="Mr.green" dxfId="1988">
      <formula>NOT(ISERROR(SEARCH("Mr.green",B2240)))</formula>
    </cfRule>
  </conditionalFormatting>
  <conditionalFormatting sqref="B2240:B2242">
    <cfRule type="containsText" priority="300" operator="containsText" aboveAverage="0" equalAverage="0" bottom="0" percent="0" rank="0" text="Betway" dxfId="1989">
      <formula>NOT(ISERROR(SEARCH("Betway",B2240)))</formula>
    </cfRule>
  </conditionalFormatting>
  <conditionalFormatting sqref="B2240:B2242">
    <cfRule type="containsText" priority="301" operator="containsText" aboveAverage="0" equalAverage="0" bottom="0" percent="0" rank="0" text="Leovegas" dxfId="1990">
      <formula>NOT(ISERROR(SEARCH("Leovegas",B2240)))</formula>
    </cfRule>
  </conditionalFormatting>
  <conditionalFormatting sqref="B2240:B2242">
    <cfRule type="containsText" priority="302" operator="containsText" aboveAverage="0" equalAverage="0" bottom="0" percent="0" rank="0" text="Intertops" dxfId="1991">
      <formula>NOT(ISERROR(SEARCH("Intertops",B2240)))</formula>
    </cfRule>
  </conditionalFormatting>
  <conditionalFormatting sqref="B2240:B2242">
    <cfRule type="containsText" priority="303" operator="containsText" aboveAverage="0" equalAverage="0" bottom="0" percent="0" rank="0" text="Expekt" dxfId="1992">
      <formula>NOT(ISERROR(SEARCH("Expekt",B2240)))</formula>
    </cfRule>
  </conditionalFormatting>
  <conditionalFormatting sqref="B2240:B2242">
    <cfRule type="containsText" priority="304" operator="containsText" aboveAverage="0" equalAverage="0" bottom="0" percent="0" rank="0" text="Comeon" dxfId="1993">
      <formula>NOT(ISERROR(SEARCH("Comeon",B2240)))</formula>
    </cfRule>
  </conditionalFormatting>
  <conditionalFormatting sqref="B2240:B2242">
    <cfRule type="containsText" priority="305" operator="containsText" aboveAverage="0" equalAverage="0" bottom="0" percent="0" rank="0" text="Mobilebet" dxfId="1994">
      <formula>NOT(ISERROR(SEARCH("Mobilebet",B2240)))</formula>
    </cfRule>
  </conditionalFormatting>
  <conditionalFormatting sqref="B2240:B2242">
    <cfRule type="containsText" priority="306" operator="containsText" aboveAverage="0" equalAverage="0" bottom="0" percent="0" rank="0" text="Pinnacle" dxfId="1995">
      <formula>NOT(ISERROR(SEARCH("Pinnacle",B2240)))</formula>
    </cfRule>
  </conditionalFormatting>
  <conditionalFormatting sqref="B2240:B2242">
    <cfRule type="containsText" priority="307" operator="containsText" aboveAverage="0" equalAverage="0" bottom="0" percent="0" rank="0" text="Bet365" dxfId="1996">
      <formula>NOT(ISERROR(SEARCH("Bet365",B2240)))</formula>
    </cfRule>
  </conditionalFormatting>
  <conditionalFormatting sqref="B2240:B2242">
    <cfRule type="containsText" priority="308" operator="containsText" aboveAverage="0" equalAverage="0" bottom="0" percent="0" rank="0" text="Unibet" dxfId="1997">
      <formula>NOT(ISERROR(SEARCH("Unibet",B2240)))</formula>
    </cfRule>
  </conditionalFormatting>
  <conditionalFormatting sqref="B2240:B2242">
    <cfRule type="containsText" priority="309" operator="containsText" aboveAverage="0" equalAverage="0" bottom="0" percent="0" rank="0" text="Betsson" dxfId="1998">
      <formula>NOT(ISERROR(SEARCH("Betsson",B2240)))</formula>
    </cfRule>
  </conditionalFormatting>
  <conditionalFormatting sqref="B2240:B2242">
    <cfRule type="containsText" priority="310" operator="containsText" aboveAverage="0" equalAverage="0" bottom="0" percent="0" rank="0" text="Betsafe" dxfId="1999">
      <formula>NOT(ISERROR(SEARCH("Betsafe",B2240)))</formula>
    </cfRule>
  </conditionalFormatting>
  <conditionalFormatting sqref="B2240:B2242">
    <cfRule type="containsText" priority="311" operator="containsText" aboveAverage="0" equalAverage="0" bottom="0" percent="0" rank="0" text="Coolbet" dxfId="2000">
      <formula>NOT(ISERROR(SEARCH("Coolbet",B2240)))</formula>
    </cfRule>
  </conditionalFormatting>
  <conditionalFormatting sqref="B2240:B2242">
    <cfRule type="cellIs" priority="312" operator="equal" aboveAverage="0" equalAverage="0" bottom="0" percent="0" rank="0" text="" dxfId="2001">
      <formula>"TonyBet"</formula>
    </cfRule>
  </conditionalFormatting>
  <conditionalFormatting sqref="B2240:B2242">
    <cfRule type="cellIs" priority="313" operator="equal" aboveAverage="0" equalAverage="0" bottom="0" percent="0" rank="0" text="" dxfId="2002">
      <formula>"TonyBet"</formula>
    </cfRule>
  </conditionalFormatting>
  <conditionalFormatting sqref="B2261">
    <cfRule type="containsText" priority="314" operator="containsText" aboveAverage="0" equalAverage="0" bottom="0" percent="0" rank="0" text="Paf" dxfId="2003">
      <formula>NOT(ISERROR(SEARCH("Paf",B2261)))</formula>
    </cfRule>
  </conditionalFormatting>
  <conditionalFormatting sqref="B2261">
    <cfRule type="containsText" priority="315" operator="containsText" aboveAverage="0" equalAverage="0" bottom="0" percent="0" rank="0" text="Rizk" dxfId="2004">
      <formula>NOT(ISERROR(SEARCH("Rizk",B2261)))</formula>
    </cfRule>
  </conditionalFormatting>
  <conditionalFormatting sqref="B2261">
    <cfRule type="containsText" priority="316" operator="containsText" aboveAverage="0" equalAverage="0" bottom="0" percent="0" rank="0" text="Mr.green" dxfId="2005">
      <formula>NOT(ISERROR(SEARCH("Mr.green",B2261)))</formula>
    </cfRule>
  </conditionalFormatting>
  <conditionalFormatting sqref="B2261">
    <cfRule type="containsText" priority="317" operator="containsText" aboveAverage="0" equalAverage="0" bottom="0" percent="0" rank="0" text="Betway" dxfId="2006">
      <formula>NOT(ISERROR(SEARCH("Betway",B2261)))</formula>
    </cfRule>
  </conditionalFormatting>
  <conditionalFormatting sqref="B2261">
    <cfRule type="containsText" priority="318" operator="containsText" aboveAverage="0" equalAverage="0" bottom="0" percent="0" rank="0" text="Leovegas" dxfId="2007">
      <formula>NOT(ISERROR(SEARCH("Leovegas",B2261)))</formula>
    </cfRule>
  </conditionalFormatting>
  <conditionalFormatting sqref="B2261">
    <cfRule type="containsText" priority="319" operator="containsText" aboveAverage="0" equalAverage="0" bottom="0" percent="0" rank="0" text="Intertops" dxfId="2008">
      <formula>NOT(ISERROR(SEARCH("Intertops",B2261)))</formula>
    </cfRule>
  </conditionalFormatting>
  <conditionalFormatting sqref="B2261">
    <cfRule type="containsText" priority="320" operator="containsText" aboveAverage="0" equalAverage="0" bottom="0" percent="0" rank="0" text="Expekt" dxfId="2009">
      <formula>NOT(ISERROR(SEARCH("Expekt",B2261)))</formula>
    </cfRule>
  </conditionalFormatting>
  <conditionalFormatting sqref="B2261">
    <cfRule type="containsText" priority="321" operator="containsText" aboveAverage="0" equalAverage="0" bottom="0" percent="0" rank="0" text="Comeon" dxfId="2010">
      <formula>NOT(ISERROR(SEARCH("Comeon",B2261)))</formula>
    </cfRule>
  </conditionalFormatting>
  <conditionalFormatting sqref="B2261">
    <cfRule type="containsText" priority="322" operator="containsText" aboveAverage="0" equalAverage="0" bottom="0" percent="0" rank="0" text="Mobilebet" dxfId="2011">
      <formula>NOT(ISERROR(SEARCH("Mobilebet",B2261)))</formula>
    </cfRule>
  </conditionalFormatting>
  <conditionalFormatting sqref="B2261">
    <cfRule type="containsText" priority="323" operator="containsText" aboveAverage="0" equalAverage="0" bottom="0" percent="0" rank="0" text="Pinnacle" dxfId="2012">
      <formula>NOT(ISERROR(SEARCH("Pinnacle",B2261)))</formula>
    </cfRule>
  </conditionalFormatting>
  <conditionalFormatting sqref="B2261">
    <cfRule type="containsText" priority="324" operator="containsText" aboveAverage="0" equalAverage="0" bottom="0" percent="0" rank="0" text="Bet365" dxfId="2013">
      <formula>NOT(ISERROR(SEARCH("Bet365",B2261)))</formula>
    </cfRule>
  </conditionalFormatting>
  <conditionalFormatting sqref="B2261">
    <cfRule type="containsText" priority="325" operator="containsText" aboveAverage="0" equalAverage="0" bottom="0" percent="0" rank="0" text="Unibet" dxfId="2014">
      <formula>NOT(ISERROR(SEARCH("Unibet",B2261)))</formula>
    </cfRule>
  </conditionalFormatting>
  <conditionalFormatting sqref="B2261">
    <cfRule type="containsText" priority="326" operator="containsText" aboveAverage="0" equalAverage="0" bottom="0" percent="0" rank="0" text="Betsson" dxfId="2015">
      <formula>NOT(ISERROR(SEARCH("Betsson",B2261)))</formula>
    </cfRule>
  </conditionalFormatting>
  <conditionalFormatting sqref="B2261">
    <cfRule type="containsText" priority="327" operator="containsText" aboveAverage="0" equalAverage="0" bottom="0" percent="0" rank="0" text="Betsafe" dxfId="2016">
      <formula>NOT(ISERROR(SEARCH("Betsafe",B2261)))</formula>
    </cfRule>
  </conditionalFormatting>
  <conditionalFormatting sqref="B2261">
    <cfRule type="containsText" priority="328" operator="containsText" aboveAverage="0" equalAverage="0" bottom="0" percent="0" rank="0" text="Coolbet" dxfId="2017">
      <formula>NOT(ISERROR(SEARCH("Coolbet",B2261)))</formula>
    </cfRule>
  </conditionalFormatting>
  <conditionalFormatting sqref="B2261">
    <cfRule type="cellIs" priority="329" operator="equal" aboveAverage="0" equalAverage="0" bottom="0" percent="0" rank="0" text="" dxfId="2018">
      <formula>"TonyBet"</formula>
    </cfRule>
  </conditionalFormatting>
  <conditionalFormatting sqref="B2261">
    <cfRule type="cellIs" priority="330" operator="equal" aboveAverage="0" equalAverage="0" bottom="0" percent="0" rank="0" text="" dxfId="2019">
      <formula>"TonyBet"</formula>
    </cfRule>
  </conditionalFormatting>
  <conditionalFormatting sqref="B2263">
    <cfRule type="containsText" priority="331" operator="containsText" aboveAverage="0" equalAverage="0" bottom="0" percent="0" rank="0" text="Paf" dxfId="2020">
      <formula>NOT(ISERROR(SEARCH("Paf",B2263)))</formula>
    </cfRule>
  </conditionalFormatting>
  <conditionalFormatting sqref="B2263">
    <cfRule type="containsText" priority="332" operator="containsText" aboveAverage="0" equalAverage="0" bottom="0" percent="0" rank="0" text="Rizk" dxfId="2021">
      <formula>NOT(ISERROR(SEARCH("Rizk",B2263)))</formula>
    </cfRule>
  </conditionalFormatting>
  <conditionalFormatting sqref="B2263">
    <cfRule type="containsText" priority="333" operator="containsText" aboveAverage="0" equalAverage="0" bottom="0" percent="0" rank="0" text="Mr.green" dxfId="2022">
      <formula>NOT(ISERROR(SEARCH("Mr.green",B2263)))</formula>
    </cfRule>
  </conditionalFormatting>
  <conditionalFormatting sqref="B2263">
    <cfRule type="containsText" priority="334" operator="containsText" aboveAverage="0" equalAverage="0" bottom="0" percent="0" rank="0" text="Betway" dxfId="2023">
      <formula>NOT(ISERROR(SEARCH("Betway",B2263)))</formula>
    </cfRule>
  </conditionalFormatting>
  <conditionalFormatting sqref="B2263">
    <cfRule type="containsText" priority="335" operator="containsText" aboveAverage="0" equalAverage="0" bottom="0" percent="0" rank="0" text="Leovegas" dxfId="2024">
      <formula>NOT(ISERROR(SEARCH("Leovegas",B2263)))</formula>
    </cfRule>
  </conditionalFormatting>
  <conditionalFormatting sqref="B2263">
    <cfRule type="containsText" priority="336" operator="containsText" aboveAverage="0" equalAverage="0" bottom="0" percent="0" rank="0" text="Intertops" dxfId="2025">
      <formula>NOT(ISERROR(SEARCH("Intertops",B2263)))</formula>
    </cfRule>
  </conditionalFormatting>
  <conditionalFormatting sqref="B2263">
    <cfRule type="containsText" priority="337" operator="containsText" aboveAverage="0" equalAverage="0" bottom="0" percent="0" rank="0" text="Expekt" dxfId="2026">
      <formula>NOT(ISERROR(SEARCH("Expekt",B2263)))</formula>
    </cfRule>
  </conditionalFormatting>
  <conditionalFormatting sqref="B2263">
    <cfRule type="containsText" priority="338" operator="containsText" aboveAverage="0" equalAverage="0" bottom="0" percent="0" rank="0" text="Comeon" dxfId="2027">
      <formula>NOT(ISERROR(SEARCH("Comeon",B2263)))</formula>
    </cfRule>
  </conditionalFormatting>
  <conditionalFormatting sqref="B2263">
    <cfRule type="containsText" priority="339" operator="containsText" aboveAverage="0" equalAverage="0" bottom="0" percent="0" rank="0" text="Mobilebet" dxfId="2028">
      <formula>NOT(ISERROR(SEARCH("Mobilebet",B2263)))</formula>
    </cfRule>
  </conditionalFormatting>
  <conditionalFormatting sqref="B2263">
    <cfRule type="containsText" priority="340" operator="containsText" aboveAverage="0" equalAverage="0" bottom="0" percent="0" rank="0" text="Pinnacle" dxfId="2029">
      <formula>NOT(ISERROR(SEARCH("Pinnacle",B2263)))</formula>
    </cfRule>
  </conditionalFormatting>
  <conditionalFormatting sqref="B2263">
    <cfRule type="containsText" priority="341" operator="containsText" aboveAverage="0" equalAverage="0" bottom="0" percent="0" rank="0" text="Bet365" dxfId="2030">
      <formula>NOT(ISERROR(SEARCH("Bet365",B2263)))</formula>
    </cfRule>
  </conditionalFormatting>
  <conditionalFormatting sqref="B2263">
    <cfRule type="containsText" priority="342" operator="containsText" aboveAverage="0" equalAverage="0" bottom="0" percent="0" rank="0" text="Unibet" dxfId="2031">
      <formula>NOT(ISERROR(SEARCH("Unibet",B2263)))</formula>
    </cfRule>
  </conditionalFormatting>
  <conditionalFormatting sqref="B2263">
    <cfRule type="containsText" priority="343" operator="containsText" aboveAverage="0" equalAverage="0" bottom="0" percent="0" rank="0" text="Betsson" dxfId="2032">
      <formula>NOT(ISERROR(SEARCH("Betsson",B2263)))</formula>
    </cfRule>
  </conditionalFormatting>
  <conditionalFormatting sqref="B2263">
    <cfRule type="containsText" priority="344" operator="containsText" aboveAverage="0" equalAverage="0" bottom="0" percent="0" rank="0" text="Betsafe" dxfId="2033">
      <formula>NOT(ISERROR(SEARCH("Betsafe",B2263)))</formula>
    </cfRule>
  </conditionalFormatting>
  <conditionalFormatting sqref="B2263">
    <cfRule type="containsText" priority="345" operator="containsText" aboveAverage="0" equalAverage="0" bottom="0" percent="0" rank="0" text="Coolbet" dxfId="2034">
      <formula>NOT(ISERROR(SEARCH("Coolbet",B2263)))</formula>
    </cfRule>
  </conditionalFormatting>
  <conditionalFormatting sqref="B2265">
    <cfRule type="containsText" priority="346" operator="containsText" aboveAverage="0" equalAverage="0" bottom="0" percent="0" rank="0" text="Paf" dxfId="2035">
      <formula>NOT(ISERROR(SEARCH("Paf",B2265)))</formula>
    </cfRule>
  </conditionalFormatting>
  <conditionalFormatting sqref="B2265">
    <cfRule type="containsText" priority="347" operator="containsText" aboveAverage="0" equalAverage="0" bottom="0" percent="0" rank="0" text="Rizk" dxfId="2036">
      <formula>NOT(ISERROR(SEARCH("Rizk",B2265)))</formula>
    </cfRule>
  </conditionalFormatting>
  <conditionalFormatting sqref="B2265">
    <cfRule type="containsText" priority="348" operator="containsText" aboveAverage="0" equalAverage="0" bottom="0" percent="0" rank="0" text="Mr.green" dxfId="2037">
      <formula>NOT(ISERROR(SEARCH("Mr.green",B2265)))</formula>
    </cfRule>
  </conditionalFormatting>
  <conditionalFormatting sqref="B2265">
    <cfRule type="containsText" priority="349" operator="containsText" aboveAverage="0" equalAverage="0" bottom="0" percent="0" rank="0" text="Betway" dxfId="2038">
      <formula>NOT(ISERROR(SEARCH("Betway",B2265)))</formula>
    </cfRule>
  </conditionalFormatting>
  <conditionalFormatting sqref="B2265">
    <cfRule type="containsText" priority="350" operator="containsText" aboveAverage="0" equalAverage="0" bottom="0" percent="0" rank="0" text="Leovegas" dxfId="2039">
      <formula>NOT(ISERROR(SEARCH("Leovegas",B2265)))</formula>
    </cfRule>
  </conditionalFormatting>
  <conditionalFormatting sqref="B2265">
    <cfRule type="containsText" priority="351" operator="containsText" aboveAverage="0" equalAverage="0" bottom="0" percent="0" rank="0" text="Intertops" dxfId="2040">
      <formula>NOT(ISERROR(SEARCH("Intertops",B2265)))</formula>
    </cfRule>
  </conditionalFormatting>
  <conditionalFormatting sqref="B2265">
    <cfRule type="containsText" priority="352" operator="containsText" aboveAverage="0" equalAverage="0" bottom="0" percent="0" rank="0" text="Expekt" dxfId="2041">
      <formula>NOT(ISERROR(SEARCH("Expekt",B2265)))</formula>
    </cfRule>
  </conditionalFormatting>
  <conditionalFormatting sqref="B2265">
    <cfRule type="containsText" priority="353" operator="containsText" aboveAverage="0" equalAverage="0" bottom="0" percent="0" rank="0" text="Comeon" dxfId="2042">
      <formula>NOT(ISERROR(SEARCH("Comeon",B2265)))</formula>
    </cfRule>
  </conditionalFormatting>
  <conditionalFormatting sqref="B2265">
    <cfRule type="containsText" priority="354" operator="containsText" aboveAverage="0" equalAverage="0" bottom="0" percent="0" rank="0" text="Mobilebet" dxfId="2043">
      <formula>NOT(ISERROR(SEARCH("Mobilebet",B2265)))</formula>
    </cfRule>
  </conditionalFormatting>
  <conditionalFormatting sqref="B2265">
    <cfRule type="containsText" priority="355" operator="containsText" aboveAverage="0" equalAverage="0" bottom="0" percent="0" rank="0" text="Pinnacle" dxfId="2044">
      <formula>NOT(ISERROR(SEARCH("Pinnacle",B2265)))</formula>
    </cfRule>
  </conditionalFormatting>
  <conditionalFormatting sqref="B2265">
    <cfRule type="containsText" priority="356" operator="containsText" aboveAverage="0" equalAverage="0" bottom="0" percent="0" rank="0" text="Bet365" dxfId="2045">
      <formula>NOT(ISERROR(SEARCH("Bet365",B2265)))</formula>
    </cfRule>
  </conditionalFormatting>
  <conditionalFormatting sqref="B2265">
    <cfRule type="containsText" priority="357" operator="containsText" aboveAverage="0" equalAverage="0" bottom="0" percent="0" rank="0" text="Unibet" dxfId="2046">
      <formula>NOT(ISERROR(SEARCH("Unibet",B2265)))</formula>
    </cfRule>
  </conditionalFormatting>
  <conditionalFormatting sqref="B2265">
    <cfRule type="containsText" priority="358" operator="containsText" aboveAverage="0" equalAverage="0" bottom="0" percent="0" rank="0" text="Betsson" dxfId="2047">
      <formula>NOT(ISERROR(SEARCH("Betsson",B2265)))</formula>
    </cfRule>
  </conditionalFormatting>
  <conditionalFormatting sqref="B2265">
    <cfRule type="containsText" priority="359" operator="containsText" aboveAverage="0" equalAverage="0" bottom="0" percent="0" rank="0" text="Betsafe" dxfId="2048">
      <formula>NOT(ISERROR(SEARCH("Betsafe",B2265)))</formula>
    </cfRule>
  </conditionalFormatting>
  <conditionalFormatting sqref="B2265">
    <cfRule type="containsText" priority="360" operator="containsText" aboveAverage="0" equalAverage="0" bottom="0" percent="0" rank="0" text="Coolbet" dxfId="2049">
      <formula>NOT(ISERROR(SEARCH("Coolbet",B2265)))</formula>
    </cfRule>
  </conditionalFormatting>
  <conditionalFormatting sqref="B2264">
    <cfRule type="containsText" priority="361" operator="containsText" aboveAverage="0" equalAverage="0" bottom="0" percent="0" rank="0" text="Paf" dxfId="2050">
      <formula>NOT(ISERROR(SEARCH("Paf",B2264)))</formula>
    </cfRule>
  </conditionalFormatting>
  <conditionalFormatting sqref="B2264">
    <cfRule type="containsText" priority="362" operator="containsText" aboveAverage="0" equalAverage="0" bottom="0" percent="0" rank="0" text="Rizk" dxfId="2051">
      <formula>NOT(ISERROR(SEARCH("Rizk",B2264)))</formula>
    </cfRule>
  </conditionalFormatting>
  <conditionalFormatting sqref="B2264">
    <cfRule type="containsText" priority="363" operator="containsText" aboveAverage="0" equalAverage="0" bottom="0" percent="0" rank="0" text="Mr.green" dxfId="2052">
      <formula>NOT(ISERROR(SEARCH("Mr.green",B2264)))</formula>
    </cfRule>
  </conditionalFormatting>
  <conditionalFormatting sqref="B2264">
    <cfRule type="containsText" priority="364" operator="containsText" aboveAverage="0" equalAverage="0" bottom="0" percent="0" rank="0" text="Betway" dxfId="2053">
      <formula>NOT(ISERROR(SEARCH("Betway",B2264)))</formula>
    </cfRule>
  </conditionalFormatting>
  <conditionalFormatting sqref="B2264">
    <cfRule type="containsText" priority="365" operator="containsText" aboveAverage="0" equalAverage="0" bottom="0" percent="0" rank="0" text="Leovegas" dxfId="2054">
      <formula>NOT(ISERROR(SEARCH("Leovegas",B2264)))</formula>
    </cfRule>
  </conditionalFormatting>
  <conditionalFormatting sqref="B2264">
    <cfRule type="containsText" priority="366" operator="containsText" aboveAverage="0" equalAverage="0" bottom="0" percent="0" rank="0" text="Intertops" dxfId="2055">
      <formula>NOT(ISERROR(SEARCH("Intertops",B2264)))</formula>
    </cfRule>
  </conditionalFormatting>
  <conditionalFormatting sqref="B2264">
    <cfRule type="containsText" priority="367" operator="containsText" aboveAverage="0" equalAverage="0" bottom="0" percent="0" rank="0" text="Expekt" dxfId="2056">
      <formula>NOT(ISERROR(SEARCH("Expekt",B2264)))</formula>
    </cfRule>
  </conditionalFormatting>
  <conditionalFormatting sqref="B2264">
    <cfRule type="containsText" priority="368" operator="containsText" aboveAverage="0" equalAverage="0" bottom="0" percent="0" rank="0" text="Comeon" dxfId="2057">
      <formula>NOT(ISERROR(SEARCH("Comeon",B2264)))</formula>
    </cfRule>
  </conditionalFormatting>
  <conditionalFormatting sqref="B2264">
    <cfRule type="containsText" priority="369" operator="containsText" aboveAverage="0" equalAverage="0" bottom="0" percent="0" rank="0" text="Mobilebet" dxfId="2058">
      <formula>NOT(ISERROR(SEARCH("Mobilebet",B2264)))</formula>
    </cfRule>
  </conditionalFormatting>
  <conditionalFormatting sqref="B2264">
    <cfRule type="containsText" priority="370" operator="containsText" aboveAverage="0" equalAverage="0" bottom="0" percent="0" rank="0" text="Pinnacle" dxfId="2059">
      <formula>NOT(ISERROR(SEARCH("Pinnacle",B2264)))</formula>
    </cfRule>
  </conditionalFormatting>
  <conditionalFormatting sqref="B2264">
    <cfRule type="containsText" priority="371" operator="containsText" aboveAverage="0" equalAverage="0" bottom="0" percent="0" rank="0" text="Bet365" dxfId="2060">
      <formula>NOT(ISERROR(SEARCH("Bet365",B2264)))</formula>
    </cfRule>
  </conditionalFormatting>
  <conditionalFormatting sqref="B2264">
    <cfRule type="containsText" priority="372" operator="containsText" aboveAverage="0" equalAverage="0" bottom="0" percent="0" rank="0" text="Unibet" dxfId="2061">
      <formula>NOT(ISERROR(SEARCH("Unibet",B2264)))</formula>
    </cfRule>
  </conditionalFormatting>
  <conditionalFormatting sqref="B2264">
    <cfRule type="containsText" priority="373" operator="containsText" aboveAverage="0" equalAverage="0" bottom="0" percent="0" rank="0" text="Betsson" dxfId="2062">
      <formula>NOT(ISERROR(SEARCH("Betsson",B2264)))</formula>
    </cfRule>
  </conditionalFormatting>
  <conditionalFormatting sqref="B2264">
    <cfRule type="containsText" priority="374" operator="containsText" aboveAverage="0" equalAverage="0" bottom="0" percent="0" rank="0" text="Betsafe" dxfId="2063">
      <formula>NOT(ISERROR(SEARCH("Betsafe",B2264)))</formula>
    </cfRule>
  </conditionalFormatting>
  <conditionalFormatting sqref="B2264">
    <cfRule type="containsText" priority="375" operator="containsText" aboveAverage="0" equalAverage="0" bottom="0" percent="0" rank="0" text="Coolbet" dxfId="2064">
      <formula>NOT(ISERROR(SEARCH("Coolbet",B2264)))</formula>
    </cfRule>
  </conditionalFormatting>
  <conditionalFormatting sqref="B2268">
    <cfRule type="containsText" priority="376" operator="containsText" aboveAverage="0" equalAverage="0" bottom="0" percent="0" rank="0" text="Paf" dxfId="2065">
      <formula>NOT(ISERROR(SEARCH("Paf",B2268)))</formula>
    </cfRule>
  </conditionalFormatting>
  <conditionalFormatting sqref="B2268">
    <cfRule type="containsText" priority="377" operator="containsText" aboveAverage="0" equalAverage="0" bottom="0" percent="0" rank="0" text="Rizk" dxfId="2066">
      <formula>NOT(ISERROR(SEARCH("Rizk",B2268)))</formula>
    </cfRule>
  </conditionalFormatting>
  <conditionalFormatting sqref="B2268">
    <cfRule type="containsText" priority="378" operator="containsText" aboveAverage="0" equalAverage="0" bottom="0" percent="0" rank="0" text="Mr.green" dxfId="2067">
      <formula>NOT(ISERROR(SEARCH("Mr.green",B2268)))</formula>
    </cfRule>
  </conditionalFormatting>
  <conditionalFormatting sqref="B2268">
    <cfRule type="containsText" priority="379" operator="containsText" aboveAverage="0" equalAverage="0" bottom="0" percent="0" rank="0" text="Betway" dxfId="2068">
      <formula>NOT(ISERROR(SEARCH("Betway",B2268)))</formula>
    </cfRule>
  </conditionalFormatting>
  <conditionalFormatting sqref="B2268">
    <cfRule type="containsText" priority="380" operator="containsText" aboveAverage="0" equalAverage="0" bottom="0" percent="0" rank="0" text="Leovegas" dxfId="2069">
      <formula>NOT(ISERROR(SEARCH("Leovegas",B2268)))</formula>
    </cfRule>
  </conditionalFormatting>
  <conditionalFormatting sqref="B2268">
    <cfRule type="containsText" priority="381" operator="containsText" aboveAverage="0" equalAverage="0" bottom="0" percent="0" rank="0" text="Intertops" dxfId="2070">
      <formula>NOT(ISERROR(SEARCH("Intertops",B2268)))</formula>
    </cfRule>
  </conditionalFormatting>
  <conditionalFormatting sqref="B2268">
    <cfRule type="containsText" priority="382" operator="containsText" aboveAverage="0" equalAverage="0" bottom="0" percent="0" rank="0" text="Expekt" dxfId="2071">
      <formula>NOT(ISERROR(SEARCH("Expekt",B2268)))</formula>
    </cfRule>
  </conditionalFormatting>
  <conditionalFormatting sqref="B2268">
    <cfRule type="containsText" priority="383" operator="containsText" aboveAverage="0" equalAverage="0" bottom="0" percent="0" rank="0" text="Comeon" dxfId="2072">
      <formula>NOT(ISERROR(SEARCH("Comeon",B2268)))</formula>
    </cfRule>
  </conditionalFormatting>
  <conditionalFormatting sqref="B2268">
    <cfRule type="containsText" priority="384" operator="containsText" aboveAverage="0" equalAverage="0" bottom="0" percent="0" rank="0" text="Mobilebet" dxfId="2073">
      <formula>NOT(ISERROR(SEARCH("Mobilebet",B2268)))</formula>
    </cfRule>
  </conditionalFormatting>
  <conditionalFormatting sqref="B2268">
    <cfRule type="containsText" priority="385" operator="containsText" aboveAverage="0" equalAverage="0" bottom="0" percent="0" rank="0" text="Pinnacle" dxfId="2074">
      <formula>NOT(ISERROR(SEARCH("Pinnacle",B2268)))</formula>
    </cfRule>
  </conditionalFormatting>
  <conditionalFormatting sqref="B2268">
    <cfRule type="containsText" priority="386" operator="containsText" aboveAverage="0" equalAverage="0" bottom="0" percent="0" rank="0" text="Bet365" dxfId="2075">
      <formula>NOT(ISERROR(SEARCH("Bet365",B2268)))</formula>
    </cfRule>
  </conditionalFormatting>
  <conditionalFormatting sqref="B2268">
    <cfRule type="containsText" priority="387" operator="containsText" aboveAverage="0" equalAverage="0" bottom="0" percent="0" rank="0" text="Unibet" dxfId="2076">
      <formula>NOT(ISERROR(SEARCH("Unibet",B2268)))</formula>
    </cfRule>
  </conditionalFormatting>
  <conditionalFormatting sqref="B2268">
    <cfRule type="containsText" priority="388" operator="containsText" aboveAverage="0" equalAverage="0" bottom="0" percent="0" rank="0" text="Betsson" dxfId="2077">
      <formula>NOT(ISERROR(SEARCH("Betsson",B2268)))</formula>
    </cfRule>
  </conditionalFormatting>
  <conditionalFormatting sqref="B2268">
    <cfRule type="containsText" priority="389" operator="containsText" aboveAverage="0" equalAverage="0" bottom="0" percent="0" rank="0" text="Betsafe" dxfId="2078">
      <formula>NOT(ISERROR(SEARCH("Betsafe",B2268)))</formula>
    </cfRule>
  </conditionalFormatting>
  <conditionalFormatting sqref="B2268">
    <cfRule type="containsText" priority="390" operator="containsText" aboveAverage="0" equalAverage="0" bottom="0" percent="0" rank="0" text="Coolbet" dxfId="2079">
      <formula>NOT(ISERROR(SEARCH("Coolbet",B2268)))</formula>
    </cfRule>
  </conditionalFormatting>
  <conditionalFormatting sqref="B2266">
    <cfRule type="containsText" priority="391" operator="containsText" aboveAverage="0" equalAverage="0" bottom="0" percent="0" rank="0" text="Paf" dxfId="2080">
      <formula>NOT(ISERROR(SEARCH("Paf",B2266)))</formula>
    </cfRule>
  </conditionalFormatting>
  <conditionalFormatting sqref="B2266">
    <cfRule type="containsText" priority="392" operator="containsText" aboveAverage="0" equalAverage="0" bottom="0" percent="0" rank="0" text="Rizk" dxfId="2081">
      <formula>NOT(ISERROR(SEARCH("Rizk",B2266)))</formula>
    </cfRule>
  </conditionalFormatting>
  <conditionalFormatting sqref="B2266">
    <cfRule type="containsText" priority="393" operator="containsText" aboveAverage="0" equalAverage="0" bottom="0" percent="0" rank="0" text="Mr.green" dxfId="2082">
      <formula>NOT(ISERROR(SEARCH("Mr.green",B2266)))</formula>
    </cfRule>
  </conditionalFormatting>
  <conditionalFormatting sqref="B2266">
    <cfRule type="containsText" priority="394" operator="containsText" aboveAverage="0" equalAverage="0" bottom="0" percent="0" rank="0" text="Betway" dxfId="2083">
      <formula>NOT(ISERROR(SEARCH("Betway",B2266)))</formula>
    </cfRule>
  </conditionalFormatting>
  <conditionalFormatting sqref="B2266">
    <cfRule type="containsText" priority="395" operator="containsText" aboveAverage="0" equalAverage="0" bottom="0" percent="0" rank="0" text="Leovegas" dxfId="2084">
      <formula>NOT(ISERROR(SEARCH("Leovegas",B2266)))</formula>
    </cfRule>
  </conditionalFormatting>
  <conditionalFormatting sqref="B2266">
    <cfRule type="containsText" priority="396" operator="containsText" aboveAverage="0" equalAverage="0" bottom="0" percent="0" rank="0" text="Intertops" dxfId="2085">
      <formula>NOT(ISERROR(SEARCH("Intertops",B2266)))</formula>
    </cfRule>
  </conditionalFormatting>
  <conditionalFormatting sqref="B2266">
    <cfRule type="containsText" priority="397" operator="containsText" aboveAverage="0" equalAverage="0" bottom="0" percent="0" rank="0" text="Expekt" dxfId="2086">
      <formula>NOT(ISERROR(SEARCH("Expekt",B2266)))</formula>
    </cfRule>
  </conditionalFormatting>
  <conditionalFormatting sqref="B2266">
    <cfRule type="containsText" priority="398" operator="containsText" aboveAverage="0" equalAverage="0" bottom="0" percent="0" rank="0" text="Comeon" dxfId="2087">
      <formula>NOT(ISERROR(SEARCH("Comeon",B2266)))</formula>
    </cfRule>
  </conditionalFormatting>
  <conditionalFormatting sqref="B2266">
    <cfRule type="containsText" priority="399" operator="containsText" aboveAverage="0" equalAverage="0" bottom="0" percent="0" rank="0" text="Mobilebet" dxfId="2088">
      <formula>NOT(ISERROR(SEARCH("Mobilebet",B2266)))</formula>
    </cfRule>
  </conditionalFormatting>
  <conditionalFormatting sqref="B2266">
    <cfRule type="containsText" priority="400" operator="containsText" aboveAverage="0" equalAverage="0" bottom="0" percent="0" rank="0" text="Pinnacle" dxfId="2089">
      <formula>NOT(ISERROR(SEARCH("Pinnacle",B2266)))</formula>
    </cfRule>
  </conditionalFormatting>
  <conditionalFormatting sqref="B2266">
    <cfRule type="containsText" priority="401" operator="containsText" aboveAverage="0" equalAverage="0" bottom="0" percent="0" rank="0" text="Bet365" dxfId="2090">
      <formula>NOT(ISERROR(SEARCH("Bet365",B2266)))</formula>
    </cfRule>
  </conditionalFormatting>
  <conditionalFormatting sqref="B2266">
    <cfRule type="containsText" priority="402" operator="containsText" aboveAverage="0" equalAverage="0" bottom="0" percent="0" rank="0" text="Unibet" dxfId="2091">
      <formula>NOT(ISERROR(SEARCH("Unibet",B2266)))</formula>
    </cfRule>
  </conditionalFormatting>
  <conditionalFormatting sqref="B2266">
    <cfRule type="containsText" priority="403" operator="containsText" aboveAverage="0" equalAverage="0" bottom="0" percent="0" rank="0" text="Betsson" dxfId="2092">
      <formula>NOT(ISERROR(SEARCH("Betsson",B2266)))</formula>
    </cfRule>
  </conditionalFormatting>
  <conditionalFormatting sqref="B2266">
    <cfRule type="containsText" priority="404" operator="containsText" aboveAverage="0" equalAverage="0" bottom="0" percent="0" rank="0" text="Betsafe" dxfId="2093">
      <formula>NOT(ISERROR(SEARCH("Betsafe",B2266)))</formula>
    </cfRule>
  </conditionalFormatting>
  <conditionalFormatting sqref="B2266">
    <cfRule type="containsText" priority="405" operator="containsText" aboveAverage="0" equalAverage="0" bottom="0" percent="0" rank="0" text="Coolbet" dxfId="2094">
      <formula>NOT(ISERROR(SEARCH("Coolbet",B2266)))</formula>
    </cfRule>
  </conditionalFormatting>
  <conditionalFormatting sqref="B2269">
    <cfRule type="containsText" priority="406" operator="containsText" aboveAverage="0" equalAverage="0" bottom="0" percent="0" rank="0" text="Paf" dxfId="2095">
      <formula>NOT(ISERROR(SEARCH("Paf",B2269)))</formula>
    </cfRule>
  </conditionalFormatting>
  <conditionalFormatting sqref="B2269">
    <cfRule type="containsText" priority="407" operator="containsText" aboveAverage="0" equalAverage="0" bottom="0" percent="0" rank="0" text="Rizk" dxfId="2096">
      <formula>NOT(ISERROR(SEARCH("Rizk",B2269)))</formula>
    </cfRule>
  </conditionalFormatting>
  <conditionalFormatting sqref="B2269">
    <cfRule type="containsText" priority="408" operator="containsText" aboveAverage="0" equalAverage="0" bottom="0" percent="0" rank="0" text="Mr.green" dxfId="2097">
      <formula>NOT(ISERROR(SEARCH("Mr.green",B2269)))</formula>
    </cfRule>
  </conditionalFormatting>
  <conditionalFormatting sqref="B2269">
    <cfRule type="containsText" priority="409" operator="containsText" aboveAverage="0" equalAverage="0" bottom="0" percent="0" rank="0" text="Betway" dxfId="2098">
      <formula>NOT(ISERROR(SEARCH("Betway",B2269)))</formula>
    </cfRule>
  </conditionalFormatting>
  <conditionalFormatting sqref="B2269">
    <cfRule type="containsText" priority="410" operator="containsText" aboveAverage="0" equalAverage="0" bottom="0" percent="0" rank="0" text="Leovegas" dxfId="2099">
      <formula>NOT(ISERROR(SEARCH("Leovegas",B2269)))</formula>
    </cfRule>
  </conditionalFormatting>
  <conditionalFormatting sqref="B2269">
    <cfRule type="containsText" priority="411" operator="containsText" aboveAverage="0" equalAverage="0" bottom="0" percent="0" rank="0" text="Intertops" dxfId="2100">
      <formula>NOT(ISERROR(SEARCH("Intertops",B2269)))</formula>
    </cfRule>
  </conditionalFormatting>
  <conditionalFormatting sqref="B2269">
    <cfRule type="containsText" priority="412" operator="containsText" aboveAverage="0" equalAverage="0" bottom="0" percent="0" rank="0" text="Expekt" dxfId="2101">
      <formula>NOT(ISERROR(SEARCH("Expekt",B2269)))</formula>
    </cfRule>
  </conditionalFormatting>
  <conditionalFormatting sqref="B2269">
    <cfRule type="containsText" priority="413" operator="containsText" aboveAverage="0" equalAverage="0" bottom="0" percent="0" rank="0" text="Comeon" dxfId="2102">
      <formula>NOT(ISERROR(SEARCH("Comeon",B2269)))</formula>
    </cfRule>
  </conditionalFormatting>
  <conditionalFormatting sqref="B2269">
    <cfRule type="containsText" priority="414" operator="containsText" aboveAverage="0" equalAverage="0" bottom="0" percent="0" rank="0" text="Mobilebet" dxfId="2103">
      <formula>NOT(ISERROR(SEARCH("Mobilebet",B2269)))</formula>
    </cfRule>
  </conditionalFormatting>
  <conditionalFormatting sqref="B2269">
    <cfRule type="containsText" priority="415" operator="containsText" aboveAverage="0" equalAverage="0" bottom="0" percent="0" rank="0" text="Pinnacle" dxfId="2104">
      <formula>NOT(ISERROR(SEARCH("Pinnacle",B2269)))</formula>
    </cfRule>
  </conditionalFormatting>
  <conditionalFormatting sqref="B2269">
    <cfRule type="containsText" priority="416" operator="containsText" aboveAverage="0" equalAverage="0" bottom="0" percent="0" rank="0" text="Bet365" dxfId="2105">
      <formula>NOT(ISERROR(SEARCH("Bet365",B2269)))</formula>
    </cfRule>
  </conditionalFormatting>
  <conditionalFormatting sqref="B2269">
    <cfRule type="containsText" priority="417" operator="containsText" aboveAverage="0" equalAverage="0" bottom="0" percent="0" rank="0" text="Unibet" dxfId="2106">
      <formula>NOT(ISERROR(SEARCH("Unibet",B2269)))</formula>
    </cfRule>
  </conditionalFormatting>
  <conditionalFormatting sqref="B2269">
    <cfRule type="containsText" priority="418" operator="containsText" aboveAverage="0" equalAverage="0" bottom="0" percent="0" rank="0" text="Betsson" dxfId="2107">
      <formula>NOT(ISERROR(SEARCH("Betsson",B2269)))</formula>
    </cfRule>
  </conditionalFormatting>
  <conditionalFormatting sqref="B2269">
    <cfRule type="containsText" priority="419" operator="containsText" aboveAverage="0" equalAverage="0" bottom="0" percent="0" rank="0" text="Betsafe" dxfId="2108">
      <formula>NOT(ISERROR(SEARCH("Betsafe",B2269)))</formula>
    </cfRule>
  </conditionalFormatting>
  <conditionalFormatting sqref="B2269">
    <cfRule type="containsText" priority="420" operator="containsText" aboveAverage="0" equalAverage="0" bottom="0" percent="0" rank="0" text="Coolbet" dxfId="2109">
      <formula>NOT(ISERROR(SEARCH("Coolbet",B2269)))</formula>
    </cfRule>
  </conditionalFormatting>
  <conditionalFormatting sqref="B2267">
    <cfRule type="containsText" priority="421" operator="containsText" aboveAverage="0" equalAverage="0" bottom="0" percent="0" rank="0" text="Paf" dxfId="2110">
      <formula>NOT(ISERROR(SEARCH("Paf",B2267)))</formula>
    </cfRule>
  </conditionalFormatting>
  <conditionalFormatting sqref="B2267">
    <cfRule type="containsText" priority="422" operator="containsText" aboveAverage="0" equalAverage="0" bottom="0" percent="0" rank="0" text="Rizk" dxfId="2111">
      <formula>NOT(ISERROR(SEARCH("Rizk",B2267)))</formula>
    </cfRule>
  </conditionalFormatting>
  <conditionalFormatting sqref="B2267">
    <cfRule type="containsText" priority="423" operator="containsText" aboveAverage="0" equalAverage="0" bottom="0" percent="0" rank="0" text="Mr.green" dxfId="2112">
      <formula>NOT(ISERROR(SEARCH("Mr.green",B2267)))</formula>
    </cfRule>
  </conditionalFormatting>
  <conditionalFormatting sqref="B2267">
    <cfRule type="containsText" priority="424" operator="containsText" aboveAverage="0" equalAverage="0" bottom="0" percent="0" rank="0" text="Betway" dxfId="2113">
      <formula>NOT(ISERROR(SEARCH("Betway",B2267)))</formula>
    </cfRule>
  </conditionalFormatting>
  <conditionalFormatting sqref="B2267">
    <cfRule type="containsText" priority="425" operator="containsText" aboveAverage="0" equalAverage="0" bottom="0" percent="0" rank="0" text="Leovegas" dxfId="2114">
      <formula>NOT(ISERROR(SEARCH("Leovegas",B2267)))</formula>
    </cfRule>
  </conditionalFormatting>
  <conditionalFormatting sqref="B2267">
    <cfRule type="containsText" priority="426" operator="containsText" aboveAverage="0" equalAverage="0" bottom="0" percent="0" rank="0" text="Intertops" dxfId="2115">
      <formula>NOT(ISERROR(SEARCH("Intertops",B2267)))</formula>
    </cfRule>
  </conditionalFormatting>
  <conditionalFormatting sqref="B2267">
    <cfRule type="containsText" priority="427" operator="containsText" aboveAverage="0" equalAverage="0" bottom="0" percent="0" rank="0" text="Expekt" dxfId="2116">
      <formula>NOT(ISERROR(SEARCH("Expekt",B2267)))</formula>
    </cfRule>
  </conditionalFormatting>
  <conditionalFormatting sqref="B2267">
    <cfRule type="containsText" priority="428" operator="containsText" aboveAverage="0" equalAverage="0" bottom="0" percent="0" rank="0" text="Comeon" dxfId="2117">
      <formula>NOT(ISERROR(SEARCH("Comeon",B2267)))</formula>
    </cfRule>
  </conditionalFormatting>
  <conditionalFormatting sqref="B2267">
    <cfRule type="containsText" priority="429" operator="containsText" aboveAverage="0" equalAverage="0" bottom="0" percent="0" rank="0" text="Mobilebet" dxfId="2118">
      <formula>NOT(ISERROR(SEARCH("Mobilebet",B2267)))</formula>
    </cfRule>
  </conditionalFormatting>
  <conditionalFormatting sqref="B2267">
    <cfRule type="containsText" priority="430" operator="containsText" aboveAverage="0" equalAverage="0" bottom="0" percent="0" rank="0" text="Pinnacle" dxfId="2119">
      <formula>NOT(ISERROR(SEARCH("Pinnacle",B2267)))</formula>
    </cfRule>
  </conditionalFormatting>
  <conditionalFormatting sqref="B2267">
    <cfRule type="containsText" priority="431" operator="containsText" aboveAverage="0" equalAverage="0" bottom="0" percent="0" rank="0" text="Bet365" dxfId="2120">
      <formula>NOT(ISERROR(SEARCH("Bet365",B2267)))</formula>
    </cfRule>
  </conditionalFormatting>
  <conditionalFormatting sqref="B2267">
    <cfRule type="containsText" priority="432" operator="containsText" aboveAverage="0" equalAverage="0" bottom="0" percent="0" rank="0" text="Unibet" dxfId="2121">
      <formula>NOT(ISERROR(SEARCH("Unibet",B2267)))</formula>
    </cfRule>
  </conditionalFormatting>
  <conditionalFormatting sqref="B2267">
    <cfRule type="containsText" priority="433" operator="containsText" aboveAverage="0" equalAverage="0" bottom="0" percent="0" rank="0" text="Betsson" dxfId="2122">
      <formula>NOT(ISERROR(SEARCH("Betsson",B2267)))</formula>
    </cfRule>
  </conditionalFormatting>
  <conditionalFormatting sqref="B2267">
    <cfRule type="containsText" priority="434" operator="containsText" aboveAverage="0" equalAverage="0" bottom="0" percent="0" rank="0" text="Betsafe" dxfId="2123">
      <formula>NOT(ISERROR(SEARCH("Betsafe",B2267)))</formula>
    </cfRule>
  </conditionalFormatting>
  <conditionalFormatting sqref="B2267">
    <cfRule type="containsText" priority="435" operator="containsText" aboveAverage="0" equalAverage="0" bottom="0" percent="0" rank="0" text="Coolbet" dxfId="2124">
      <formula>NOT(ISERROR(SEARCH("Coolbet",B2267)))</formula>
    </cfRule>
  </conditionalFormatting>
  <conditionalFormatting sqref="B2270">
    <cfRule type="containsText" priority="436" operator="containsText" aboveAverage="0" equalAverage="0" bottom="0" percent="0" rank="0" text="Paf" dxfId="2125">
      <formula>NOT(ISERROR(SEARCH("Paf",B2270)))</formula>
    </cfRule>
  </conditionalFormatting>
  <conditionalFormatting sqref="B2270">
    <cfRule type="containsText" priority="437" operator="containsText" aboveAverage="0" equalAverage="0" bottom="0" percent="0" rank="0" text="Rizk" dxfId="2126">
      <formula>NOT(ISERROR(SEARCH("Rizk",B2270)))</formula>
    </cfRule>
  </conditionalFormatting>
  <conditionalFormatting sqref="B2270">
    <cfRule type="containsText" priority="438" operator="containsText" aboveAverage="0" equalAverage="0" bottom="0" percent="0" rank="0" text="Mr.green" dxfId="2127">
      <formula>NOT(ISERROR(SEARCH("Mr.green",B2270)))</formula>
    </cfRule>
  </conditionalFormatting>
  <conditionalFormatting sqref="B2270">
    <cfRule type="containsText" priority="439" operator="containsText" aboveAverage="0" equalAverage="0" bottom="0" percent="0" rank="0" text="Betway" dxfId="2128">
      <formula>NOT(ISERROR(SEARCH("Betway",B2270)))</formula>
    </cfRule>
  </conditionalFormatting>
  <conditionalFormatting sqref="B2270">
    <cfRule type="containsText" priority="440" operator="containsText" aboveAverage="0" equalAverage="0" bottom="0" percent="0" rank="0" text="Leovegas" dxfId="2129">
      <formula>NOT(ISERROR(SEARCH("Leovegas",B2270)))</formula>
    </cfRule>
  </conditionalFormatting>
  <conditionalFormatting sqref="B2270">
    <cfRule type="containsText" priority="441" operator="containsText" aboveAverage="0" equalAverage="0" bottom="0" percent="0" rank="0" text="Intertops" dxfId="2130">
      <formula>NOT(ISERROR(SEARCH("Intertops",B2270)))</formula>
    </cfRule>
  </conditionalFormatting>
  <conditionalFormatting sqref="B2270">
    <cfRule type="containsText" priority="442" operator="containsText" aboveAverage="0" equalAverage="0" bottom="0" percent="0" rank="0" text="Expekt" dxfId="2131">
      <formula>NOT(ISERROR(SEARCH("Expekt",B2270)))</formula>
    </cfRule>
  </conditionalFormatting>
  <conditionalFormatting sqref="B2270">
    <cfRule type="containsText" priority="443" operator="containsText" aboveAverage="0" equalAverage="0" bottom="0" percent="0" rank="0" text="Comeon" dxfId="2132">
      <formula>NOT(ISERROR(SEARCH("Comeon",B2270)))</formula>
    </cfRule>
  </conditionalFormatting>
  <conditionalFormatting sqref="B2270">
    <cfRule type="containsText" priority="444" operator="containsText" aboveAverage="0" equalAverage="0" bottom="0" percent="0" rank="0" text="Mobilebet" dxfId="2133">
      <formula>NOT(ISERROR(SEARCH("Mobilebet",B2270)))</formula>
    </cfRule>
  </conditionalFormatting>
  <conditionalFormatting sqref="B2270">
    <cfRule type="containsText" priority="445" operator="containsText" aboveAverage="0" equalAverage="0" bottom="0" percent="0" rank="0" text="Pinnacle" dxfId="2134">
      <formula>NOT(ISERROR(SEARCH("Pinnacle",B2270)))</formula>
    </cfRule>
  </conditionalFormatting>
  <conditionalFormatting sqref="B2270">
    <cfRule type="containsText" priority="446" operator="containsText" aboveAverage="0" equalAverage="0" bottom="0" percent="0" rank="0" text="Bet365" dxfId="2135">
      <formula>NOT(ISERROR(SEARCH("Bet365",B2270)))</formula>
    </cfRule>
  </conditionalFormatting>
  <conditionalFormatting sqref="B2270">
    <cfRule type="containsText" priority="447" operator="containsText" aboveAverage="0" equalAverage="0" bottom="0" percent="0" rank="0" text="Unibet" dxfId="2136">
      <formula>NOT(ISERROR(SEARCH("Unibet",B2270)))</formula>
    </cfRule>
  </conditionalFormatting>
  <conditionalFormatting sqref="B2270">
    <cfRule type="containsText" priority="448" operator="containsText" aboveAverage="0" equalAverage="0" bottom="0" percent="0" rank="0" text="Betsson" dxfId="2137">
      <formula>NOT(ISERROR(SEARCH("Betsson",B2270)))</formula>
    </cfRule>
  </conditionalFormatting>
  <conditionalFormatting sqref="B2270">
    <cfRule type="containsText" priority="449" operator="containsText" aboveAverage="0" equalAverage="0" bottom="0" percent="0" rank="0" text="Betsafe" dxfId="2138">
      <formula>NOT(ISERROR(SEARCH("Betsafe",B2270)))</formula>
    </cfRule>
  </conditionalFormatting>
  <conditionalFormatting sqref="B2270">
    <cfRule type="containsText" priority="450" operator="containsText" aboveAverage="0" equalAverage="0" bottom="0" percent="0" rank="0" text="Coolbet" dxfId="2139">
      <formula>NOT(ISERROR(SEARCH("Coolbet",B2270)))</formula>
    </cfRule>
  </conditionalFormatting>
  <conditionalFormatting sqref="B2272">
    <cfRule type="containsText" priority="451" operator="containsText" aboveAverage="0" equalAverage="0" bottom="0" percent="0" rank="0" text="Paf" dxfId="2140">
      <formula>NOT(ISERROR(SEARCH("Paf",B2272)))</formula>
    </cfRule>
  </conditionalFormatting>
  <conditionalFormatting sqref="B2272">
    <cfRule type="containsText" priority="452" operator="containsText" aboveAverage="0" equalAverage="0" bottom="0" percent="0" rank="0" text="Rizk" dxfId="2141">
      <formula>NOT(ISERROR(SEARCH("Rizk",B2272)))</formula>
    </cfRule>
  </conditionalFormatting>
  <conditionalFormatting sqref="B2272">
    <cfRule type="containsText" priority="453" operator="containsText" aboveAverage="0" equalAverage="0" bottom="0" percent="0" rank="0" text="Mr.green" dxfId="2142">
      <formula>NOT(ISERROR(SEARCH("Mr.green",B2272)))</formula>
    </cfRule>
  </conditionalFormatting>
  <conditionalFormatting sqref="B2272">
    <cfRule type="containsText" priority="454" operator="containsText" aboveAverage="0" equalAverage="0" bottom="0" percent="0" rank="0" text="Betway" dxfId="2143">
      <formula>NOT(ISERROR(SEARCH("Betway",B2272)))</formula>
    </cfRule>
  </conditionalFormatting>
  <conditionalFormatting sqref="B2272">
    <cfRule type="containsText" priority="455" operator="containsText" aboveAverage="0" equalAverage="0" bottom="0" percent="0" rank="0" text="Leovegas" dxfId="2144">
      <formula>NOT(ISERROR(SEARCH("Leovegas",B2272)))</formula>
    </cfRule>
  </conditionalFormatting>
  <conditionalFormatting sqref="B2272">
    <cfRule type="containsText" priority="456" operator="containsText" aboveAverage="0" equalAverage="0" bottom="0" percent="0" rank="0" text="Intertops" dxfId="2145">
      <formula>NOT(ISERROR(SEARCH("Intertops",B2272)))</formula>
    </cfRule>
  </conditionalFormatting>
  <conditionalFormatting sqref="B2272">
    <cfRule type="containsText" priority="457" operator="containsText" aboveAverage="0" equalAverage="0" bottom="0" percent="0" rank="0" text="Expekt" dxfId="2146">
      <formula>NOT(ISERROR(SEARCH("Expekt",B2272)))</formula>
    </cfRule>
  </conditionalFormatting>
  <conditionalFormatting sqref="B2272">
    <cfRule type="containsText" priority="458" operator="containsText" aboveAverage="0" equalAverage="0" bottom="0" percent="0" rank="0" text="Comeon" dxfId="2147">
      <formula>NOT(ISERROR(SEARCH("Comeon",B2272)))</formula>
    </cfRule>
  </conditionalFormatting>
  <conditionalFormatting sqref="B2272">
    <cfRule type="containsText" priority="459" operator="containsText" aboveAverage="0" equalAverage="0" bottom="0" percent="0" rank="0" text="Mobilebet" dxfId="2148">
      <formula>NOT(ISERROR(SEARCH("Mobilebet",B2272)))</formula>
    </cfRule>
  </conditionalFormatting>
  <conditionalFormatting sqref="B2272">
    <cfRule type="containsText" priority="460" operator="containsText" aboveAverage="0" equalAverage="0" bottom="0" percent="0" rank="0" text="Pinnacle" dxfId="2149">
      <formula>NOT(ISERROR(SEARCH("Pinnacle",B2272)))</formula>
    </cfRule>
  </conditionalFormatting>
  <conditionalFormatting sqref="B2272">
    <cfRule type="containsText" priority="461" operator="containsText" aboveAverage="0" equalAverage="0" bottom="0" percent="0" rank="0" text="Bet365" dxfId="2150">
      <formula>NOT(ISERROR(SEARCH("Bet365",B2272)))</formula>
    </cfRule>
  </conditionalFormatting>
  <conditionalFormatting sqref="B2272">
    <cfRule type="containsText" priority="462" operator="containsText" aboveAverage="0" equalAverage="0" bottom="0" percent="0" rank="0" text="Unibet" dxfId="2151">
      <formula>NOT(ISERROR(SEARCH("Unibet",B2272)))</formula>
    </cfRule>
  </conditionalFormatting>
  <conditionalFormatting sqref="B2272">
    <cfRule type="containsText" priority="463" operator="containsText" aboveAverage="0" equalAverage="0" bottom="0" percent="0" rank="0" text="Betsson" dxfId="2152">
      <formula>NOT(ISERROR(SEARCH("Betsson",B2272)))</formula>
    </cfRule>
  </conditionalFormatting>
  <conditionalFormatting sqref="B2272">
    <cfRule type="containsText" priority="464" operator="containsText" aboveAverage="0" equalAverage="0" bottom="0" percent="0" rank="0" text="Betsafe" dxfId="2153">
      <formula>NOT(ISERROR(SEARCH("Betsafe",B2272)))</formula>
    </cfRule>
  </conditionalFormatting>
  <conditionalFormatting sqref="B2272">
    <cfRule type="containsText" priority="465" operator="containsText" aboveAverage="0" equalAverage="0" bottom="0" percent="0" rank="0" text="Coolbet" dxfId="2154">
      <formula>NOT(ISERROR(SEARCH("Coolbet",B2272)))</formula>
    </cfRule>
  </conditionalFormatting>
  <conditionalFormatting sqref="B2273">
    <cfRule type="containsText" priority="466" operator="containsText" aboveAverage="0" equalAverage="0" bottom="0" percent="0" rank="0" text="Paf" dxfId="2155">
      <formula>NOT(ISERROR(SEARCH("Paf",B2273)))</formula>
    </cfRule>
  </conditionalFormatting>
  <conditionalFormatting sqref="B2273">
    <cfRule type="containsText" priority="467" operator="containsText" aboveAverage="0" equalAverage="0" bottom="0" percent="0" rank="0" text="Rizk" dxfId="2156">
      <formula>NOT(ISERROR(SEARCH("Rizk",B2273)))</formula>
    </cfRule>
  </conditionalFormatting>
  <conditionalFormatting sqref="B2273">
    <cfRule type="containsText" priority="468" operator="containsText" aboveAverage="0" equalAverage="0" bottom="0" percent="0" rank="0" text="Mr.green" dxfId="2157">
      <formula>NOT(ISERROR(SEARCH("Mr.green",B2273)))</formula>
    </cfRule>
  </conditionalFormatting>
  <conditionalFormatting sqref="B2273">
    <cfRule type="containsText" priority="469" operator="containsText" aboveAverage="0" equalAverage="0" bottom="0" percent="0" rank="0" text="Betway" dxfId="2158">
      <formula>NOT(ISERROR(SEARCH("Betway",B2273)))</formula>
    </cfRule>
  </conditionalFormatting>
  <conditionalFormatting sqref="B2273">
    <cfRule type="containsText" priority="470" operator="containsText" aboveAverage="0" equalAverage="0" bottom="0" percent="0" rank="0" text="Leovegas" dxfId="2159">
      <formula>NOT(ISERROR(SEARCH("Leovegas",B2273)))</formula>
    </cfRule>
  </conditionalFormatting>
  <conditionalFormatting sqref="B2273">
    <cfRule type="containsText" priority="471" operator="containsText" aboveAverage="0" equalAverage="0" bottom="0" percent="0" rank="0" text="Intertops" dxfId="2160">
      <formula>NOT(ISERROR(SEARCH("Intertops",B2273)))</formula>
    </cfRule>
  </conditionalFormatting>
  <conditionalFormatting sqref="B2273">
    <cfRule type="containsText" priority="472" operator="containsText" aboveAverage="0" equalAverage="0" bottom="0" percent="0" rank="0" text="Expekt" dxfId="2161">
      <formula>NOT(ISERROR(SEARCH("Expekt",B2273)))</formula>
    </cfRule>
  </conditionalFormatting>
  <conditionalFormatting sqref="B2273">
    <cfRule type="containsText" priority="473" operator="containsText" aboveAverage="0" equalAverage="0" bottom="0" percent="0" rank="0" text="Comeon" dxfId="2162">
      <formula>NOT(ISERROR(SEARCH("Comeon",B2273)))</formula>
    </cfRule>
  </conditionalFormatting>
  <conditionalFormatting sqref="B2273">
    <cfRule type="containsText" priority="474" operator="containsText" aboveAverage="0" equalAverage="0" bottom="0" percent="0" rank="0" text="Mobilebet" dxfId="2163">
      <formula>NOT(ISERROR(SEARCH("Mobilebet",B2273)))</formula>
    </cfRule>
  </conditionalFormatting>
  <conditionalFormatting sqref="B2273">
    <cfRule type="containsText" priority="475" operator="containsText" aboveAverage="0" equalAverage="0" bottom="0" percent="0" rank="0" text="Pinnacle" dxfId="2164">
      <formula>NOT(ISERROR(SEARCH("Pinnacle",B2273)))</formula>
    </cfRule>
  </conditionalFormatting>
  <conditionalFormatting sqref="B2273">
    <cfRule type="containsText" priority="476" operator="containsText" aboveAverage="0" equalAverage="0" bottom="0" percent="0" rank="0" text="Bet365" dxfId="2165">
      <formula>NOT(ISERROR(SEARCH("Bet365",B2273)))</formula>
    </cfRule>
  </conditionalFormatting>
  <conditionalFormatting sqref="B2273">
    <cfRule type="containsText" priority="477" operator="containsText" aboveAverage="0" equalAverage="0" bottom="0" percent="0" rank="0" text="Unibet" dxfId="2166">
      <formula>NOT(ISERROR(SEARCH("Unibet",B2273)))</formula>
    </cfRule>
  </conditionalFormatting>
  <conditionalFormatting sqref="B2273">
    <cfRule type="containsText" priority="478" operator="containsText" aboveAverage="0" equalAverage="0" bottom="0" percent="0" rank="0" text="Betsson" dxfId="2167">
      <formula>NOT(ISERROR(SEARCH("Betsson",B2273)))</formula>
    </cfRule>
  </conditionalFormatting>
  <conditionalFormatting sqref="B2273">
    <cfRule type="containsText" priority="479" operator="containsText" aboveAverage="0" equalAverage="0" bottom="0" percent="0" rank="0" text="Betsafe" dxfId="2168">
      <formula>NOT(ISERROR(SEARCH("Betsafe",B2273)))</formula>
    </cfRule>
  </conditionalFormatting>
  <conditionalFormatting sqref="B2273">
    <cfRule type="containsText" priority="480" operator="containsText" aboveAverage="0" equalAverage="0" bottom="0" percent="0" rank="0" text="Coolbet" dxfId="2169">
      <formula>NOT(ISERROR(SEARCH("Coolbet",B2273)))</formula>
    </cfRule>
  </conditionalFormatting>
  <conditionalFormatting sqref="B2275">
    <cfRule type="containsText" priority="481" operator="containsText" aboveAverage="0" equalAverage="0" bottom="0" percent="0" rank="0" text="Paf" dxfId="2170">
      <formula>NOT(ISERROR(SEARCH("Paf",B2275)))</formula>
    </cfRule>
  </conditionalFormatting>
  <conditionalFormatting sqref="B2275">
    <cfRule type="containsText" priority="482" operator="containsText" aboveAverage="0" equalAverage="0" bottom="0" percent="0" rank="0" text="Rizk" dxfId="2171">
      <formula>NOT(ISERROR(SEARCH("Rizk",B2275)))</formula>
    </cfRule>
  </conditionalFormatting>
  <conditionalFormatting sqref="B2275">
    <cfRule type="containsText" priority="483" operator="containsText" aboveAverage="0" equalAverage="0" bottom="0" percent="0" rank="0" text="Mr.green" dxfId="2172">
      <formula>NOT(ISERROR(SEARCH("Mr.green",B2275)))</formula>
    </cfRule>
  </conditionalFormatting>
  <conditionalFormatting sqref="B2275">
    <cfRule type="containsText" priority="484" operator="containsText" aboveAverage="0" equalAverage="0" bottom="0" percent="0" rank="0" text="Betway" dxfId="2173">
      <formula>NOT(ISERROR(SEARCH("Betway",B2275)))</formula>
    </cfRule>
  </conditionalFormatting>
  <conditionalFormatting sqref="B2275">
    <cfRule type="containsText" priority="485" operator="containsText" aboveAverage="0" equalAverage="0" bottom="0" percent="0" rank="0" text="Leovegas" dxfId="2174">
      <formula>NOT(ISERROR(SEARCH("Leovegas",B2275)))</formula>
    </cfRule>
  </conditionalFormatting>
  <conditionalFormatting sqref="B2275">
    <cfRule type="containsText" priority="486" operator="containsText" aboveAverage="0" equalAverage="0" bottom="0" percent="0" rank="0" text="Intertops" dxfId="2175">
      <formula>NOT(ISERROR(SEARCH("Intertops",B2275)))</formula>
    </cfRule>
  </conditionalFormatting>
  <conditionalFormatting sqref="B2275">
    <cfRule type="containsText" priority="487" operator="containsText" aboveAverage="0" equalAverage="0" bottom="0" percent="0" rank="0" text="Expekt" dxfId="2176">
      <formula>NOT(ISERROR(SEARCH("Expekt",B2275)))</formula>
    </cfRule>
  </conditionalFormatting>
  <conditionalFormatting sqref="B2275">
    <cfRule type="containsText" priority="488" operator="containsText" aboveAverage="0" equalAverage="0" bottom="0" percent="0" rank="0" text="Comeon" dxfId="2177">
      <formula>NOT(ISERROR(SEARCH("Comeon",B2275)))</formula>
    </cfRule>
  </conditionalFormatting>
  <conditionalFormatting sqref="B2275">
    <cfRule type="containsText" priority="489" operator="containsText" aboveAverage="0" equalAverage="0" bottom="0" percent="0" rank="0" text="Mobilebet" dxfId="2178">
      <formula>NOT(ISERROR(SEARCH("Mobilebet",B2275)))</formula>
    </cfRule>
  </conditionalFormatting>
  <conditionalFormatting sqref="B2275">
    <cfRule type="containsText" priority="490" operator="containsText" aboveAverage="0" equalAverage="0" bottom="0" percent="0" rank="0" text="Pinnacle" dxfId="2179">
      <formula>NOT(ISERROR(SEARCH("Pinnacle",B2275)))</formula>
    </cfRule>
  </conditionalFormatting>
  <conditionalFormatting sqref="B2275">
    <cfRule type="containsText" priority="491" operator="containsText" aboveAverage="0" equalAverage="0" bottom="0" percent="0" rank="0" text="Bet365" dxfId="2180">
      <formula>NOT(ISERROR(SEARCH("Bet365",B2275)))</formula>
    </cfRule>
  </conditionalFormatting>
  <conditionalFormatting sqref="B2275">
    <cfRule type="containsText" priority="492" operator="containsText" aboveAverage="0" equalAverage="0" bottom="0" percent="0" rank="0" text="Unibet" dxfId="2181">
      <formula>NOT(ISERROR(SEARCH("Unibet",B2275)))</formula>
    </cfRule>
  </conditionalFormatting>
  <conditionalFormatting sqref="B2275">
    <cfRule type="containsText" priority="493" operator="containsText" aboveAverage="0" equalAverage="0" bottom="0" percent="0" rank="0" text="Betsson" dxfId="2182">
      <formula>NOT(ISERROR(SEARCH("Betsson",B2275)))</formula>
    </cfRule>
  </conditionalFormatting>
  <conditionalFormatting sqref="B2275">
    <cfRule type="containsText" priority="494" operator="containsText" aboveAverage="0" equalAverage="0" bottom="0" percent="0" rank="0" text="Betsafe" dxfId="2183">
      <formula>NOT(ISERROR(SEARCH("Betsafe",B2275)))</formula>
    </cfRule>
  </conditionalFormatting>
  <conditionalFormatting sqref="B2275">
    <cfRule type="containsText" priority="495" operator="containsText" aboveAverage="0" equalAverage="0" bottom="0" percent="0" rank="0" text="Coolbet" dxfId="2184">
      <formula>NOT(ISERROR(SEARCH("Coolbet",B2275)))</formula>
    </cfRule>
  </conditionalFormatting>
  <conditionalFormatting sqref="B2274">
    <cfRule type="containsText" priority="496" operator="containsText" aboveAverage="0" equalAverage="0" bottom="0" percent="0" rank="0" text="Paf" dxfId="2185">
      <formula>NOT(ISERROR(SEARCH("Paf",B2274)))</formula>
    </cfRule>
  </conditionalFormatting>
  <conditionalFormatting sqref="B2274">
    <cfRule type="containsText" priority="497" operator="containsText" aboveAverage="0" equalAverage="0" bottom="0" percent="0" rank="0" text="Rizk" dxfId="2186">
      <formula>NOT(ISERROR(SEARCH("Rizk",B2274)))</formula>
    </cfRule>
  </conditionalFormatting>
  <conditionalFormatting sqref="B2274">
    <cfRule type="containsText" priority="498" operator="containsText" aboveAverage="0" equalAverage="0" bottom="0" percent="0" rank="0" text="Mr.green" dxfId="2187">
      <formula>NOT(ISERROR(SEARCH("Mr.green",B2274)))</formula>
    </cfRule>
  </conditionalFormatting>
  <conditionalFormatting sqref="B2274">
    <cfRule type="containsText" priority="499" operator="containsText" aboveAverage="0" equalAverage="0" bottom="0" percent="0" rank="0" text="Betway" dxfId="2188">
      <formula>NOT(ISERROR(SEARCH("Betway",B2274)))</formula>
    </cfRule>
  </conditionalFormatting>
  <conditionalFormatting sqref="B2274">
    <cfRule type="containsText" priority="500" operator="containsText" aboveAverage="0" equalAverage="0" bottom="0" percent="0" rank="0" text="Leovegas" dxfId="2189">
      <formula>NOT(ISERROR(SEARCH("Leovegas",B2274)))</formula>
    </cfRule>
  </conditionalFormatting>
  <conditionalFormatting sqref="B2274">
    <cfRule type="containsText" priority="501" operator="containsText" aboveAverage="0" equalAverage="0" bottom="0" percent="0" rank="0" text="Intertops" dxfId="2190">
      <formula>NOT(ISERROR(SEARCH("Intertops",B2274)))</formula>
    </cfRule>
  </conditionalFormatting>
  <conditionalFormatting sqref="B2274">
    <cfRule type="containsText" priority="502" operator="containsText" aboveAverage="0" equalAverage="0" bottom="0" percent="0" rank="0" text="Expekt" dxfId="2191">
      <formula>NOT(ISERROR(SEARCH("Expekt",B2274)))</formula>
    </cfRule>
  </conditionalFormatting>
  <conditionalFormatting sqref="B2274">
    <cfRule type="containsText" priority="503" operator="containsText" aboveAverage="0" equalAverage="0" bottom="0" percent="0" rank="0" text="Comeon" dxfId="2192">
      <formula>NOT(ISERROR(SEARCH("Comeon",B2274)))</formula>
    </cfRule>
  </conditionalFormatting>
  <conditionalFormatting sqref="B2274">
    <cfRule type="containsText" priority="504" operator="containsText" aboveAverage="0" equalAverage="0" bottom="0" percent="0" rank="0" text="Mobilebet" dxfId="2193">
      <formula>NOT(ISERROR(SEARCH("Mobilebet",B2274)))</formula>
    </cfRule>
  </conditionalFormatting>
  <conditionalFormatting sqref="B2274">
    <cfRule type="containsText" priority="505" operator="containsText" aboveAverage="0" equalAverage="0" bottom="0" percent="0" rank="0" text="Pinnacle" dxfId="2194">
      <formula>NOT(ISERROR(SEARCH("Pinnacle",B2274)))</formula>
    </cfRule>
  </conditionalFormatting>
  <conditionalFormatting sqref="B2274">
    <cfRule type="containsText" priority="506" operator="containsText" aboveAverage="0" equalAverage="0" bottom="0" percent="0" rank="0" text="Bet365" dxfId="2195">
      <formula>NOT(ISERROR(SEARCH("Bet365",B2274)))</formula>
    </cfRule>
  </conditionalFormatting>
  <conditionalFormatting sqref="B2274">
    <cfRule type="containsText" priority="507" operator="containsText" aboveAverage="0" equalAverage="0" bottom="0" percent="0" rank="0" text="Unibet" dxfId="2196">
      <formula>NOT(ISERROR(SEARCH("Unibet",B2274)))</formula>
    </cfRule>
  </conditionalFormatting>
  <conditionalFormatting sqref="B2274">
    <cfRule type="containsText" priority="508" operator="containsText" aboveAverage="0" equalAverage="0" bottom="0" percent="0" rank="0" text="Betsson" dxfId="2197">
      <formula>NOT(ISERROR(SEARCH("Betsson",B2274)))</formula>
    </cfRule>
  </conditionalFormatting>
  <conditionalFormatting sqref="B2274">
    <cfRule type="containsText" priority="509" operator="containsText" aboveAverage="0" equalAverage="0" bottom="0" percent="0" rank="0" text="Betsafe" dxfId="2198">
      <formula>NOT(ISERROR(SEARCH("Betsafe",B2274)))</formula>
    </cfRule>
  </conditionalFormatting>
  <conditionalFormatting sqref="B2274">
    <cfRule type="containsText" priority="510" operator="containsText" aboveAverage="0" equalAverage="0" bottom="0" percent="0" rank="0" text="Coolbet" dxfId="2199">
      <formula>NOT(ISERROR(SEARCH("Coolbet",B2274)))</formula>
    </cfRule>
  </conditionalFormatting>
  <conditionalFormatting sqref="B2276">
    <cfRule type="containsText" priority="511" operator="containsText" aboveAverage="0" equalAverage="0" bottom="0" percent="0" rank="0" text="Paf" dxfId="2200">
      <formula>NOT(ISERROR(SEARCH("Paf",B2276)))</formula>
    </cfRule>
  </conditionalFormatting>
  <conditionalFormatting sqref="B2276">
    <cfRule type="containsText" priority="512" operator="containsText" aboveAverage="0" equalAverage="0" bottom="0" percent="0" rank="0" text="Rizk" dxfId="2201">
      <formula>NOT(ISERROR(SEARCH("Rizk",B2276)))</formula>
    </cfRule>
  </conditionalFormatting>
  <conditionalFormatting sqref="B2276">
    <cfRule type="containsText" priority="513" operator="containsText" aboveAverage="0" equalAverage="0" bottom="0" percent="0" rank="0" text="Mr.green" dxfId="2202">
      <formula>NOT(ISERROR(SEARCH("Mr.green",B2276)))</formula>
    </cfRule>
  </conditionalFormatting>
  <conditionalFormatting sqref="B2276">
    <cfRule type="containsText" priority="514" operator="containsText" aboveAverage="0" equalAverage="0" bottom="0" percent="0" rank="0" text="Betway" dxfId="2203">
      <formula>NOT(ISERROR(SEARCH("Betway",B2276)))</formula>
    </cfRule>
  </conditionalFormatting>
  <conditionalFormatting sqref="B2276">
    <cfRule type="containsText" priority="515" operator="containsText" aboveAverage="0" equalAverage="0" bottom="0" percent="0" rank="0" text="Leovegas" dxfId="2204">
      <formula>NOT(ISERROR(SEARCH("Leovegas",B2276)))</formula>
    </cfRule>
  </conditionalFormatting>
  <conditionalFormatting sqref="B2276">
    <cfRule type="containsText" priority="516" operator="containsText" aboveAverage="0" equalAverage="0" bottom="0" percent="0" rank="0" text="Intertops" dxfId="2205">
      <formula>NOT(ISERROR(SEARCH("Intertops",B2276)))</formula>
    </cfRule>
  </conditionalFormatting>
  <conditionalFormatting sqref="B2276">
    <cfRule type="containsText" priority="517" operator="containsText" aboveAverage="0" equalAverage="0" bottom="0" percent="0" rank="0" text="Expekt" dxfId="2206">
      <formula>NOT(ISERROR(SEARCH("Expekt",B2276)))</formula>
    </cfRule>
  </conditionalFormatting>
  <conditionalFormatting sqref="B2276">
    <cfRule type="containsText" priority="518" operator="containsText" aboveAverage="0" equalAverage="0" bottom="0" percent="0" rank="0" text="Comeon" dxfId="2207">
      <formula>NOT(ISERROR(SEARCH("Comeon",B2276)))</formula>
    </cfRule>
  </conditionalFormatting>
  <conditionalFormatting sqref="B2276">
    <cfRule type="containsText" priority="519" operator="containsText" aboveAverage="0" equalAverage="0" bottom="0" percent="0" rank="0" text="Mobilebet" dxfId="2208">
      <formula>NOT(ISERROR(SEARCH("Mobilebet",B2276)))</formula>
    </cfRule>
  </conditionalFormatting>
  <conditionalFormatting sqref="B2276">
    <cfRule type="containsText" priority="520" operator="containsText" aboveAverage="0" equalAverage="0" bottom="0" percent="0" rank="0" text="Pinnacle" dxfId="2209">
      <formula>NOT(ISERROR(SEARCH("Pinnacle",B2276)))</formula>
    </cfRule>
  </conditionalFormatting>
  <conditionalFormatting sqref="B2276">
    <cfRule type="containsText" priority="521" operator="containsText" aboveAverage="0" equalAverage="0" bottom="0" percent="0" rank="0" text="Bet365" dxfId="2210">
      <formula>NOT(ISERROR(SEARCH("Bet365",B2276)))</formula>
    </cfRule>
  </conditionalFormatting>
  <conditionalFormatting sqref="B2276">
    <cfRule type="containsText" priority="522" operator="containsText" aboveAverage="0" equalAverage="0" bottom="0" percent="0" rank="0" text="Unibet" dxfId="2211">
      <formula>NOT(ISERROR(SEARCH("Unibet",B2276)))</formula>
    </cfRule>
  </conditionalFormatting>
  <conditionalFormatting sqref="B2276">
    <cfRule type="containsText" priority="523" operator="containsText" aboveAverage="0" equalAverage="0" bottom="0" percent="0" rank="0" text="Betsson" dxfId="2212">
      <formula>NOT(ISERROR(SEARCH("Betsson",B2276)))</formula>
    </cfRule>
  </conditionalFormatting>
  <conditionalFormatting sqref="B2276">
    <cfRule type="containsText" priority="524" operator="containsText" aboveAverage="0" equalAverage="0" bottom="0" percent="0" rank="0" text="Betsafe" dxfId="2213">
      <formula>NOT(ISERROR(SEARCH("Betsafe",B2276)))</formula>
    </cfRule>
  </conditionalFormatting>
  <conditionalFormatting sqref="B2276">
    <cfRule type="containsText" priority="525" operator="containsText" aboveAverage="0" equalAverage="0" bottom="0" percent="0" rank="0" text="Coolbet" dxfId="2214">
      <formula>NOT(ISERROR(SEARCH("Coolbet",B2276)))</formula>
    </cfRule>
  </conditionalFormatting>
  <conditionalFormatting sqref="B2278">
    <cfRule type="containsText" priority="526" operator="containsText" aboveAverage="0" equalAverage="0" bottom="0" percent="0" rank="0" text="Paf" dxfId="2215">
      <formula>NOT(ISERROR(SEARCH("Paf",B2278)))</formula>
    </cfRule>
  </conditionalFormatting>
  <conditionalFormatting sqref="B2278">
    <cfRule type="containsText" priority="527" operator="containsText" aboveAverage="0" equalAverage="0" bottom="0" percent="0" rank="0" text="Rizk" dxfId="2216">
      <formula>NOT(ISERROR(SEARCH("Rizk",B2278)))</formula>
    </cfRule>
  </conditionalFormatting>
  <conditionalFormatting sqref="B2278">
    <cfRule type="containsText" priority="528" operator="containsText" aboveAverage="0" equalAverage="0" bottom="0" percent="0" rank="0" text="Mr.green" dxfId="2217">
      <formula>NOT(ISERROR(SEARCH("Mr.green",B2278)))</formula>
    </cfRule>
  </conditionalFormatting>
  <conditionalFormatting sqref="B2278">
    <cfRule type="containsText" priority="529" operator="containsText" aboveAverage="0" equalAverage="0" bottom="0" percent="0" rank="0" text="Betway" dxfId="2218">
      <formula>NOT(ISERROR(SEARCH("Betway",B2278)))</formula>
    </cfRule>
  </conditionalFormatting>
  <conditionalFormatting sqref="B2278">
    <cfRule type="containsText" priority="530" operator="containsText" aboveAverage="0" equalAverage="0" bottom="0" percent="0" rank="0" text="Leovegas" dxfId="2219">
      <formula>NOT(ISERROR(SEARCH("Leovegas",B2278)))</formula>
    </cfRule>
  </conditionalFormatting>
  <conditionalFormatting sqref="B2278">
    <cfRule type="containsText" priority="531" operator="containsText" aboveAverage="0" equalAverage="0" bottom="0" percent="0" rank="0" text="Intertops" dxfId="2220">
      <formula>NOT(ISERROR(SEARCH("Intertops",B2278)))</formula>
    </cfRule>
  </conditionalFormatting>
  <conditionalFormatting sqref="B2278">
    <cfRule type="containsText" priority="532" operator="containsText" aboveAverage="0" equalAverage="0" bottom="0" percent="0" rank="0" text="Expekt" dxfId="2221">
      <formula>NOT(ISERROR(SEARCH("Expekt",B2278)))</formula>
    </cfRule>
  </conditionalFormatting>
  <conditionalFormatting sqref="B2278">
    <cfRule type="containsText" priority="533" operator="containsText" aboveAverage="0" equalAverage="0" bottom="0" percent="0" rank="0" text="Comeon" dxfId="2222">
      <formula>NOT(ISERROR(SEARCH("Comeon",B2278)))</formula>
    </cfRule>
  </conditionalFormatting>
  <conditionalFormatting sqref="B2278">
    <cfRule type="containsText" priority="534" operator="containsText" aboveAverage="0" equalAverage="0" bottom="0" percent="0" rank="0" text="Mobilebet" dxfId="2223">
      <formula>NOT(ISERROR(SEARCH("Mobilebet",B2278)))</formula>
    </cfRule>
  </conditionalFormatting>
  <conditionalFormatting sqref="B2278">
    <cfRule type="containsText" priority="535" operator="containsText" aboveAverage="0" equalAverage="0" bottom="0" percent="0" rank="0" text="Pinnacle" dxfId="2224">
      <formula>NOT(ISERROR(SEARCH("Pinnacle",B2278)))</formula>
    </cfRule>
  </conditionalFormatting>
  <conditionalFormatting sqref="B2278">
    <cfRule type="containsText" priority="536" operator="containsText" aboveAverage="0" equalAverage="0" bottom="0" percent="0" rank="0" text="Bet365" dxfId="2225">
      <formula>NOT(ISERROR(SEARCH("Bet365",B2278)))</formula>
    </cfRule>
  </conditionalFormatting>
  <conditionalFormatting sqref="B2278">
    <cfRule type="containsText" priority="537" operator="containsText" aboveAverage="0" equalAverage="0" bottom="0" percent="0" rank="0" text="Unibet" dxfId="2226">
      <formula>NOT(ISERROR(SEARCH("Unibet",B2278)))</formula>
    </cfRule>
  </conditionalFormatting>
  <conditionalFormatting sqref="B2278">
    <cfRule type="containsText" priority="538" operator="containsText" aboveAverage="0" equalAverage="0" bottom="0" percent="0" rank="0" text="Betsson" dxfId="2227">
      <formula>NOT(ISERROR(SEARCH("Betsson",B2278)))</formula>
    </cfRule>
  </conditionalFormatting>
  <conditionalFormatting sqref="B2278">
    <cfRule type="containsText" priority="539" operator="containsText" aboveAverage="0" equalAverage="0" bottom="0" percent="0" rank="0" text="Betsafe" dxfId="2228">
      <formula>NOT(ISERROR(SEARCH("Betsafe",B2278)))</formula>
    </cfRule>
  </conditionalFormatting>
  <conditionalFormatting sqref="B2278">
    <cfRule type="containsText" priority="540" operator="containsText" aboveAverage="0" equalAverage="0" bottom="0" percent="0" rank="0" text="Coolbet" dxfId="2229">
      <formula>NOT(ISERROR(SEARCH("Coolbet",B2278)))</formula>
    </cfRule>
  </conditionalFormatting>
  <conditionalFormatting sqref="B2277">
    <cfRule type="containsText" priority="541" operator="containsText" aboveAverage="0" equalAverage="0" bottom="0" percent="0" rank="0" text="Paf" dxfId="2230">
      <formula>NOT(ISERROR(SEARCH("Paf",B2277)))</formula>
    </cfRule>
  </conditionalFormatting>
  <conditionalFormatting sqref="B2277">
    <cfRule type="containsText" priority="542" operator="containsText" aboveAverage="0" equalAverage="0" bottom="0" percent="0" rank="0" text="Rizk" dxfId="2231">
      <formula>NOT(ISERROR(SEARCH("Rizk",B2277)))</formula>
    </cfRule>
  </conditionalFormatting>
  <conditionalFormatting sqref="B2277">
    <cfRule type="containsText" priority="543" operator="containsText" aboveAverage="0" equalAverage="0" bottom="0" percent="0" rank="0" text="Mr.green" dxfId="2232">
      <formula>NOT(ISERROR(SEARCH("Mr.green",B2277)))</formula>
    </cfRule>
  </conditionalFormatting>
  <conditionalFormatting sqref="B2277">
    <cfRule type="containsText" priority="544" operator="containsText" aboveAverage="0" equalAverage="0" bottom="0" percent="0" rank="0" text="Betway" dxfId="2233">
      <formula>NOT(ISERROR(SEARCH("Betway",B2277)))</formula>
    </cfRule>
  </conditionalFormatting>
  <conditionalFormatting sqref="B2277">
    <cfRule type="containsText" priority="545" operator="containsText" aboveAverage="0" equalAverage="0" bottom="0" percent="0" rank="0" text="Leovegas" dxfId="2234">
      <formula>NOT(ISERROR(SEARCH("Leovegas",B2277)))</formula>
    </cfRule>
  </conditionalFormatting>
  <conditionalFormatting sqref="B2277">
    <cfRule type="containsText" priority="546" operator="containsText" aboveAverage="0" equalAverage="0" bottom="0" percent="0" rank="0" text="Intertops" dxfId="2235">
      <formula>NOT(ISERROR(SEARCH("Intertops",B2277)))</formula>
    </cfRule>
  </conditionalFormatting>
  <conditionalFormatting sqref="B2277">
    <cfRule type="containsText" priority="547" operator="containsText" aboveAverage="0" equalAverage="0" bottom="0" percent="0" rank="0" text="Expekt" dxfId="2236">
      <formula>NOT(ISERROR(SEARCH("Expekt",B2277)))</formula>
    </cfRule>
  </conditionalFormatting>
  <conditionalFormatting sqref="B2277">
    <cfRule type="containsText" priority="548" operator="containsText" aboveAverage="0" equalAverage="0" bottom="0" percent="0" rank="0" text="Comeon" dxfId="2237">
      <formula>NOT(ISERROR(SEARCH("Comeon",B2277)))</formula>
    </cfRule>
  </conditionalFormatting>
  <conditionalFormatting sqref="B2277">
    <cfRule type="containsText" priority="549" operator="containsText" aboveAverage="0" equalAverage="0" bottom="0" percent="0" rank="0" text="Mobilebet" dxfId="2238">
      <formula>NOT(ISERROR(SEARCH("Mobilebet",B2277)))</formula>
    </cfRule>
  </conditionalFormatting>
  <conditionalFormatting sqref="B2277">
    <cfRule type="containsText" priority="550" operator="containsText" aboveAverage="0" equalAverage="0" bottom="0" percent="0" rank="0" text="Pinnacle" dxfId="2239">
      <formula>NOT(ISERROR(SEARCH("Pinnacle",B2277)))</formula>
    </cfRule>
  </conditionalFormatting>
  <conditionalFormatting sqref="B2277">
    <cfRule type="containsText" priority="551" operator="containsText" aboveAverage="0" equalAverage="0" bottom="0" percent="0" rank="0" text="Bet365" dxfId="2240">
      <formula>NOT(ISERROR(SEARCH("Bet365",B2277)))</formula>
    </cfRule>
  </conditionalFormatting>
  <conditionalFormatting sqref="B2277">
    <cfRule type="containsText" priority="552" operator="containsText" aboveAverage="0" equalAverage="0" bottom="0" percent="0" rank="0" text="Unibet" dxfId="2241">
      <formula>NOT(ISERROR(SEARCH("Unibet",B2277)))</formula>
    </cfRule>
  </conditionalFormatting>
  <conditionalFormatting sqref="B2277">
    <cfRule type="containsText" priority="553" operator="containsText" aboveAverage="0" equalAverage="0" bottom="0" percent="0" rank="0" text="Betsson" dxfId="2242">
      <formula>NOT(ISERROR(SEARCH("Betsson",B2277)))</formula>
    </cfRule>
  </conditionalFormatting>
  <conditionalFormatting sqref="B2277">
    <cfRule type="containsText" priority="554" operator="containsText" aboveAverage="0" equalAverage="0" bottom="0" percent="0" rank="0" text="Betsafe" dxfId="2243">
      <formula>NOT(ISERROR(SEARCH("Betsafe",B2277)))</formula>
    </cfRule>
  </conditionalFormatting>
  <conditionalFormatting sqref="B2277">
    <cfRule type="containsText" priority="555" operator="containsText" aboveAverage="0" equalAverage="0" bottom="0" percent="0" rank="0" text="Coolbet" dxfId="2244">
      <formula>NOT(ISERROR(SEARCH("Coolbet",B2277)))</formula>
    </cfRule>
  </conditionalFormatting>
  <conditionalFormatting sqref="B2282">
    <cfRule type="containsText" priority="556" operator="containsText" aboveAverage="0" equalAverage="0" bottom="0" percent="0" rank="0" text="Paf" dxfId="2245">
      <formula>NOT(ISERROR(SEARCH("Paf",B2282)))</formula>
    </cfRule>
  </conditionalFormatting>
  <conditionalFormatting sqref="B2282">
    <cfRule type="containsText" priority="557" operator="containsText" aboveAverage="0" equalAverage="0" bottom="0" percent="0" rank="0" text="Rizk" dxfId="2246">
      <formula>NOT(ISERROR(SEARCH("Rizk",B2282)))</formula>
    </cfRule>
  </conditionalFormatting>
  <conditionalFormatting sqref="B2282">
    <cfRule type="containsText" priority="558" operator="containsText" aboveAverage="0" equalAverage="0" bottom="0" percent="0" rank="0" text="Mr.green" dxfId="2247">
      <formula>NOT(ISERROR(SEARCH("Mr.green",B2282)))</formula>
    </cfRule>
  </conditionalFormatting>
  <conditionalFormatting sqref="B2282">
    <cfRule type="containsText" priority="559" operator="containsText" aboveAverage="0" equalAverage="0" bottom="0" percent="0" rank="0" text="Betway" dxfId="2248">
      <formula>NOT(ISERROR(SEARCH("Betway",B2282)))</formula>
    </cfRule>
  </conditionalFormatting>
  <conditionalFormatting sqref="B2282">
    <cfRule type="containsText" priority="560" operator="containsText" aboveAverage="0" equalAverage="0" bottom="0" percent="0" rank="0" text="Leovegas" dxfId="2249">
      <formula>NOT(ISERROR(SEARCH("Leovegas",B2282)))</formula>
    </cfRule>
  </conditionalFormatting>
  <conditionalFormatting sqref="B2282">
    <cfRule type="containsText" priority="561" operator="containsText" aboveAverage="0" equalAverage="0" bottom="0" percent="0" rank="0" text="Intertops" dxfId="2250">
      <formula>NOT(ISERROR(SEARCH("Intertops",B2282)))</formula>
    </cfRule>
  </conditionalFormatting>
  <conditionalFormatting sqref="B2282">
    <cfRule type="containsText" priority="562" operator="containsText" aboveAverage="0" equalAverage="0" bottom="0" percent="0" rank="0" text="Expekt" dxfId="2251">
      <formula>NOT(ISERROR(SEARCH("Expekt",B2282)))</formula>
    </cfRule>
  </conditionalFormatting>
  <conditionalFormatting sqref="B2282">
    <cfRule type="containsText" priority="563" operator="containsText" aboveAverage="0" equalAverage="0" bottom="0" percent="0" rank="0" text="Comeon" dxfId="2252">
      <formula>NOT(ISERROR(SEARCH("Comeon",B2282)))</formula>
    </cfRule>
  </conditionalFormatting>
  <conditionalFormatting sqref="B2282">
    <cfRule type="containsText" priority="564" operator="containsText" aboveAverage="0" equalAverage="0" bottom="0" percent="0" rank="0" text="Mobilebet" dxfId="2253">
      <formula>NOT(ISERROR(SEARCH("Mobilebet",B2282)))</formula>
    </cfRule>
  </conditionalFormatting>
  <conditionalFormatting sqref="B2282">
    <cfRule type="containsText" priority="565" operator="containsText" aboveAverage="0" equalAverage="0" bottom="0" percent="0" rank="0" text="Pinnacle" dxfId="2254">
      <formula>NOT(ISERROR(SEARCH("Pinnacle",B2282)))</formula>
    </cfRule>
  </conditionalFormatting>
  <conditionalFormatting sqref="B2282">
    <cfRule type="containsText" priority="566" operator="containsText" aboveAverage="0" equalAverage="0" bottom="0" percent="0" rank="0" text="Bet365" dxfId="2255">
      <formula>NOT(ISERROR(SEARCH("Bet365",B2282)))</formula>
    </cfRule>
  </conditionalFormatting>
  <conditionalFormatting sqref="B2282">
    <cfRule type="containsText" priority="567" operator="containsText" aboveAverage="0" equalAverage="0" bottom="0" percent="0" rank="0" text="Unibet" dxfId="2256">
      <formula>NOT(ISERROR(SEARCH("Unibet",B2282)))</formula>
    </cfRule>
  </conditionalFormatting>
  <conditionalFormatting sqref="B2282">
    <cfRule type="containsText" priority="568" operator="containsText" aboveAverage="0" equalAverage="0" bottom="0" percent="0" rank="0" text="Betsson" dxfId="2257">
      <formula>NOT(ISERROR(SEARCH("Betsson",B2282)))</formula>
    </cfRule>
  </conditionalFormatting>
  <conditionalFormatting sqref="B2282">
    <cfRule type="containsText" priority="569" operator="containsText" aboveAverage="0" equalAverage="0" bottom="0" percent="0" rank="0" text="Betsafe" dxfId="2258">
      <formula>NOT(ISERROR(SEARCH("Betsafe",B2282)))</formula>
    </cfRule>
  </conditionalFormatting>
  <conditionalFormatting sqref="B2282">
    <cfRule type="containsText" priority="570" operator="containsText" aboveAverage="0" equalAverage="0" bottom="0" percent="0" rank="0" text="Coolbet" dxfId="2259">
      <formula>NOT(ISERROR(SEARCH("Coolbet",B2282)))</formula>
    </cfRule>
  </conditionalFormatting>
  <conditionalFormatting sqref="B2283">
    <cfRule type="containsText" priority="571" operator="containsText" aboveAverage="0" equalAverage="0" bottom="0" percent="0" rank="0" text="Paf" dxfId="2260">
      <formula>NOT(ISERROR(SEARCH("Paf",B2283)))</formula>
    </cfRule>
  </conditionalFormatting>
  <conditionalFormatting sqref="B2283">
    <cfRule type="containsText" priority="572" operator="containsText" aboveAverage="0" equalAverage="0" bottom="0" percent="0" rank="0" text="Rizk" dxfId="2261">
      <formula>NOT(ISERROR(SEARCH("Rizk",B2283)))</formula>
    </cfRule>
  </conditionalFormatting>
  <conditionalFormatting sqref="B2283">
    <cfRule type="containsText" priority="573" operator="containsText" aboveAverage="0" equalAverage="0" bottom="0" percent="0" rank="0" text="Mr.green" dxfId="2262">
      <formula>NOT(ISERROR(SEARCH("Mr.green",B2283)))</formula>
    </cfRule>
  </conditionalFormatting>
  <conditionalFormatting sqref="B2283">
    <cfRule type="containsText" priority="574" operator="containsText" aboveAverage="0" equalAverage="0" bottom="0" percent="0" rank="0" text="Betway" dxfId="2263">
      <formula>NOT(ISERROR(SEARCH("Betway",B2283)))</formula>
    </cfRule>
  </conditionalFormatting>
  <conditionalFormatting sqref="B2283">
    <cfRule type="containsText" priority="575" operator="containsText" aboveAverage="0" equalAverage="0" bottom="0" percent="0" rank="0" text="Leovegas" dxfId="2264">
      <formula>NOT(ISERROR(SEARCH("Leovegas",B2283)))</formula>
    </cfRule>
  </conditionalFormatting>
  <conditionalFormatting sqref="B2283">
    <cfRule type="containsText" priority="576" operator="containsText" aboveAverage="0" equalAverage="0" bottom="0" percent="0" rank="0" text="Intertops" dxfId="2265">
      <formula>NOT(ISERROR(SEARCH("Intertops",B2283)))</formula>
    </cfRule>
  </conditionalFormatting>
  <conditionalFormatting sqref="B2283">
    <cfRule type="containsText" priority="577" operator="containsText" aboveAverage="0" equalAverage="0" bottom="0" percent="0" rank="0" text="Expekt" dxfId="2266">
      <formula>NOT(ISERROR(SEARCH("Expekt",B2283)))</formula>
    </cfRule>
  </conditionalFormatting>
  <conditionalFormatting sqref="B2283">
    <cfRule type="containsText" priority="578" operator="containsText" aboveAverage="0" equalAverage="0" bottom="0" percent="0" rank="0" text="Comeon" dxfId="2267">
      <formula>NOT(ISERROR(SEARCH("Comeon",B2283)))</formula>
    </cfRule>
  </conditionalFormatting>
  <conditionalFormatting sqref="B2283">
    <cfRule type="containsText" priority="579" operator="containsText" aboveAverage="0" equalAverage="0" bottom="0" percent="0" rank="0" text="Mobilebet" dxfId="2268">
      <formula>NOT(ISERROR(SEARCH("Mobilebet",B2283)))</formula>
    </cfRule>
  </conditionalFormatting>
  <conditionalFormatting sqref="B2283">
    <cfRule type="containsText" priority="580" operator="containsText" aboveAverage="0" equalAverage="0" bottom="0" percent="0" rank="0" text="Pinnacle" dxfId="2269">
      <formula>NOT(ISERROR(SEARCH("Pinnacle",B2283)))</formula>
    </cfRule>
  </conditionalFormatting>
  <conditionalFormatting sqref="B2283">
    <cfRule type="containsText" priority="581" operator="containsText" aboveAverage="0" equalAverage="0" bottom="0" percent="0" rank="0" text="Bet365" dxfId="2270">
      <formula>NOT(ISERROR(SEARCH("Bet365",B2283)))</formula>
    </cfRule>
  </conditionalFormatting>
  <conditionalFormatting sqref="B2283">
    <cfRule type="containsText" priority="582" operator="containsText" aboveAverage="0" equalAverage="0" bottom="0" percent="0" rank="0" text="Unibet" dxfId="2271">
      <formula>NOT(ISERROR(SEARCH("Unibet",B2283)))</formula>
    </cfRule>
  </conditionalFormatting>
  <conditionalFormatting sqref="B2283">
    <cfRule type="containsText" priority="583" operator="containsText" aboveAverage="0" equalAverage="0" bottom="0" percent="0" rank="0" text="Betsson" dxfId="2272">
      <formula>NOT(ISERROR(SEARCH("Betsson",B2283)))</formula>
    </cfRule>
  </conditionalFormatting>
  <conditionalFormatting sqref="B2283">
    <cfRule type="containsText" priority="584" operator="containsText" aboveAverage="0" equalAverage="0" bottom="0" percent="0" rank="0" text="Betsafe" dxfId="2273">
      <formula>NOT(ISERROR(SEARCH("Betsafe",B2283)))</formula>
    </cfRule>
  </conditionalFormatting>
  <conditionalFormatting sqref="B2283">
    <cfRule type="containsText" priority="585" operator="containsText" aboveAverage="0" equalAverage="0" bottom="0" percent="0" rank="0" text="Coolbet" dxfId="2274">
      <formula>NOT(ISERROR(SEARCH("Coolbet",B2283)))</formula>
    </cfRule>
  </conditionalFormatting>
  <conditionalFormatting sqref="B2286">
    <cfRule type="containsText" priority="586" operator="containsText" aboveAverage="0" equalAverage="0" bottom="0" percent="0" rank="0" text="Paf" dxfId="2275">
      <formula>NOT(ISERROR(SEARCH("Paf",B2286)))</formula>
    </cfRule>
  </conditionalFormatting>
  <conditionalFormatting sqref="B2286">
    <cfRule type="containsText" priority="587" operator="containsText" aboveAverage="0" equalAverage="0" bottom="0" percent="0" rank="0" text="Rizk" dxfId="2276">
      <formula>NOT(ISERROR(SEARCH("Rizk",B2286)))</formula>
    </cfRule>
  </conditionalFormatting>
  <conditionalFormatting sqref="B2286">
    <cfRule type="containsText" priority="588" operator="containsText" aboveAverage="0" equalAverage="0" bottom="0" percent="0" rank="0" text="Mr.green" dxfId="2277">
      <formula>NOT(ISERROR(SEARCH("Mr.green",B2286)))</formula>
    </cfRule>
  </conditionalFormatting>
  <conditionalFormatting sqref="B2286">
    <cfRule type="containsText" priority="589" operator="containsText" aboveAverage="0" equalAverage="0" bottom="0" percent="0" rank="0" text="Betway" dxfId="2278">
      <formula>NOT(ISERROR(SEARCH("Betway",B2286)))</formula>
    </cfRule>
  </conditionalFormatting>
  <conditionalFormatting sqref="B2286">
    <cfRule type="containsText" priority="590" operator="containsText" aboveAverage="0" equalAverage="0" bottom="0" percent="0" rank="0" text="Leovegas" dxfId="2279">
      <formula>NOT(ISERROR(SEARCH("Leovegas",B2286)))</formula>
    </cfRule>
  </conditionalFormatting>
  <conditionalFormatting sqref="B2286">
    <cfRule type="containsText" priority="591" operator="containsText" aboveAverage="0" equalAverage="0" bottom="0" percent="0" rank="0" text="Intertops" dxfId="2280">
      <formula>NOT(ISERROR(SEARCH("Intertops",B2286)))</formula>
    </cfRule>
  </conditionalFormatting>
  <conditionalFormatting sqref="B2286">
    <cfRule type="containsText" priority="592" operator="containsText" aboveAverage="0" equalAverage="0" bottom="0" percent="0" rank="0" text="Expekt" dxfId="2281">
      <formula>NOT(ISERROR(SEARCH("Expekt",B2286)))</formula>
    </cfRule>
  </conditionalFormatting>
  <conditionalFormatting sqref="B2286">
    <cfRule type="containsText" priority="593" operator="containsText" aboveAverage="0" equalAverage="0" bottom="0" percent="0" rank="0" text="Comeon" dxfId="2282">
      <formula>NOT(ISERROR(SEARCH("Comeon",B2286)))</formula>
    </cfRule>
  </conditionalFormatting>
  <conditionalFormatting sqref="B2286">
    <cfRule type="containsText" priority="594" operator="containsText" aboveAverage="0" equalAverage="0" bottom="0" percent="0" rank="0" text="Mobilebet" dxfId="2283">
      <formula>NOT(ISERROR(SEARCH("Mobilebet",B2286)))</formula>
    </cfRule>
  </conditionalFormatting>
  <conditionalFormatting sqref="B2286">
    <cfRule type="containsText" priority="595" operator="containsText" aboveAverage="0" equalAverage="0" bottom="0" percent="0" rank="0" text="Pinnacle" dxfId="2284">
      <formula>NOT(ISERROR(SEARCH("Pinnacle",B2286)))</formula>
    </cfRule>
  </conditionalFormatting>
  <conditionalFormatting sqref="B2286">
    <cfRule type="containsText" priority="596" operator="containsText" aboveAverage="0" equalAverage="0" bottom="0" percent="0" rank="0" text="Bet365" dxfId="2285">
      <formula>NOT(ISERROR(SEARCH("Bet365",B2286)))</formula>
    </cfRule>
  </conditionalFormatting>
  <conditionalFormatting sqref="B2286">
    <cfRule type="containsText" priority="597" operator="containsText" aboveAverage="0" equalAverage="0" bottom="0" percent="0" rank="0" text="Unibet" dxfId="2286">
      <formula>NOT(ISERROR(SEARCH("Unibet",B2286)))</formula>
    </cfRule>
  </conditionalFormatting>
  <conditionalFormatting sqref="B2286">
    <cfRule type="containsText" priority="598" operator="containsText" aboveAverage="0" equalAverage="0" bottom="0" percent="0" rank="0" text="Betsson" dxfId="2287">
      <formula>NOT(ISERROR(SEARCH("Betsson",B2286)))</formula>
    </cfRule>
  </conditionalFormatting>
  <conditionalFormatting sqref="B2286">
    <cfRule type="containsText" priority="599" operator="containsText" aboveAverage="0" equalAverage="0" bottom="0" percent="0" rank="0" text="Betsafe" dxfId="2288">
      <formula>NOT(ISERROR(SEARCH("Betsafe",B2286)))</formula>
    </cfRule>
  </conditionalFormatting>
  <conditionalFormatting sqref="B2286">
    <cfRule type="containsText" priority="600" operator="containsText" aboveAverage="0" equalAverage="0" bottom="0" percent="0" rank="0" text="Coolbet" dxfId="2289">
      <formula>NOT(ISERROR(SEARCH("Coolbet",B2286)))</formula>
    </cfRule>
  </conditionalFormatting>
  <conditionalFormatting sqref="B2283">
    <cfRule type="containsText" priority="601" operator="containsText" aboveAverage="0" equalAverage="0" bottom="0" percent="0" rank="0" text="Paf" dxfId="2290">
      <formula>NOT(ISERROR(SEARCH("Paf",B2283)))</formula>
    </cfRule>
  </conditionalFormatting>
  <conditionalFormatting sqref="B2283">
    <cfRule type="containsText" priority="602" operator="containsText" aboveAverage="0" equalAverage="0" bottom="0" percent="0" rank="0" text="Rizk" dxfId="2291">
      <formula>NOT(ISERROR(SEARCH("Rizk",B2283)))</formula>
    </cfRule>
  </conditionalFormatting>
  <conditionalFormatting sqref="B2283">
    <cfRule type="containsText" priority="603" operator="containsText" aboveAverage="0" equalAverage="0" bottom="0" percent="0" rank="0" text="Mr.green" dxfId="2292">
      <formula>NOT(ISERROR(SEARCH("Mr.green",B2283)))</formula>
    </cfRule>
  </conditionalFormatting>
  <conditionalFormatting sqref="B2283">
    <cfRule type="containsText" priority="604" operator="containsText" aboveAverage="0" equalAverage="0" bottom="0" percent="0" rank="0" text="Betway" dxfId="2293">
      <formula>NOT(ISERROR(SEARCH("Betway",B2283)))</formula>
    </cfRule>
  </conditionalFormatting>
  <conditionalFormatting sqref="B2283">
    <cfRule type="containsText" priority="605" operator="containsText" aboveAverage="0" equalAverage="0" bottom="0" percent="0" rank="0" text="Leovegas" dxfId="2294">
      <formula>NOT(ISERROR(SEARCH("Leovegas",B2283)))</formula>
    </cfRule>
  </conditionalFormatting>
  <conditionalFormatting sqref="B2283">
    <cfRule type="containsText" priority="606" operator="containsText" aboveAverage="0" equalAverage="0" bottom="0" percent="0" rank="0" text="Intertops" dxfId="2295">
      <formula>NOT(ISERROR(SEARCH("Intertops",B2283)))</formula>
    </cfRule>
  </conditionalFormatting>
  <conditionalFormatting sqref="B2283">
    <cfRule type="containsText" priority="607" operator="containsText" aboveAverage="0" equalAverage="0" bottom="0" percent="0" rank="0" text="Expekt" dxfId="2296">
      <formula>NOT(ISERROR(SEARCH("Expekt",B2283)))</formula>
    </cfRule>
  </conditionalFormatting>
  <conditionalFormatting sqref="B2283">
    <cfRule type="containsText" priority="608" operator="containsText" aboveAverage="0" equalAverage="0" bottom="0" percent="0" rank="0" text="Comeon" dxfId="2297">
      <formula>NOT(ISERROR(SEARCH("Comeon",B2283)))</formula>
    </cfRule>
  </conditionalFormatting>
  <conditionalFormatting sqref="B2283">
    <cfRule type="containsText" priority="609" operator="containsText" aboveAverage="0" equalAverage="0" bottom="0" percent="0" rank="0" text="Mobilebet" dxfId="2298">
      <formula>NOT(ISERROR(SEARCH("Mobilebet",B2283)))</formula>
    </cfRule>
  </conditionalFormatting>
  <conditionalFormatting sqref="B2283">
    <cfRule type="containsText" priority="610" operator="containsText" aboveAverage="0" equalAverage="0" bottom="0" percent="0" rank="0" text="Pinnacle" dxfId="2299">
      <formula>NOT(ISERROR(SEARCH("Pinnacle",B2283)))</formula>
    </cfRule>
  </conditionalFormatting>
  <conditionalFormatting sqref="B2283">
    <cfRule type="containsText" priority="611" operator="containsText" aboveAverage="0" equalAverage="0" bottom="0" percent="0" rank="0" text="Bet365" dxfId="2300">
      <formula>NOT(ISERROR(SEARCH("Bet365",B2283)))</formula>
    </cfRule>
  </conditionalFormatting>
  <conditionalFormatting sqref="B2283">
    <cfRule type="containsText" priority="612" operator="containsText" aboveAverage="0" equalAverage="0" bottom="0" percent="0" rank="0" text="Unibet" dxfId="2301">
      <formula>NOT(ISERROR(SEARCH("Unibet",B2283)))</formula>
    </cfRule>
  </conditionalFormatting>
  <conditionalFormatting sqref="B2283">
    <cfRule type="containsText" priority="613" operator="containsText" aboveAverage="0" equalAverage="0" bottom="0" percent="0" rank="0" text="Betsson" dxfId="2302">
      <formula>NOT(ISERROR(SEARCH("Betsson",B2283)))</formula>
    </cfRule>
  </conditionalFormatting>
  <conditionalFormatting sqref="B2283">
    <cfRule type="containsText" priority="614" operator="containsText" aboveAverage="0" equalAverage="0" bottom="0" percent="0" rank="0" text="Betsafe" dxfId="2303">
      <formula>NOT(ISERROR(SEARCH("Betsafe",B2283)))</formula>
    </cfRule>
  </conditionalFormatting>
  <conditionalFormatting sqref="B2283">
    <cfRule type="containsText" priority="615" operator="containsText" aboveAverage="0" equalAverage="0" bottom="0" percent="0" rank="0" text="Coolbet" dxfId="2304">
      <formula>NOT(ISERROR(SEARCH("Coolbet",B2283)))</formula>
    </cfRule>
  </conditionalFormatting>
  <conditionalFormatting sqref="B2283">
    <cfRule type="beginsWith" priority="616" operator="beginsWith" aboveAverage="0" equalAverage="0" bottom="0" percent="0" rank="0" text="Paf" dxfId="2305">
      <formula>LEFT(B2283,LEN("Paf"))="Paf"</formula>
    </cfRule>
  </conditionalFormatting>
  <conditionalFormatting sqref="B2283">
    <cfRule type="containsText" priority="617" operator="containsText" aboveAverage="0" equalAverage="0" bottom="0" percent="0" rank="0" text="Betsafe" dxfId="2306">
      <formula>NOT(ISERROR(SEARCH("Betsafe",B2283)))</formula>
    </cfRule>
  </conditionalFormatting>
  <conditionalFormatting sqref="B2283">
    <cfRule type="containsText" priority="618" operator="containsText" aboveAverage="0" equalAverage="0" bottom="0" percent="0" rank="0" text="Rizk" dxfId="2307">
      <formula>NOT(ISERROR(SEARCH("Rizk",B2283)))</formula>
    </cfRule>
  </conditionalFormatting>
  <conditionalFormatting sqref="B2283">
    <cfRule type="containsText" priority="619" operator="containsText" aboveAverage="0" equalAverage="0" bottom="0" percent="0" rank="0" text="Mr.green" dxfId="2308">
      <formula>NOT(ISERROR(SEARCH("Mr.green",B2283)))</formula>
    </cfRule>
  </conditionalFormatting>
  <conditionalFormatting sqref="B2283">
    <cfRule type="containsText" priority="620" operator="containsText" aboveAverage="0" equalAverage="0" bottom="0" percent="0" rank="0" text="Betway" dxfId="2309">
      <formula>NOT(ISERROR(SEARCH("Betway",B2283)))</formula>
    </cfRule>
  </conditionalFormatting>
  <conditionalFormatting sqref="B2283">
    <cfRule type="containsText" priority="621" operator="containsText" aboveAverage="0" equalAverage="0" bottom="0" percent="0" rank="0" text="Leovegas" dxfId="2310">
      <formula>NOT(ISERROR(SEARCH("Leovegas",B2283)))</formula>
    </cfRule>
  </conditionalFormatting>
  <conditionalFormatting sqref="B2283">
    <cfRule type="containsText" priority="622" operator="containsText" aboveAverage="0" equalAverage="0" bottom="0" percent="0" rank="0" text="Intertops" dxfId="2311">
      <formula>NOT(ISERROR(SEARCH("Intertops",B2283)))</formula>
    </cfRule>
  </conditionalFormatting>
  <conditionalFormatting sqref="B2283">
    <cfRule type="containsText" priority="623" operator="containsText" aboveAverage="0" equalAverage="0" bottom="0" percent="0" rank="0" text="Expekt" dxfId="2312">
      <formula>NOT(ISERROR(SEARCH("Expekt",B2283)))</formula>
    </cfRule>
  </conditionalFormatting>
  <conditionalFormatting sqref="B2283">
    <cfRule type="containsText" priority="624" operator="containsText" aboveAverage="0" equalAverage="0" bottom="0" percent="0" rank="0" text="Comeon" dxfId="2313">
      <formula>NOT(ISERROR(SEARCH("Comeon",B2283)))</formula>
    </cfRule>
  </conditionalFormatting>
  <conditionalFormatting sqref="B2283">
    <cfRule type="containsText" priority="625" operator="containsText" aboveAverage="0" equalAverage="0" bottom="0" percent="0" rank="0" text="Mobilebet" dxfId="2314">
      <formula>NOT(ISERROR(SEARCH("Mobilebet",B2283)))</formula>
    </cfRule>
  </conditionalFormatting>
  <conditionalFormatting sqref="B2283">
    <cfRule type="containsText" priority="626" operator="containsText" aboveAverage="0" equalAverage="0" bottom="0" percent="0" rank="0" text="Pinnacle" dxfId="2315">
      <formula>NOT(ISERROR(SEARCH("Pinnacle",B2283)))</formula>
    </cfRule>
  </conditionalFormatting>
  <conditionalFormatting sqref="B2283">
    <cfRule type="containsText" priority="627" operator="containsText" aboveAverage="0" equalAverage="0" bottom="0" percent="0" rank="0" text="Bet365" dxfId="2316">
      <formula>NOT(ISERROR(SEARCH("Bet365",B2283)))</formula>
    </cfRule>
  </conditionalFormatting>
  <conditionalFormatting sqref="B2283">
    <cfRule type="containsText" priority="628" operator="containsText" aboveAverage="0" equalAverage="0" bottom="0" percent="0" rank="0" text="Unibet" dxfId="2317">
      <formula>NOT(ISERROR(SEARCH("Unibet",B2283)))</formula>
    </cfRule>
  </conditionalFormatting>
  <conditionalFormatting sqref="B2283">
    <cfRule type="containsText" priority="629" operator="containsText" aboveAverage="0" equalAverage="0" bottom="0" percent="0" rank="0" text="Betsson" dxfId="2318">
      <formula>NOT(ISERROR(SEARCH("Betsson",B2283)))</formula>
    </cfRule>
  </conditionalFormatting>
  <conditionalFormatting sqref="B2283">
    <cfRule type="containsText" priority="630" operator="containsText" aboveAverage="0" equalAverage="0" bottom="0" percent="0" rank="0" text="Coolbet" dxfId="2319">
      <formula>NOT(ISERROR(SEARCH("Coolbet",B2283)))</formula>
    </cfRule>
  </conditionalFormatting>
  <conditionalFormatting sqref="B2292">
    <cfRule type="cellIs" priority="631" operator="equal" aboveAverage="0" equalAverage="0" bottom="0" percent="0" rank="0" text="" dxfId="2320">
      <formula>"TonyBet"</formula>
    </cfRule>
  </conditionalFormatting>
  <conditionalFormatting sqref="B2292">
    <cfRule type="cellIs" priority="632" operator="equal" aboveAverage="0" equalAverage="0" bottom="0" percent="0" rank="0" text="" dxfId="2321">
      <formula>"TonyBet"</formula>
    </cfRule>
  </conditionalFormatting>
  <conditionalFormatting sqref="B2298">
    <cfRule type="containsText" priority="633" operator="containsText" aboveAverage="0" equalAverage="0" bottom="0" percent="0" rank="0" text="Paf" dxfId="2322">
      <formula>NOT(ISERROR(SEARCH("Paf",B2298)))</formula>
    </cfRule>
  </conditionalFormatting>
  <conditionalFormatting sqref="B2298">
    <cfRule type="containsText" priority="634" operator="containsText" aboveAverage="0" equalAverage="0" bottom="0" percent="0" rank="0" text="Rizk" dxfId="2323">
      <formula>NOT(ISERROR(SEARCH("Rizk",B2298)))</formula>
    </cfRule>
  </conditionalFormatting>
  <conditionalFormatting sqref="B2298">
    <cfRule type="containsText" priority="635" operator="containsText" aboveAverage="0" equalAverage="0" bottom="0" percent="0" rank="0" text="Mr.green" dxfId="2324">
      <formula>NOT(ISERROR(SEARCH("Mr.green",B2298)))</formula>
    </cfRule>
  </conditionalFormatting>
  <conditionalFormatting sqref="B2298">
    <cfRule type="containsText" priority="636" operator="containsText" aboveAverage="0" equalAverage="0" bottom="0" percent="0" rank="0" text="Betway" dxfId="2325">
      <formula>NOT(ISERROR(SEARCH("Betway",B2298)))</formula>
    </cfRule>
  </conditionalFormatting>
  <conditionalFormatting sqref="B2298">
    <cfRule type="containsText" priority="637" operator="containsText" aboveAverage="0" equalAverage="0" bottom="0" percent="0" rank="0" text="Leovegas" dxfId="2326">
      <formula>NOT(ISERROR(SEARCH("Leovegas",B2298)))</formula>
    </cfRule>
  </conditionalFormatting>
  <conditionalFormatting sqref="B2298">
    <cfRule type="containsText" priority="638" operator="containsText" aboveAverage="0" equalAverage="0" bottom="0" percent="0" rank="0" text="Intertops" dxfId="2327">
      <formula>NOT(ISERROR(SEARCH("Intertops",B2298)))</formula>
    </cfRule>
  </conditionalFormatting>
  <conditionalFormatting sqref="B2298">
    <cfRule type="containsText" priority="639" operator="containsText" aboveAverage="0" equalAverage="0" bottom="0" percent="0" rank="0" text="Expekt" dxfId="2328">
      <formula>NOT(ISERROR(SEARCH("Expekt",B2298)))</formula>
    </cfRule>
  </conditionalFormatting>
  <conditionalFormatting sqref="B2298">
    <cfRule type="containsText" priority="640" operator="containsText" aboveAverage="0" equalAverage="0" bottom="0" percent="0" rank="0" text="Comeon" dxfId="2329">
      <formula>NOT(ISERROR(SEARCH("Comeon",B2298)))</formula>
    </cfRule>
  </conditionalFormatting>
  <conditionalFormatting sqref="B2298">
    <cfRule type="containsText" priority="641" operator="containsText" aboveAverage="0" equalAverage="0" bottom="0" percent="0" rank="0" text="Mobilebet" dxfId="2330">
      <formula>NOT(ISERROR(SEARCH("Mobilebet",B2298)))</formula>
    </cfRule>
  </conditionalFormatting>
  <conditionalFormatting sqref="B2298">
    <cfRule type="containsText" priority="642" operator="containsText" aboveAverage="0" equalAverage="0" bottom="0" percent="0" rank="0" text="Pinnacle" dxfId="2331">
      <formula>NOT(ISERROR(SEARCH("Pinnacle",B2298)))</formula>
    </cfRule>
  </conditionalFormatting>
  <conditionalFormatting sqref="B2298">
    <cfRule type="containsText" priority="643" operator="containsText" aboveAverage="0" equalAverage="0" bottom="0" percent="0" rank="0" text="Bet365" dxfId="2332">
      <formula>NOT(ISERROR(SEARCH("Bet365",B2298)))</formula>
    </cfRule>
  </conditionalFormatting>
  <conditionalFormatting sqref="B2298">
    <cfRule type="containsText" priority="644" operator="containsText" aboveAverage="0" equalAverage="0" bottom="0" percent="0" rank="0" text="Unibet" dxfId="2333">
      <formula>NOT(ISERROR(SEARCH("Unibet",B2298)))</formula>
    </cfRule>
  </conditionalFormatting>
  <conditionalFormatting sqref="B2298">
    <cfRule type="containsText" priority="645" operator="containsText" aboveAverage="0" equalAverage="0" bottom="0" percent="0" rank="0" text="Betsson" dxfId="2334">
      <formula>NOT(ISERROR(SEARCH("Betsson",B2298)))</formula>
    </cfRule>
  </conditionalFormatting>
  <conditionalFormatting sqref="B2298">
    <cfRule type="containsText" priority="646" operator="containsText" aboveAverage="0" equalAverage="0" bottom="0" percent="0" rank="0" text="Betsafe" dxfId="2335">
      <formula>NOT(ISERROR(SEARCH("Betsafe",B2298)))</formula>
    </cfRule>
  </conditionalFormatting>
  <conditionalFormatting sqref="B2298">
    <cfRule type="containsText" priority="647" operator="containsText" aboveAverage="0" equalAverage="0" bottom="0" percent="0" rank="0" text="Coolbet" dxfId="2336">
      <formula>NOT(ISERROR(SEARCH("Coolbet",B2298)))</formula>
    </cfRule>
  </conditionalFormatting>
  <conditionalFormatting sqref="B2303">
    <cfRule type="containsText" priority="648" operator="containsText" aboveAverage="0" equalAverage="0" bottom="0" percent="0" rank="0" text="Paf" dxfId="2337">
      <formula>NOT(ISERROR(SEARCH("Paf",B2303)))</formula>
    </cfRule>
  </conditionalFormatting>
  <conditionalFormatting sqref="B2303">
    <cfRule type="containsText" priority="649" operator="containsText" aboveAverage="0" equalAverage="0" bottom="0" percent="0" rank="0" text="Rizk" dxfId="2338">
      <formula>NOT(ISERROR(SEARCH("Rizk",B2303)))</formula>
    </cfRule>
  </conditionalFormatting>
  <conditionalFormatting sqref="B2303">
    <cfRule type="containsText" priority="650" operator="containsText" aboveAverage="0" equalAverage="0" bottom="0" percent="0" rank="0" text="Mr.green" dxfId="2339">
      <formula>NOT(ISERROR(SEARCH("Mr.green",B2303)))</formula>
    </cfRule>
  </conditionalFormatting>
  <conditionalFormatting sqref="B2303">
    <cfRule type="containsText" priority="651" operator="containsText" aboveAverage="0" equalAverage="0" bottom="0" percent="0" rank="0" text="Betway" dxfId="2340">
      <formula>NOT(ISERROR(SEARCH("Betway",B2303)))</formula>
    </cfRule>
  </conditionalFormatting>
  <conditionalFormatting sqref="B2303">
    <cfRule type="containsText" priority="652" operator="containsText" aboveAverage="0" equalAverage="0" bottom="0" percent="0" rank="0" text="Leovegas" dxfId="2341">
      <formula>NOT(ISERROR(SEARCH("Leovegas",B2303)))</formula>
    </cfRule>
  </conditionalFormatting>
  <conditionalFormatting sqref="B2303">
    <cfRule type="containsText" priority="653" operator="containsText" aboveAverage="0" equalAverage="0" bottom="0" percent="0" rank="0" text="Intertops" dxfId="2342">
      <formula>NOT(ISERROR(SEARCH("Intertops",B2303)))</formula>
    </cfRule>
  </conditionalFormatting>
  <conditionalFormatting sqref="B2303">
    <cfRule type="containsText" priority="654" operator="containsText" aboveAverage="0" equalAverage="0" bottom="0" percent="0" rank="0" text="Expekt" dxfId="2343">
      <formula>NOT(ISERROR(SEARCH("Expekt",B2303)))</formula>
    </cfRule>
  </conditionalFormatting>
  <conditionalFormatting sqref="B2303">
    <cfRule type="containsText" priority="655" operator="containsText" aboveAverage="0" equalAverage="0" bottom="0" percent="0" rank="0" text="Comeon" dxfId="2344">
      <formula>NOT(ISERROR(SEARCH("Comeon",B2303)))</formula>
    </cfRule>
  </conditionalFormatting>
  <conditionalFormatting sqref="B2303">
    <cfRule type="containsText" priority="656" operator="containsText" aboveAverage="0" equalAverage="0" bottom="0" percent="0" rank="0" text="Mobilebet" dxfId="2345">
      <formula>NOT(ISERROR(SEARCH("Mobilebet",B2303)))</formula>
    </cfRule>
  </conditionalFormatting>
  <conditionalFormatting sqref="B2303">
    <cfRule type="containsText" priority="657" operator="containsText" aboveAverage="0" equalAverage="0" bottom="0" percent="0" rank="0" text="Pinnacle" dxfId="2346">
      <formula>NOT(ISERROR(SEARCH("Pinnacle",B2303)))</formula>
    </cfRule>
  </conditionalFormatting>
  <conditionalFormatting sqref="B2303">
    <cfRule type="containsText" priority="658" operator="containsText" aboveAverage="0" equalAverage="0" bottom="0" percent="0" rank="0" text="Bet365" dxfId="2347">
      <formula>NOT(ISERROR(SEARCH("Bet365",B2303)))</formula>
    </cfRule>
  </conditionalFormatting>
  <conditionalFormatting sqref="B2303">
    <cfRule type="containsText" priority="659" operator="containsText" aboveAverage="0" equalAverage="0" bottom="0" percent="0" rank="0" text="Unibet" dxfId="2348">
      <formula>NOT(ISERROR(SEARCH("Unibet",B2303)))</formula>
    </cfRule>
  </conditionalFormatting>
  <conditionalFormatting sqref="B2303">
    <cfRule type="containsText" priority="660" operator="containsText" aboveAverage="0" equalAverage="0" bottom="0" percent="0" rank="0" text="Betsson" dxfId="2349">
      <formula>NOT(ISERROR(SEARCH("Betsson",B2303)))</formula>
    </cfRule>
  </conditionalFormatting>
  <conditionalFormatting sqref="B2303">
    <cfRule type="containsText" priority="661" operator="containsText" aboveAverage="0" equalAverage="0" bottom="0" percent="0" rank="0" text="Betsafe" dxfId="2350">
      <formula>NOT(ISERROR(SEARCH("Betsafe",B2303)))</formula>
    </cfRule>
  </conditionalFormatting>
  <conditionalFormatting sqref="B2303">
    <cfRule type="containsText" priority="662" operator="containsText" aboveAverage="0" equalAverage="0" bottom="0" percent="0" rank="0" text="Coolbet" dxfId="2351">
      <formula>NOT(ISERROR(SEARCH("Coolbet",B2303)))</formula>
    </cfRule>
  </conditionalFormatting>
  <conditionalFormatting sqref="B2305">
    <cfRule type="containsText" priority="663" operator="containsText" aboveAverage="0" equalAverage="0" bottom="0" percent="0" rank="0" text="Paf" dxfId="2352">
      <formula>NOT(ISERROR(SEARCH("Paf",B2305)))</formula>
    </cfRule>
  </conditionalFormatting>
  <conditionalFormatting sqref="B2305">
    <cfRule type="containsText" priority="664" operator="containsText" aboveAverage="0" equalAverage="0" bottom="0" percent="0" rank="0" text="Rizk" dxfId="2353">
      <formula>NOT(ISERROR(SEARCH("Rizk",B2305)))</formula>
    </cfRule>
  </conditionalFormatting>
  <conditionalFormatting sqref="B2305">
    <cfRule type="containsText" priority="665" operator="containsText" aboveAverage="0" equalAverage="0" bottom="0" percent="0" rank="0" text="Mr.green" dxfId="2354">
      <formula>NOT(ISERROR(SEARCH("Mr.green",B2305)))</formula>
    </cfRule>
  </conditionalFormatting>
  <conditionalFormatting sqref="B2305">
    <cfRule type="containsText" priority="666" operator="containsText" aboveAverage="0" equalAverage="0" bottom="0" percent="0" rank="0" text="Betway" dxfId="2355">
      <formula>NOT(ISERROR(SEARCH("Betway",B2305)))</formula>
    </cfRule>
  </conditionalFormatting>
  <conditionalFormatting sqref="B2305">
    <cfRule type="containsText" priority="667" operator="containsText" aboveAverage="0" equalAverage="0" bottom="0" percent="0" rank="0" text="Leovegas" dxfId="2356">
      <formula>NOT(ISERROR(SEARCH("Leovegas",B2305)))</formula>
    </cfRule>
  </conditionalFormatting>
  <conditionalFormatting sqref="B2305">
    <cfRule type="containsText" priority="668" operator="containsText" aboveAverage="0" equalAverage="0" bottom="0" percent="0" rank="0" text="Intertops" dxfId="2357">
      <formula>NOT(ISERROR(SEARCH("Intertops",B2305)))</formula>
    </cfRule>
  </conditionalFormatting>
  <conditionalFormatting sqref="B2305">
    <cfRule type="containsText" priority="669" operator="containsText" aboveAverage="0" equalAverage="0" bottom="0" percent="0" rank="0" text="Expekt" dxfId="2358">
      <formula>NOT(ISERROR(SEARCH("Expekt",B2305)))</formula>
    </cfRule>
  </conditionalFormatting>
  <conditionalFormatting sqref="B2305">
    <cfRule type="containsText" priority="670" operator="containsText" aboveAverage="0" equalAverage="0" bottom="0" percent="0" rank="0" text="Comeon" dxfId="2359">
      <formula>NOT(ISERROR(SEARCH("Comeon",B2305)))</formula>
    </cfRule>
  </conditionalFormatting>
  <conditionalFormatting sqref="B2305">
    <cfRule type="containsText" priority="671" operator="containsText" aboveAverage="0" equalAverage="0" bottom="0" percent="0" rank="0" text="Mobilebet" dxfId="2360">
      <formula>NOT(ISERROR(SEARCH("Mobilebet",B2305)))</formula>
    </cfRule>
  </conditionalFormatting>
  <conditionalFormatting sqref="B2305">
    <cfRule type="containsText" priority="672" operator="containsText" aboveAverage="0" equalAverage="0" bottom="0" percent="0" rank="0" text="Pinnacle" dxfId="2361">
      <formula>NOT(ISERROR(SEARCH("Pinnacle",B2305)))</formula>
    </cfRule>
  </conditionalFormatting>
  <conditionalFormatting sqref="B2305">
    <cfRule type="containsText" priority="673" operator="containsText" aboveAverage="0" equalAverage="0" bottom="0" percent="0" rank="0" text="Bet365" dxfId="2362">
      <formula>NOT(ISERROR(SEARCH("Bet365",B2305)))</formula>
    </cfRule>
  </conditionalFormatting>
  <conditionalFormatting sqref="B2305">
    <cfRule type="containsText" priority="674" operator="containsText" aboveAverage="0" equalAverage="0" bottom="0" percent="0" rank="0" text="Unibet" dxfId="2363">
      <formula>NOT(ISERROR(SEARCH("Unibet",B2305)))</formula>
    </cfRule>
  </conditionalFormatting>
  <conditionalFormatting sqref="B2305">
    <cfRule type="containsText" priority="675" operator="containsText" aboveAverage="0" equalAverage="0" bottom="0" percent="0" rank="0" text="Betsson" dxfId="2364">
      <formula>NOT(ISERROR(SEARCH("Betsson",B2305)))</formula>
    </cfRule>
  </conditionalFormatting>
  <conditionalFormatting sqref="B2305">
    <cfRule type="containsText" priority="676" operator="containsText" aboveAverage="0" equalAverage="0" bottom="0" percent="0" rank="0" text="Betsafe" dxfId="2365">
      <formula>NOT(ISERROR(SEARCH("Betsafe",B2305)))</formula>
    </cfRule>
  </conditionalFormatting>
  <conditionalFormatting sqref="B2305">
    <cfRule type="containsText" priority="677" operator="containsText" aboveAverage="0" equalAverage="0" bottom="0" percent="0" rank="0" text="Coolbet" dxfId="2366">
      <formula>NOT(ISERROR(SEARCH("Coolbet",B2305)))</formula>
    </cfRule>
  </conditionalFormatting>
  <conditionalFormatting sqref="B2297">
    <cfRule type="containsText" priority="678" operator="containsText" aboveAverage="0" equalAverage="0" bottom="0" percent="0" rank="0" text="Paf" dxfId="2367">
      <formula>NOT(ISERROR(SEARCH("Paf",B2297)))</formula>
    </cfRule>
  </conditionalFormatting>
  <conditionalFormatting sqref="B2297">
    <cfRule type="containsText" priority="679" operator="containsText" aboveAverage="0" equalAverage="0" bottom="0" percent="0" rank="0" text="Rizk" dxfId="2368">
      <formula>NOT(ISERROR(SEARCH("Rizk",B2297)))</formula>
    </cfRule>
  </conditionalFormatting>
  <conditionalFormatting sqref="B2297">
    <cfRule type="containsText" priority="680" operator="containsText" aboveAverage="0" equalAverage="0" bottom="0" percent="0" rank="0" text="Mr.green" dxfId="2369">
      <formula>NOT(ISERROR(SEARCH("Mr.green",B2297)))</formula>
    </cfRule>
  </conditionalFormatting>
  <conditionalFormatting sqref="B2297">
    <cfRule type="containsText" priority="681" operator="containsText" aboveAverage="0" equalAverage="0" bottom="0" percent="0" rank="0" text="Betway" dxfId="2370">
      <formula>NOT(ISERROR(SEARCH("Betway",B2297)))</formula>
    </cfRule>
  </conditionalFormatting>
  <conditionalFormatting sqref="B2297">
    <cfRule type="containsText" priority="682" operator="containsText" aboveAverage="0" equalAverage="0" bottom="0" percent="0" rank="0" text="Leovegas" dxfId="2371">
      <formula>NOT(ISERROR(SEARCH("Leovegas",B2297)))</formula>
    </cfRule>
  </conditionalFormatting>
  <conditionalFormatting sqref="B2297">
    <cfRule type="containsText" priority="683" operator="containsText" aboveAverage="0" equalAverage="0" bottom="0" percent="0" rank="0" text="Intertops" dxfId="2372">
      <formula>NOT(ISERROR(SEARCH("Intertops",B2297)))</formula>
    </cfRule>
  </conditionalFormatting>
  <conditionalFormatting sqref="B2297">
    <cfRule type="containsText" priority="684" operator="containsText" aboveAverage="0" equalAverage="0" bottom="0" percent="0" rank="0" text="Expekt" dxfId="2373">
      <formula>NOT(ISERROR(SEARCH("Expekt",B2297)))</formula>
    </cfRule>
  </conditionalFormatting>
  <conditionalFormatting sqref="B2297">
    <cfRule type="containsText" priority="685" operator="containsText" aboveAverage="0" equalAverage="0" bottom="0" percent="0" rank="0" text="Comeon" dxfId="2374">
      <formula>NOT(ISERROR(SEARCH("Comeon",B2297)))</formula>
    </cfRule>
  </conditionalFormatting>
  <conditionalFormatting sqref="B2297">
    <cfRule type="containsText" priority="686" operator="containsText" aboveAverage="0" equalAverage="0" bottom="0" percent="0" rank="0" text="Mobilebet" dxfId="2375">
      <formula>NOT(ISERROR(SEARCH("Mobilebet",B2297)))</formula>
    </cfRule>
  </conditionalFormatting>
  <conditionalFormatting sqref="B2297">
    <cfRule type="containsText" priority="687" operator="containsText" aboveAverage="0" equalAverage="0" bottom="0" percent="0" rank="0" text="Pinnacle" dxfId="2376">
      <formula>NOT(ISERROR(SEARCH("Pinnacle",B2297)))</formula>
    </cfRule>
  </conditionalFormatting>
  <conditionalFormatting sqref="B2297">
    <cfRule type="containsText" priority="688" operator="containsText" aboveAverage="0" equalAverage="0" bottom="0" percent="0" rank="0" text="Bet365" dxfId="2377">
      <formula>NOT(ISERROR(SEARCH("Bet365",B2297)))</formula>
    </cfRule>
  </conditionalFormatting>
  <conditionalFormatting sqref="B2297">
    <cfRule type="containsText" priority="689" operator="containsText" aboveAverage="0" equalAverage="0" bottom="0" percent="0" rank="0" text="Unibet" dxfId="2378">
      <formula>NOT(ISERROR(SEARCH("Unibet",B2297)))</formula>
    </cfRule>
  </conditionalFormatting>
  <conditionalFormatting sqref="B2297">
    <cfRule type="containsText" priority="690" operator="containsText" aboveAverage="0" equalAverage="0" bottom="0" percent="0" rank="0" text="Betsson" dxfId="2379">
      <formula>NOT(ISERROR(SEARCH("Betsson",B2297)))</formula>
    </cfRule>
  </conditionalFormatting>
  <conditionalFormatting sqref="B2297">
    <cfRule type="containsText" priority="691" operator="containsText" aboveAverage="0" equalAverage="0" bottom="0" percent="0" rank="0" text="Betsafe" dxfId="2380">
      <formula>NOT(ISERROR(SEARCH("Betsafe",B2297)))</formula>
    </cfRule>
  </conditionalFormatting>
  <conditionalFormatting sqref="B2297">
    <cfRule type="containsText" priority="692" operator="containsText" aboveAverage="0" equalAverage="0" bottom="0" percent="0" rank="0" text="Coolbet" dxfId="2381">
      <formula>NOT(ISERROR(SEARCH("Coolbet",B2297)))</formula>
    </cfRule>
  </conditionalFormatting>
  <conditionalFormatting sqref="B2308">
    <cfRule type="containsText" priority="693" operator="containsText" aboveAverage="0" equalAverage="0" bottom="0" percent="0" rank="0" text="Paf" dxfId="2382">
      <formula>NOT(ISERROR(SEARCH("Paf",B2308)))</formula>
    </cfRule>
  </conditionalFormatting>
  <conditionalFormatting sqref="B2308">
    <cfRule type="containsText" priority="694" operator="containsText" aboveAverage="0" equalAverage="0" bottom="0" percent="0" rank="0" text="Rizk" dxfId="2383">
      <formula>NOT(ISERROR(SEARCH("Rizk",B2308)))</formula>
    </cfRule>
  </conditionalFormatting>
  <conditionalFormatting sqref="B2308">
    <cfRule type="containsText" priority="695" operator="containsText" aboveAverage="0" equalAverage="0" bottom="0" percent="0" rank="0" text="Mr.green" dxfId="2384">
      <formula>NOT(ISERROR(SEARCH("Mr.green",B2308)))</formula>
    </cfRule>
  </conditionalFormatting>
  <conditionalFormatting sqref="B2308">
    <cfRule type="containsText" priority="696" operator="containsText" aboveAverage="0" equalAverage="0" bottom="0" percent="0" rank="0" text="Betway" dxfId="2385">
      <formula>NOT(ISERROR(SEARCH("Betway",B2308)))</formula>
    </cfRule>
  </conditionalFormatting>
  <conditionalFormatting sqref="B2308">
    <cfRule type="containsText" priority="697" operator="containsText" aboveAverage="0" equalAverage="0" bottom="0" percent="0" rank="0" text="Leovegas" dxfId="2386">
      <formula>NOT(ISERROR(SEARCH("Leovegas",B2308)))</formula>
    </cfRule>
  </conditionalFormatting>
  <conditionalFormatting sqref="B2308">
    <cfRule type="containsText" priority="698" operator="containsText" aboveAverage="0" equalAverage="0" bottom="0" percent="0" rank="0" text="Intertops" dxfId="2387">
      <formula>NOT(ISERROR(SEARCH("Intertops",B2308)))</formula>
    </cfRule>
  </conditionalFormatting>
  <conditionalFormatting sqref="B2308">
    <cfRule type="containsText" priority="699" operator="containsText" aboveAverage="0" equalAverage="0" bottom="0" percent="0" rank="0" text="Expekt" dxfId="2388">
      <formula>NOT(ISERROR(SEARCH("Expekt",B2308)))</formula>
    </cfRule>
  </conditionalFormatting>
  <conditionalFormatting sqref="B2308">
    <cfRule type="containsText" priority="700" operator="containsText" aboveAverage="0" equalAverage="0" bottom="0" percent="0" rank="0" text="Comeon" dxfId="2389">
      <formula>NOT(ISERROR(SEARCH("Comeon",B2308)))</formula>
    </cfRule>
  </conditionalFormatting>
  <conditionalFormatting sqref="B2308">
    <cfRule type="containsText" priority="701" operator="containsText" aboveAverage="0" equalAverage="0" bottom="0" percent="0" rank="0" text="Mobilebet" dxfId="2390">
      <formula>NOT(ISERROR(SEARCH("Mobilebet",B2308)))</formula>
    </cfRule>
  </conditionalFormatting>
  <conditionalFormatting sqref="B2308">
    <cfRule type="containsText" priority="702" operator="containsText" aboveAverage="0" equalAverage="0" bottom="0" percent="0" rank="0" text="Pinnacle" dxfId="2391">
      <formula>NOT(ISERROR(SEARCH("Pinnacle",B2308)))</formula>
    </cfRule>
  </conditionalFormatting>
  <conditionalFormatting sqref="B2308">
    <cfRule type="containsText" priority="703" operator="containsText" aboveAverage="0" equalAverage="0" bottom="0" percent="0" rank="0" text="Bet365" dxfId="2392">
      <formula>NOT(ISERROR(SEARCH("Bet365",B2308)))</formula>
    </cfRule>
  </conditionalFormatting>
  <conditionalFormatting sqref="B2308">
    <cfRule type="containsText" priority="704" operator="containsText" aboveAverage="0" equalAverage="0" bottom="0" percent="0" rank="0" text="Unibet" dxfId="2393">
      <formula>NOT(ISERROR(SEARCH("Unibet",B2308)))</formula>
    </cfRule>
  </conditionalFormatting>
  <conditionalFormatting sqref="B2308">
    <cfRule type="containsText" priority="705" operator="containsText" aboveAverage="0" equalAverage="0" bottom="0" percent="0" rank="0" text="Betsson" dxfId="2394">
      <formula>NOT(ISERROR(SEARCH("Betsson",B2308)))</formula>
    </cfRule>
  </conditionalFormatting>
  <conditionalFormatting sqref="B2308">
    <cfRule type="containsText" priority="706" operator="containsText" aboveAverage="0" equalAverage="0" bottom="0" percent="0" rank="0" text="Betsafe" dxfId="2395">
      <formula>NOT(ISERROR(SEARCH("Betsafe",B2308)))</formula>
    </cfRule>
  </conditionalFormatting>
  <conditionalFormatting sqref="B2308">
    <cfRule type="containsText" priority="707" operator="containsText" aboveAverage="0" equalAverage="0" bottom="0" percent="0" rank="0" text="Coolbet" dxfId="2396">
      <formula>NOT(ISERROR(SEARCH("Coolbet",B2308)))</formula>
    </cfRule>
  </conditionalFormatting>
  <conditionalFormatting sqref="B2318">
    <cfRule type="containsText" priority="708" operator="containsText" aboveAverage="0" equalAverage="0" bottom="0" percent="0" rank="0" text="Paf" dxfId="2397">
      <formula>NOT(ISERROR(SEARCH("Paf",B2318)))</formula>
    </cfRule>
  </conditionalFormatting>
  <conditionalFormatting sqref="B2318">
    <cfRule type="containsText" priority="709" operator="containsText" aboveAverage="0" equalAverage="0" bottom="0" percent="0" rank="0" text="Rizk" dxfId="2398">
      <formula>NOT(ISERROR(SEARCH("Rizk",B2318)))</formula>
    </cfRule>
  </conditionalFormatting>
  <conditionalFormatting sqref="B2318">
    <cfRule type="containsText" priority="710" operator="containsText" aboveAverage="0" equalAverage="0" bottom="0" percent="0" rank="0" text="Mr.green" dxfId="2399">
      <formula>NOT(ISERROR(SEARCH("Mr.green",B2318)))</formula>
    </cfRule>
  </conditionalFormatting>
  <conditionalFormatting sqref="B2318">
    <cfRule type="containsText" priority="711" operator="containsText" aboveAverage="0" equalAverage="0" bottom="0" percent="0" rank="0" text="Betway" dxfId="2400">
      <formula>NOT(ISERROR(SEARCH("Betway",B2318)))</formula>
    </cfRule>
  </conditionalFormatting>
  <conditionalFormatting sqref="B2318">
    <cfRule type="containsText" priority="712" operator="containsText" aboveAverage="0" equalAverage="0" bottom="0" percent="0" rank="0" text="Leovegas" dxfId="2401">
      <formula>NOT(ISERROR(SEARCH("Leovegas",B2318)))</formula>
    </cfRule>
  </conditionalFormatting>
  <conditionalFormatting sqref="B2318">
    <cfRule type="containsText" priority="713" operator="containsText" aboveAverage="0" equalAverage="0" bottom="0" percent="0" rank="0" text="Intertops" dxfId="2402">
      <formula>NOT(ISERROR(SEARCH("Intertops",B2318)))</formula>
    </cfRule>
  </conditionalFormatting>
  <conditionalFormatting sqref="B2318">
    <cfRule type="containsText" priority="714" operator="containsText" aboveAverage="0" equalAverage="0" bottom="0" percent="0" rank="0" text="Expekt" dxfId="2403">
      <formula>NOT(ISERROR(SEARCH("Expekt",B2318)))</formula>
    </cfRule>
  </conditionalFormatting>
  <conditionalFormatting sqref="B2318">
    <cfRule type="containsText" priority="715" operator="containsText" aboveAverage="0" equalAverage="0" bottom="0" percent="0" rank="0" text="Comeon" dxfId="2404">
      <formula>NOT(ISERROR(SEARCH("Comeon",B2318)))</formula>
    </cfRule>
  </conditionalFormatting>
  <conditionalFormatting sqref="B2318">
    <cfRule type="containsText" priority="716" operator="containsText" aboveAverage="0" equalAverage="0" bottom="0" percent="0" rank="0" text="Mobilebet" dxfId="2405">
      <formula>NOT(ISERROR(SEARCH("Mobilebet",B2318)))</formula>
    </cfRule>
  </conditionalFormatting>
  <conditionalFormatting sqref="B2318">
    <cfRule type="containsText" priority="717" operator="containsText" aboveAverage="0" equalAverage="0" bottom="0" percent="0" rank="0" text="Pinnacle" dxfId="2406">
      <formula>NOT(ISERROR(SEARCH("Pinnacle",B2318)))</formula>
    </cfRule>
  </conditionalFormatting>
  <conditionalFormatting sqref="B2318">
    <cfRule type="containsText" priority="718" operator="containsText" aboveAverage="0" equalAverage="0" bottom="0" percent="0" rank="0" text="Bet365" dxfId="2407">
      <formula>NOT(ISERROR(SEARCH("Bet365",B2318)))</formula>
    </cfRule>
  </conditionalFormatting>
  <conditionalFormatting sqref="B2318">
    <cfRule type="containsText" priority="719" operator="containsText" aboveAverage="0" equalAverage="0" bottom="0" percent="0" rank="0" text="Unibet" dxfId="2408">
      <formula>NOT(ISERROR(SEARCH("Unibet",B2318)))</formula>
    </cfRule>
  </conditionalFormatting>
  <conditionalFormatting sqref="B2318">
    <cfRule type="containsText" priority="720" operator="containsText" aboveAverage="0" equalAverage="0" bottom="0" percent="0" rank="0" text="Betsson" dxfId="2409">
      <formula>NOT(ISERROR(SEARCH("Betsson",B2318)))</formula>
    </cfRule>
  </conditionalFormatting>
  <conditionalFormatting sqref="B2318">
    <cfRule type="containsText" priority="721" operator="containsText" aboveAverage="0" equalAverage="0" bottom="0" percent="0" rank="0" text="Betsafe" dxfId="2410">
      <formula>NOT(ISERROR(SEARCH("Betsafe",B2318)))</formula>
    </cfRule>
  </conditionalFormatting>
  <conditionalFormatting sqref="B2318">
    <cfRule type="containsText" priority="722" operator="containsText" aboveAverage="0" equalAverage="0" bottom="0" percent="0" rank="0" text="Coolbet" dxfId="2411">
      <formula>NOT(ISERROR(SEARCH("Coolbet",B2318)))</formula>
    </cfRule>
  </conditionalFormatting>
  <conditionalFormatting sqref="B2326">
    <cfRule type="containsText" priority="723" operator="containsText" aboveAverage="0" equalAverage="0" bottom="0" percent="0" rank="0" text="Paf" dxfId="2412">
      <formula>NOT(ISERROR(SEARCH("Paf",B2326)))</formula>
    </cfRule>
  </conditionalFormatting>
  <conditionalFormatting sqref="B2326">
    <cfRule type="containsText" priority="724" operator="containsText" aboveAverage="0" equalAverage="0" bottom="0" percent="0" rank="0" text="Rizk" dxfId="2413">
      <formula>NOT(ISERROR(SEARCH("Rizk",B2326)))</formula>
    </cfRule>
  </conditionalFormatting>
  <conditionalFormatting sqref="B2326">
    <cfRule type="containsText" priority="725" operator="containsText" aboveAverage="0" equalAverage="0" bottom="0" percent="0" rank="0" text="Mr.green" dxfId="2414">
      <formula>NOT(ISERROR(SEARCH("Mr.green",B2326)))</formula>
    </cfRule>
  </conditionalFormatting>
  <conditionalFormatting sqref="B2326">
    <cfRule type="containsText" priority="726" operator="containsText" aboveAverage="0" equalAverage="0" bottom="0" percent="0" rank="0" text="Betway" dxfId="2415">
      <formula>NOT(ISERROR(SEARCH("Betway",B2326)))</formula>
    </cfRule>
  </conditionalFormatting>
  <conditionalFormatting sqref="B2326">
    <cfRule type="containsText" priority="727" operator="containsText" aboveAverage="0" equalAverage="0" bottom="0" percent="0" rank="0" text="Leovegas" dxfId="2416">
      <formula>NOT(ISERROR(SEARCH("Leovegas",B2326)))</formula>
    </cfRule>
  </conditionalFormatting>
  <conditionalFormatting sqref="B2326">
    <cfRule type="containsText" priority="728" operator="containsText" aboveAverage="0" equalAverage="0" bottom="0" percent="0" rank="0" text="Intertops" dxfId="2417">
      <formula>NOT(ISERROR(SEARCH("Intertops",B2326)))</formula>
    </cfRule>
  </conditionalFormatting>
  <conditionalFormatting sqref="B2326">
    <cfRule type="containsText" priority="729" operator="containsText" aboveAverage="0" equalAverage="0" bottom="0" percent="0" rank="0" text="Expekt" dxfId="2418">
      <formula>NOT(ISERROR(SEARCH("Expekt",B2326)))</formula>
    </cfRule>
  </conditionalFormatting>
  <conditionalFormatting sqref="B2326">
    <cfRule type="containsText" priority="730" operator="containsText" aboveAverage="0" equalAverage="0" bottom="0" percent="0" rank="0" text="Comeon" dxfId="2419">
      <formula>NOT(ISERROR(SEARCH("Comeon",B2326)))</formula>
    </cfRule>
  </conditionalFormatting>
  <conditionalFormatting sqref="B2326">
    <cfRule type="containsText" priority="731" operator="containsText" aboveAverage="0" equalAverage="0" bottom="0" percent="0" rank="0" text="Mobilebet" dxfId="2420">
      <formula>NOT(ISERROR(SEARCH("Mobilebet",B2326)))</formula>
    </cfRule>
  </conditionalFormatting>
  <conditionalFormatting sqref="B2326">
    <cfRule type="containsText" priority="732" operator="containsText" aboveAverage="0" equalAverage="0" bottom="0" percent="0" rank="0" text="Pinnacle" dxfId="2421">
      <formula>NOT(ISERROR(SEARCH("Pinnacle",B2326)))</formula>
    </cfRule>
  </conditionalFormatting>
  <conditionalFormatting sqref="B2326">
    <cfRule type="containsText" priority="733" operator="containsText" aboveAverage="0" equalAverage="0" bottom="0" percent="0" rank="0" text="Bet365" dxfId="2422">
      <formula>NOT(ISERROR(SEARCH("Bet365",B2326)))</formula>
    </cfRule>
  </conditionalFormatting>
  <conditionalFormatting sqref="B2326">
    <cfRule type="containsText" priority="734" operator="containsText" aboveAverage="0" equalAverage="0" bottom="0" percent="0" rank="0" text="Unibet" dxfId="2423">
      <formula>NOT(ISERROR(SEARCH("Unibet",B2326)))</formula>
    </cfRule>
  </conditionalFormatting>
  <conditionalFormatting sqref="B2326">
    <cfRule type="containsText" priority="735" operator="containsText" aboveAverage="0" equalAverage="0" bottom="0" percent="0" rank="0" text="Betsson" dxfId="2424">
      <formula>NOT(ISERROR(SEARCH("Betsson",B2326)))</formula>
    </cfRule>
  </conditionalFormatting>
  <conditionalFormatting sqref="B2326">
    <cfRule type="containsText" priority="736" operator="containsText" aboveAverage="0" equalAverage="0" bottom="0" percent="0" rank="0" text="Betsafe" dxfId="2425">
      <formula>NOT(ISERROR(SEARCH("Betsafe",B2326)))</formula>
    </cfRule>
  </conditionalFormatting>
  <conditionalFormatting sqref="B2326">
    <cfRule type="containsText" priority="737" operator="containsText" aboveAverage="0" equalAverage="0" bottom="0" percent="0" rank="0" text="Coolbet" dxfId="2426">
      <formula>NOT(ISERROR(SEARCH("Coolbet",B2326)))</formula>
    </cfRule>
  </conditionalFormatting>
  <conditionalFormatting sqref="B2329">
    <cfRule type="containsText" priority="738" operator="containsText" aboveAverage="0" equalAverage="0" bottom="0" percent="0" rank="0" text="Paf" dxfId="2427">
      <formula>NOT(ISERROR(SEARCH("Paf",B2329)))</formula>
    </cfRule>
  </conditionalFormatting>
  <conditionalFormatting sqref="B2329">
    <cfRule type="containsText" priority="739" operator="containsText" aboveAverage="0" equalAverage="0" bottom="0" percent="0" rank="0" text="Rizk" dxfId="2428">
      <formula>NOT(ISERROR(SEARCH("Rizk",B2329)))</formula>
    </cfRule>
  </conditionalFormatting>
  <conditionalFormatting sqref="B2329">
    <cfRule type="containsText" priority="740" operator="containsText" aboveAverage="0" equalAverage="0" bottom="0" percent="0" rank="0" text="Mr.green" dxfId="2429">
      <formula>NOT(ISERROR(SEARCH("Mr.green",B2329)))</formula>
    </cfRule>
  </conditionalFormatting>
  <conditionalFormatting sqref="B2329">
    <cfRule type="containsText" priority="741" operator="containsText" aboveAverage="0" equalAverage="0" bottom="0" percent="0" rank="0" text="Betway" dxfId="2430">
      <formula>NOT(ISERROR(SEARCH("Betway",B2329)))</formula>
    </cfRule>
  </conditionalFormatting>
  <conditionalFormatting sqref="B2329">
    <cfRule type="containsText" priority="742" operator="containsText" aboveAverage="0" equalAverage="0" bottom="0" percent="0" rank="0" text="Leovegas" dxfId="2431">
      <formula>NOT(ISERROR(SEARCH("Leovegas",B2329)))</formula>
    </cfRule>
  </conditionalFormatting>
  <conditionalFormatting sqref="B2329">
    <cfRule type="containsText" priority="743" operator="containsText" aboveAverage="0" equalAverage="0" bottom="0" percent="0" rank="0" text="Intertops" dxfId="2432">
      <formula>NOT(ISERROR(SEARCH("Intertops",B2329)))</formula>
    </cfRule>
  </conditionalFormatting>
  <conditionalFormatting sqref="B2329">
    <cfRule type="containsText" priority="744" operator="containsText" aboveAverage="0" equalAverage="0" bottom="0" percent="0" rank="0" text="Expekt" dxfId="2433">
      <formula>NOT(ISERROR(SEARCH("Expekt",B2329)))</formula>
    </cfRule>
  </conditionalFormatting>
  <conditionalFormatting sqref="B2329">
    <cfRule type="containsText" priority="745" operator="containsText" aboveAverage="0" equalAverage="0" bottom="0" percent="0" rank="0" text="Comeon" dxfId="2434">
      <formula>NOT(ISERROR(SEARCH("Comeon",B2329)))</formula>
    </cfRule>
  </conditionalFormatting>
  <conditionalFormatting sqref="B2329">
    <cfRule type="containsText" priority="746" operator="containsText" aboveAverage="0" equalAverage="0" bottom="0" percent="0" rank="0" text="Mobilebet" dxfId="2435">
      <formula>NOT(ISERROR(SEARCH("Mobilebet",B2329)))</formula>
    </cfRule>
  </conditionalFormatting>
  <conditionalFormatting sqref="B2329">
    <cfRule type="containsText" priority="747" operator="containsText" aboveAverage="0" equalAverage="0" bottom="0" percent="0" rank="0" text="Pinnacle" dxfId="2436">
      <formula>NOT(ISERROR(SEARCH("Pinnacle",B2329)))</formula>
    </cfRule>
  </conditionalFormatting>
  <conditionalFormatting sqref="B2329">
    <cfRule type="containsText" priority="748" operator="containsText" aboveAverage="0" equalAverage="0" bottom="0" percent="0" rank="0" text="Bet365" dxfId="2437">
      <formula>NOT(ISERROR(SEARCH("Bet365",B2329)))</formula>
    </cfRule>
  </conditionalFormatting>
  <conditionalFormatting sqref="B2329">
    <cfRule type="containsText" priority="749" operator="containsText" aboveAverage="0" equalAverage="0" bottom="0" percent="0" rank="0" text="Unibet" dxfId="2438">
      <formula>NOT(ISERROR(SEARCH("Unibet",B2329)))</formula>
    </cfRule>
  </conditionalFormatting>
  <conditionalFormatting sqref="B2329">
    <cfRule type="containsText" priority="750" operator="containsText" aboveAverage="0" equalAverage="0" bottom="0" percent="0" rank="0" text="Betsson" dxfId="2439">
      <formula>NOT(ISERROR(SEARCH("Betsson",B2329)))</formula>
    </cfRule>
  </conditionalFormatting>
  <conditionalFormatting sqref="B2329">
    <cfRule type="containsText" priority="751" operator="containsText" aboveAverage="0" equalAverage="0" bottom="0" percent="0" rank="0" text="Betsafe" dxfId="2440">
      <formula>NOT(ISERROR(SEARCH("Betsafe",B2329)))</formula>
    </cfRule>
  </conditionalFormatting>
  <conditionalFormatting sqref="B2329">
    <cfRule type="containsText" priority="752" operator="containsText" aboveAverage="0" equalAverage="0" bottom="0" percent="0" rank="0" text="Coolbet" dxfId="2441">
      <formula>NOT(ISERROR(SEARCH("Coolbet",B2329)))</formula>
    </cfRule>
  </conditionalFormatting>
  <conditionalFormatting sqref="B2328">
    <cfRule type="containsText" priority="753" operator="containsText" aboveAverage="0" equalAverage="0" bottom="0" percent="0" rank="0" text="Paf" dxfId="2442">
      <formula>NOT(ISERROR(SEARCH("Paf",B2328)))</formula>
    </cfRule>
  </conditionalFormatting>
  <conditionalFormatting sqref="B2328">
    <cfRule type="containsText" priority="754" operator="containsText" aboveAverage="0" equalAverage="0" bottom="0" percent="0" rank="0" text="Rizk" dxfId="2443">
      <formula>NOT(ISERROR(SEARCH("Rizk",B2328)))</formula>
    </cfRule>
  </conditionalFormatting>
  <conditionalFormatting sqref="B2328">
    <cfRule type="containsText" priority="755" operator="containsText" aboveAverage="0" equalAverage="0" bottom="0" percent="0" rank="0" text="Mr.green" dxfId="2444">
      <formula>NOT(ISERROR(SEARCH("Mr.green",B2328)))</formula>
    </cfRule>
  </conditionalFormatting>
  <conditionalFormatting sqref="B2328">
    <cfRule type="containsText" priority="756" operator="containsText" aboveAverage="0" equalAverage="0" bottom="0" percent="0" rank="0" text="Betway" dxfId="2445">
      <formula>NOT(ISERROR(SEARCH("Betway",B2328)))</formula>
    </cfRule>
  </conditionalFormatting>
  <conditionalFormatting sqref="B2328">
    <cfRule type="containsText" priority="757" operator="containsText" aboveAverage="0" equalAverage="0" bottom="0" percent="0" rank="0" text="Leovegas" dxfId="2446">
      <formula>NOT(ISERROR(SEARCH("Leovegas",B2328)))</formula>
    </cfRule>
  </conditionalFormatting>
  <conditionalFormatting sqref="B2328">
    <cfRule type="containsText" priority="758" operator="containsText" aboveAverage="0" equalAverage="0" bottom="0" percent="0" rank="0" text="Intertops" dxfId="2447">
      <formula>NOT(ISERROR(SEARCH("Intertops",B2328)))</formula>
    </cfRule>
  </conditionalFormatting>
  <conditionalFormatting sqref="B2328">
    <cfRule type="containsText" priority="759" operator="containsText" aboveAverage="0" equalAverage="0" bottom="0" percent="0" rank="0" text="Expekt" dxfId="2448">
      <formula>NOT(ISERROR(SEARCH("Expekt",B2328)))</formula>
    </cfRule>
  </conditionalFormatting>
  <conditionalFormatting sqref="B2328">
    <cfRule type="containsText" priority="760" operator="containsText" aboveAverage="0" equalAverage="0" bottom="0" percent="0" rank="0" text="Comeon" dxfId="2449">
      <formula>NOT(ISERROR(SEARCH("Comeon",B2328)))</formula>
    </cfRule>
  </conditionalFormatting>
  <conditionalFormatting sqref="B2328">
    <cfRule type="containsText" priority="761" operator="containsText" aboveAverage="0" equalAverage="0" bottom="0" percent="0" rank="0" text="Mobilebet" dxfId="2450">
      <formula>NOT(ISERROR(SEARCH("Mobilebet",B2328)))</formula>
    </cfRule>
  </conditionalFormatting>
  <conditionalFormatting sqref="B2328">
    <cfRule type="containsText" priority="762" operator="containsText" aboveAverage="0" equalAverage="0" bottom="0" percent="0" rank="0" text="Pinnacle" dxfId="2451">
      <formula>NOT(ISERROR(SEARCH("Pinnacle",B2328)))</formula>
    </cfRule>
  </conditionalFormatting>
  <conditionalFormatting sqref="B2328">
    <cfRule type="containsText" priority="763" operator="containsText" aboveAverage="0" equalAverage="0" bottom="0" percent="0" rank="0" text="Bet365" dxfId="2452">
      <formula>NOT(ISERROR(SEARCH("Bet365",B2328)))</formula>
    </cfRule>
  </conditionalFormatting>
  <conditionalFormatting sqref="B2328">
    <cfRule type="containsText" priority="764" operator="containsText" aboveAverage="0" equalAverage="0" bottom="0" percent="0" rank="0" text="Unibet" dxfId="2453">
      <formula>NOT(ISERROR(SEARCH("Unibet",B2328)))</formula>
    </cfRule>
  </conditionalFormatting>
  <conditionalFormatting sqref="B2328">
    <cfRule type="containsText" priority="765" operator="containsText" aboveAverage="0" equalAverage="0" bottom="0" percent="0" rank="0" text="Betsson" dxfId="2454">
      <formula>NOT(ISERROR(SEARCH("Betsson",B2328)))</formula>
    </cfRule>
  </conditionalFormatting>
  <conditionalFormatting sqref="B2328">
    <cfRule type="containsText" priority="766" operator="containsText" aboveAverage="0" equalAverage="0" bottom="0" percent="0" rank="0" text="Betsafe" dxfId="2455">
      <formula>NOT(ISERROR(SEARCH("Betsafe",B2328)))</formula>
    </cfRule>
  </conditionalFormatting>
  <conditionalFormatting sqref="B2328">
    <cfRule type="containsText" priority="767" operator="containsText" aboveAverage="0" equalAverage="0" bottom="0" percent="0" rank="0" text="Coolbet" dxfId="2456">
      <formula>NOT(ISERROR(SEARCH("Coolbet",B2328)))</formula>
    </cfRule>
  </conditionalFormatting>
  <conditionalFormatting sqref="B2335">
    <cfRule type="containsText" priority="768" operator="containsText" aboveAverage="0" equalAverage="0" bottom="0" percent="0" rank="0" text="Paf" dxfId="2457">
      <formula>NOT(ISERROR(SEARCH("Paf",B2335)))</formula>
    </cfRule>
  </conditionalFormatting>
  <conditionalFormatting sqref="B2335">
    <cfRule type="containsText" priority="769" operator="containsText" aboveAverage="0" equalAverage="0" bottom="0" percent="0" rank="0" text="Rizk" dxfId="2458">
      <formula>NOT(ISERROR(SEARCH("Rizk",B2335)))</formula>
    </cfRule>
  </conditionalFormatting>
  <conditionalFormatting sqref="B2335">
    <cfRule type="containsText" priority="770" operator="containsText" aboveAverage="0" equalAverage="0" bottom="0" percent="0" rank="0" text="Mr.green" dxfId="2459">
      <formula>NOT(ISERROR(SEARCH("Mr.green",B2335)))</formula>
    </cfRule>
  </conditionalFormatting>
  <conditionalFormatting sqref="B2335">
    <cfRule type="containsText" priority="771" operator="containsText" aboveAverage="0" equalAverage="0" bottom="0" percent="0" rank="0" text="Betway" dxfId="2460">
      <formula>NOT(ISERROR(SEARCH("Betway",B2335)))</formula>
    </cfRule>
  </conditionalFormatting>
  <conditionalFormatting sqref="B2335">
    <cfRule type="containsText" priority="772" operator="containsText" aboveAverage="0" equalAverage="0" bottom="0" percent="0" rank="0" text="Leovegas" dxfId="2461">
      <formula>NOT(ISERROR(SEARCH("Leovegas",B2335)))</formula>
    </cfRule>
  </conditionalFormatting>
  <conditionalFormatting sqref="B2335">
    <cfRule type="containsText" priority="773" operator="containsText" aboveAverage="0" equalAverage="0" bottom="0" percent="0" rank="0" text="Intertops" dxfId="2462">
      <formula>NOT(ISERROR(SEARCH("Intertops",B2335)))</formula>
    </cfRule>
  </conditionalFormatting>
  <conditionalFormatting sqref="B2335">
    <cfRule type="containsText" priority="774" operator="containsText" aboveAverage="0" equalAverage="0" bottom="0" percent="0" rank="0" text="Expekt" dxfId="2463">
      <formula>NOT(ISERROR(SEARCH("Expekt",B2335)))</formula>
    </cfRule>
  </conditionalFormatting>
  <conditionalFormatting sqref="B2335">
    <cfRule type="containsText" priority="775" operator="containsText" aboveAverage="0" equalAverage="0" bottom="0" percent="0" rank="0" text="Comeon" dxfId="2464">
      <formula>NOT(ISERROR(SEARCH("Comeon",B2335)))</formula>
    </cfRule>
  </conditionalFormatting>
  <conditionalFormatting sqref="B2335">
    <cfRule type="containsText" priority="776" operator="containsText" aboveAverage="0" equalAverage="0" bottom="0" percent="0" rank="0" text="Mobilebet" dxfId="2465">
      <formula>NOT(ISERROR(SEARCH("Mobilebet",B2335)))</formula>
    </cfRule>
  </conditionalFormatting>
  <conditionalFormatting sqref="B2335">
    <cfRule type="containsText" priority="777" operator="containsText" aboveAverage="0" equalAverage="0" bottom="0" percent="0" rank="0" text="Pinnacle" dxfId="2466">
      <formula>NOT(ISERROR(SEARCH("Pinnacle",B2335)))</formula>
    </cfRule>
  </conditionalFormatting>
  <conditionalFormatting sqref="B2335">
    <cfRule type="containsText" priority="778" operator="containsText" aboveAverage="0" equalAverage="0" bottom="0" percent="0" rank="0" text="Bet365" dxfId="2467">
      <formula>NOT(ISERROR(SEARCH("Bet365",B2335)))</formula>
    </cfRule>
  </conditionalFormatting>
  <conditionalFormatting sqref="B2335">
    <cfRule type="containsText" priority="779" operator="containsText" aboveAverage="0" equalAverage="0" bottom="0" percent="0" rank="0" text="Unibet" dxfId="2468">
      <formula>NOT(ISERROR(SEARCH("Unibet",B2335)))</formula>
    </cfRule>
  </conditionalFormatting>
  <conditionalFormatting sqref="B2335">
    <cfRule type="containsText" priority="780" operator="containsText" aboveAverage="0" equalAverage="0" bottom="0" percent="0" rank="0" text="Betsson" dxfId="2469">
      <formula>NOT(ISERROR(SEARCH("Betsson",B2335)))</formula>
    </cfRule>
  </conditionalFormatting>
  <conditionalFormatting sqref="B2335">
    <cfRule type="containsText" priority="781" operator="containsText" aboveAverage="0" equalAverage="0" bottom="0" percent="0" rank="0" text="Betsafe" dxfId="2470">
      <formula>NOT(ISERROR(SEARCH("Betsafe",B2335)))</formula>
    </cfRule>
  </conditionalFormatting>
  <conditionalFormatting sqref="B2335">
    <cfRule type="containsText" priority="782" operator="containsText" aboveAverage="0" equalAverage="0" bottom="0" percent="0" rank="0" text="Coolbet" dxfId="2471">
      <formula>NOT(ISERROR(SEARCH("Coolbet",B2335)))</formula>
    </cfRule>
  </conditionalFormatting>
  <conditionalFormatting sqref="B2342">
    <cfRule type="containsText" priority="783" operator="containsText" aboveAverage="0" equalAverage="0" bottom="0" percent="0" rank="0" text="Paf" dxfId="2472">
      <formula>NOT(ISERROR(SEARCH("Paf",B2342)))</formula>
    </cfRule>
  </conditionalFormatting>
  <conditionalFormatting sqref="B2342">
    <cfRule type="containsText" priority="784" operator="containsText" aboveAverage="0" equalAverage="0" bottom="0" percent="0" rank="0" text="Rizk" dxfId="2473">
      <formula>NOT(ISERROR(SEARCH("Rizk",B2342)))</formula>
    </cfRule>
  </conditionalFormatting>
  <conditionalFormatting sqref="B2342">
    <cfRule type="containsText" priority="785" operator="containsText" aboveAverage="0" equalAverage="0" bottom="0" percent="0" rank="0" text="Mr.green" dxfId="2474">
      <formula>NOT(ISERROR(SEARCH("Mr.green",B2342)))</formula>
    </cfRule>
  </conditionalFormatting>
  <conditionalFormatting sqref="B2342">
    <cfRule type="containsText" priority="786" operator="containsText" aboveAverage="0" equalAverage="0" bottom="0" percent="0" rank="0" text="Betway" dxfId="2475">
      <formula>NOT(ISERROR(SEARCH("Betway",B2342)))</formula>
    </cfRule>
  </conditionalFormatting>
  <conditionalFormatting sqref="B2342">
    <cfRule type="containsText" priority="787" operator="containsText" aboveAverage="0" equalAverage="0" bottom="0" percent="0" rank="0" text="Leovegas" dxfId="2476">
      <formula>NOT(ISERROR(SEARCH("Leovegas",B2342)))</formula>
    </cfRule>
  </conditionalFormatting>
  <conditionalFormatting sqref="B2342">
    <cfRule type="containsText" priority="788" operator="containsText" aboveAverage="0" equalAverage="0" bottom="0" percent="0" rank="0" text="Intertops" dxfId="2477">
      <formula>NOT(ISERROR(SEARCH("Intertops",B2342)))</formula>
    </cfRule>
  </conditionalFormatting>
  <conditionalFormatting sqref="B2342">
    <cfRule type="containsText" priority="789" operator="containsText" aboveAverage="0" equalAverage="0" bottom="0" percent="0" rank="0" text="Expekt" dxfId="2478">
      <formula>NOT(ISERROR(SEARCH("Expekt",B2342)))</formula>
    </cfRule>
  </conditionalFormatting>
  <conditionalFormatting sqref="B2342">
    <cfRule type="containsText" priority="790" operator="containsText" aboveAverage="0" equalAverage="0" bottom="0" percent="0" rank="0" text="Comeon" dxfId="2479">
      <formula>NOT(ISERROR(SEARCH("Comeon",B2342)))</formula>
    </cfRule>
  </conditionalFormatting>
  <conditionalFormatting sqref="B2342">
    <cfRule type="containsText" priority="791" operator="containsText" aboveAverage="0" equalAverage="0" bottom="0" percent="0" rank="0" text="Mobilebet" dxfId="2480">
      <formula>NOT(ISERROR(SEARCH("Mobilebet",B2342)))</formula>
    </cfRule>
  </conditionalFormatting>
  <conditionalFormatting sqref="B2342">
    <cfRule type="containsText" priority="792" operator="containsText" aboveAverage="0" equalAverage="0" bottom="0" percent="0" rank="0" text="Pinnacle" dxfId="2481">
      <formula>NOT(ISERROR(SEARCH("Pinnacle",B2342)))</formula>
    </cfRule>
  </conditionalFormatting>
  <conditionalFormatting sqref="B2342">
    <cfRule type="containsText" priority="793" operator="containsText" aboveAverage="0" equalAverage="0" bottom="0" percent="0" rank="0" text="Bet365" dxfId="2482">
      <formula>NOT(ISERROR(SEARCH("Bet365",B2342)))</formula>
    </cfRule>
  </conditionalFormatting>
  <conditionalFormatting sqref="B2342">
    <cfRule type="containsText" priority="794" operator="containsText" aboveAverage="0" equalAverage="0" bottom="0" percent="0" rank="0" text="Unibet" dxfId="2483">
      <formula>NOT(ISERROR(SEARCH("Unibet",B2342)))</formula>
    </cfRule>
  </conditionalFormatting>
  <conditionalFormatting sqref="B2342">
    <cfRule type="containsText" priority="795" operator="containsText" aboveAverage="0" equalAverage="0" bottom="0" percent="0" rank="0" text="Betsson" dxfId="2484">
      <formula>NOT(ISERROR(SEARCH("Betsson",B2342)))</formula>
    </cfRule>
  </conditionalFormatting>
  <conditionalFormatting sqref="B2342">
    <cfRule type="containsText" priority="796" operator="containsText" aboveAverage="0" equalAverage="0" bottom="0" percent="0" rank="0" text="Betsafe" dxfId="2485">
      <formula>NOT(ISERROR(SEARCH("Betsafe",B2342)))</formula>
    </cfRule>
  </conditionalFormatting>
  <conditionalFormatting sqref="B2342">
    <cfRule type="containsText" priority="797" operator="containsText" aboveAverage="0" equalAverage="0" bottom="0" percent="0" rank="0" text="Coolbet" dxfId="2486">
      <formula>NOT(ISERROR(SEARCH("Coolbet",B2342)))</formula>
    </cfRule>
  </conditionalFormatting>
  <conditionalFormatting sqref="B2345">
    <cfRule type="containsText" priority="798" operator="containsText" aboveAverage="0" equalAverage="0" bottom="0" percent="0" rank="0" text="Paf" dxfId="2487">
      <formula>NOT(ISERROR(SEARCH("Paf",B2345)))</formula>
    </cfRule>
  </conditionalFormatting>
  <conditionalFormatting sqref="B2345">
    <cfRule type="containsText" priority="799" operator="containsText" aboveAverage="0" equalAverage="0" bottom="0" percent="0" rank="0" text="Rizk" dxfId="2488">
      <formula>NOT(ISERROR(SEARCH("Rizk",B2345)))</formula>
    </cfRule>
  </conditionalFormatting>
  <conditionalFormatting sqref="B2345">
    <cfRule type="containsText" priority="800" operator="containsText" aboveAverage="0" equalAverage="0" bottom="0" percent="0" rank="0" text="Mr.green" dxfId="2489">
      <formula>NOT(ISERROR(SEARCH("Mr.green",B2345)))</formula>
    </cfRule>
  </conditionalFormatting>
  <conditionalFormatting sqref="B2345">
    <cfRule type="containsText" priority="801" operator="containsText" aboveAverage="0" equalAverage="0" bottom="0" percent="0" rank="0" text="Betway" dxfId="2490">
      <formula>NOT(ISERROR(SEARCH("Betway",B2345)))</formula>
    </cfRule>
  </conditionalFormatting>
  <conditionalFormatting sqref="B2345">
    <cfRule type="containsText" priority="802" operator="containsText" aboveAverage="0" equalAverage="0" bottom="0" percent="0" rank="0" text="Leovegas" dxfId="2491">
      <formula>NOT(ISERROR(SEARCH("Leovegas",B2345)))</formula>
    </cfRule>
  </conditionalFormatting>
  <conditionalFormatting sqref="B2345">
    <cfRule type="containsText" priority="803" operator="containsText" aboveAverage="0" equalAverage="0" bottom="0" percent="0" rank="0" text="Intertops" dxfId="2492">
      <formula>NOT(ISERROR(SEARCH("Intertops",B2345)))</formula>
    </cfRule>
  </conditionalFormatting>
  <conditionalFormatting sqref="B2345">
    <cfRule type="containsText" priority="804" operator="containsText" aboveAverage="0" equalAverage="0" bottom="0" percent="0" rank="0" text="Expekt" dxfId="2493">
      <formula>NOT(ISERROR(SEARCH("Expekt",B2345)))</formula>
    </cfRule>
  </conditionalFormatting>
  <conditionalFormatting sqref="B2345">
    <cfRule type="containsText" priority="805" operator="containsText" aboveAverage="0" equalAverage="0" bottom="0" percent="0" rank="0" text="Comeon" dxfId="2494">
      <formula>NOT(ISERROR(SEARCH("Comeon",B2345)))</formula>
    </cfRule>
  </conditionalFormatting>
  <conditionalFormatting sqref="B2345">
    <cfRule type="containsText" priority="806" operator="containsText" aboveAverage="0" equalAverage="0" bottom="0" percent="0" rank="0" text="Mobilebet" dxfId="2495">
      <formula>NOT(ISERROR(SEARCH("Mobilebet",B2345)))</formula>
    </cfRule>
  </conditionalFormatting>
  <conditionalFormatting sqref="B2345">
    <cfRule type="containsText" priority="807" operator="containsText" aboveAverage="0" equalAverage="0" bottom="0" percent="0" rank="0" text="Pinnacle" dxfId="2496">
      <formula>NOT(ISERROR(SEARCH("Pinnacle",B2345)))</formula>
    </cfRule>
  </conditionalFormatting>
  <conditionalFormatting sqref="B2345">
    <cfRule type="containsText" priority="808" operator="containsText" aboveAverage="0" equalAverage="0" bottom="0" percent="0" rank="0" text="Bet365" dxfId="2497">
      <formula>NOT(ISERROR(SEARCH("Bet365",B2345)))</formula>
    </cfRule>
  </conditionalFormatting>
  <conditionalFormatting sqref="B2345">
    <cfRule type="containsText" priority="809" operator="containsText" aboveAverage="0" equalAverage="0" bottom="0" percent="0" rank="0" text="Unibet" dxfId="2498">
      <formula>NOT(ISERROR(SEARCH("Unibet",B2345)))</formula>
    </cfRule>
  </conditionalFormatting>
  <conditionalFormatting sqref="B2345">
    <cfRule type="containsText" priority="810" operator="containsText" aboveAverage="0" equalAverage="0" bottom="0" percent="0" rank="0" text="Betsson" dxfId="2499">
      <formula>NOT(ISERROR(SEARCH("Betsson",B2345)))</formula>
    </cfRule>
  </conditionalFormatting>
  <conditionalFormatting sqref="B2345">
    <cfRule type="containsText" priority="811" operator="containsText" aboveAverage="0" equalAverage="0" bottom="0" percent="0" rank="0" text="Betsafe" dxfId="2500">
      <formula>NOT(ISERROR(SEARCH("Betsafe",B2345)))</formula>
    </cfRule>
  </conditionalFormatting>
  <conditionalFormatting sqref="B2345">
    <cfRule type="containsText" priority="812" operator="containsText" aboveAverage="0" equalAverage="0" bottom="0" percent="0" rank="0" text="Coolbet" dxfId="2501">
      <formula>NOT(ISERROR(SEARCH("Coolbet",B2345)))</formula>
    </cfRule>
  </conditionalFormatting>
  <conditionalFormatting sqref="B2344">
    <cfRule type="containsText" priority="813" operator="containsText" aboveAverage="0" equalAverage="0" bottom="0" percent="0" rank="0" text="Paf" dxfId="2502">
      <formula>NOT(ISERROR(SEARCH("Paf",B2344)))</formula>
    </cfRule>
  </conditionalFormatting>
  <conditionalFormatting sqref="B2344">
    <cfRule type="containsText" priority="814" operator="containsText" aboveAverage="0" equalAverage="0" bottom="0" percent="0" rank="0" text="Rizk" dxfId="2503">
      <formula>NOT(ISERROR(SEARCH("Rizk",B2344)))</formula>
    </cfRule>
  </conditionalFormatting>
  <conditionalFormatting sqref="B2344">
    <cfRule type="containsText" priority="815" operator="containsText" aboveAverage="0" equalAverage="0" bottom="0" percent="0" rank="0" text="Mr.green" dxfId="2504">
      <formula>NOT(ISERROR(SEARCH("Mr.green",B2344)))</formula>
    </cfRule>
  </conditionalFormatting>
  <conditionalFormatting sqref="B2344">
    <cfRule type="containsText" priority="816" operator="containsText" aboveAverage="0" equalAverage="0" bottom="0" percent="0" rank="0" text="Betway" dxfId="2505">
      <formula>NOT(ISERROR(SEARCH("Betway",B2344)))</formula>
    </cfRule>
  </conditionalFormatting>
  <conditionalFormatting sqref="B2344">
    <cfRule type="containsText" priority="817" operator="containsText" aboveAverage="0" equalAverage="0" bottom="0" percent="0" rank="0" text="Leovegas" dxfId="2506">
      <formula>NOT(ISERROR(SEARCH("Leovegas",B2344)))</formula>
    </cfRule>
  </conditionalFormatting>
  <conditionalFormatting sqref="B2344">
    <cfRule type="containsText" priority="818" operator="containsText" aboveAverage="0" equalAverage="0" bottom="0" percent="0" rank="0" text="Intertops" dxfId="2507">
      <formula>NOT(ISERROR(SEARCH("Intertops",B2344)))</formula>
    </cfRule>
  </conditionalFormatting>
  <conditionalFormatting sqref="B2344">
    <cfRule type="containsText" priority="819" operator="containsText" aboveAverage="0" equalAverage="0" bottom="0" percent="0" rank="0" text="Expekt" dxfId="2508">
      <formula>NOT(ISERROR(SEARCH("Expekt",B2344)))</formula>
    </cfRule>
  </conditionalFormatting>
  <conditionalFormatting sqref="B2344">
    <cfRule type="containsText" priority="820" operator="containsText" aboveAverage="0" equalAverage="0" bottom="0" percent="0" rank="0" text="Comeon" dxfId="2509">
      <formula>NOT(ISERROR(SEARCH("Comeon",B2344)))</formula>
    </cfRule>
  </conditionalFormatting>
  <conditionalFormatting sqref="B2344">
    <cfRule type="containsText" priority="821" operator="containsText" aboveAverage="0" equalAverage="0" bottom="0" percent="0" rank="0" text="Mobilebet" dxfId="2510">
      <formula>NOT(ISERROR(SEARCH("Mobilebet",B2344)))</formula>
    </cfRule>
  </conditionalFormatting>
  <conditionalFormatting sqref="B2344">
    <cfRule type="containsText" priority="822" operator="containsText" aboveAverage="0" equalAverage="0" bottom="0" percent="0" rank="0" text="Pinnacle" dxfId="2511">
      <formula>NOT(ISERROR(SEARCH("Pinnacle",B2344)))</formula>
    </cfRule>
  </conditionalFormatting>
  <conditionalFormatting sqref="B2344">
    <cfRule type="containsText" priority="823" operator="containsText" aboveAverage="0" equalAverage="0" bottom="0" percent="0" rank="0" text="Bet365" dxfId="2512">
      <formula>NOT(ISERROR(SEARCH("Bet365",B2344)))</formula>
    </cfRule>
  </conditionalFormatting>
  <conditionalFormatting sqref="B2344">
    <cfRule type="containsText" priority="824" operator="containsText" aboveAverage="0" equalAverage="0" bottom="0" percent="0" rank="0" text="Unibet" dxfId="2513">
      <formula>NOT(ISERROR(SEARCH("Unibet",B2344)))</formula>
    </cfRule>
  </conditionalFormatting>
  <conditionalFormatting sqref="B2344">
    <cfRule type="containsText" priority="825" operator="containsText" aboveAverage="0" equalAverage="0" bottom="0" percent="0" rank="0" text="Betsson" dxfId="2514">
      <formula>NOT(ISERROR(SEARCH("Betsson",B2344)))</formula>
    </cfRule>
  </conditionalFormatting>
  <conditionalFormatting sqref="B2344">
    <cfRule type="containsText" priority="826" operator="containsText" aboveAverage="0" equalAverage="0" bottom="0" percent="0" rank="0" text="Betsafe" dxfId="2515">
      <formula>NOT(ISERROR(SEARCH("Betsafe",B2344)))</formula>
    </cfRule>
  </conditionalFormatting>
  <conditionalFormatting sqref="B2344">
    <cfRule type="containsText" priority="827" operator="containsText" aboveAverage="0" equalAverage="0" bottom="0" percent="0" rank="0" text="Coolbet" dxfId="2516">
      <formula>NOT(ISERROR(SEARCH("Coolbet",B2344)))</formula>
    </cfRule>
  </conditionalFormatting>
  <conditionalFormatting sqref="B2346">
    <cfRule type="containsText" priority="828" operator="containsText" aboveAverage="0" equalAverage="0" bottom="0" percent="0" rank="0" text="Paf" dxfId="2517">
      <formula>NOT(ISERROR(SEARCH("Paf",B2346)))</formula>
    </cfRule>
  </conditionalFormatting>
  <conditionalFormatting sqref="B2346">
    <cfRule type="containsText" priority="829" operator="containsText" aboveAverage="0" equalAverage="0" bottom="0" percent="0" rank="0" text="Rizk" dxfId="2518">
      <formula>NOT(ISERROR(SEARCH("Rizk",B2346)))</formula>
    </cfRule>
  </conditionalFormatting>
  <conditionalFormatting sqref="B2346">
    <cfRule type="containsText" priority="830" operator="containsText" aboveAverage="0" equalAverage="0" bottom="0" percent="0" rank="0" text="Mr.green" dxfId="2519">
      <formula>NOT(ISERROR(SEARCH("Mr.green",B2346)))</formula>
    </cfRule>
  </conditionalFormatting>
  <conditionalFormatting sqref="B2346">
    <cfRule type="containsText" priority="831" operator="containsText" aboveAverage="0" equalAverage="0" bottom="0" percent="0" rank="0" text="Betway" dxfId="2520">
      <formula>NOT(ISERROR(SEARCH("Betway",B2346)))</formula>
    </cfRule>
  </conditionalFormatting>
  <conditionalFormatting sqref="B2346">
    <cfRule type="containsText" priority="832" operator="containsText" aboveAverage="0" equalAverage="0" bottom="0" percent="0" rank="0" text="Leovegas" dxfId="2521">
      <formula>NOT(ISERROR(SEARCH("Leovegas",B2346)))</formula>
    </cfRule>
  </conditionalFormatting>
  <conditionalFormatting sqref="B2346">
    <cfRule type="containsText" priority="833" operator="containsText" aboveAverage="0" equalAverage="0" bottom="0" percent="0" rank="0" text="Intertops" dxfId="2522">
      <formula>NOT(ISERROR(SEARCH("Intertops",B2346)))</formula>
    </cfRule>
  </conditionalFormatting>
  <conditionalFormatting sqref="B2346">
    <cfRule type="containsText" priority="834" operator="containsText" aboveAverage="0" equalAverage="0" bottom="0" percent="0" rank="0" text="Expekt" dxfId="2523">
      <formula>NOT(ISERROR(SEARCH("Expekt",B2346)))</formula>
    </cfRule>
  </conditionalFormatting>
  <conditionalFormatting sqref="B2346">
    <cfRule type="containsText" priority="835" operator="containsText" aboveAverage="0" equalAverage="0" bottom="0" percent="0" rank="0" text="Comeon" dxfId="2524">
      <formula>NOT(ISERROR(SEARCH("Comeon",B2346)))</formula>
    </cfRule>
  </conditionalFormatting>
  <conditionalFormatting sqref="B2346">
    <cfRule type="containsText" priority="836" operator="containsText" aboveAverage="0" equalAverage="0" bottom="0" percent="0" rank="0" text="Mobilebet" dxfId="2525">
      <formula>NOT(ISERROR(SEARCH("Mobilebet",B2346)))</formula>
    </cfRule>
  </conditionalFormatting>
  <conditionalFormatting sqref="B2346">
    <cfRule type="containsText" priority="837" operator="containsText" aboveAverage="0" equalAverage="0" bottom="0" percent="0" rank="0" text="Pinnacle" dxfId="2526">
      <formula>NOT(ISERROR(SEARCH("Pinnacle",B2346)))</formula>
    </cfRule>
  </conditionalFormatting>
  <conditionalFormatting sqref="B2346">
    <cfRule type="containsText" priority="838" operator="containsText" aboveAverage="0" equalAverage="0" bottom="0" percent="0" rank="0" text="Bet365" dxfId="2527">
      <formula>NOT(ISERROR(SEARCH("Bet365",B2346)))</formula>
    </cfRule>
  </conditionalFormatting>
  <conditionalFormatting sqref="B2346">
    <cfRule type="containsText" priority="839" operator="containsText" aboveAverage="0" equalAverage="0" bottom="0" percent="0" rank="0" text="Unibet" dxfId="2528">
      <formula>NOT(ISERROR(SEARCH("Unibet",B2346)))</formula>
    </cfRule>
  </conditionalFormatting>
  <conditionalFormatting sqref="B2346">
    <cfRule type="containsText" priority="840" operator="containsText" aboveAverage="0" equalAverage="0" bottom="0" percent="0" rank="0" text="Betsson" dxfId="2529">
      <formula>NOT(ISERROR(SEARCH("Betsson",B2346)))</formula>
    </cfRule>
  </conditionalFormatting>
  <conditionalFormatting sqref="B2346">
    <cfRule type="containsText" priority="841" operator="containsText" aboveAverage="0" equalAverage="0" bottom="0" percent="0" rank="0" text="Betsafe" dxfId="2530">
      <formula>NOT(ISERROR(SEARCH("Betsafe",B2346)))</formula>
    </cfRule>
  </conditionalFormatting>
  <conditionalFormatting sqref="B2346">
    <cfRule type="containsText" priority="842" operator="containsText" aboveAverage="0" equalAverage="0" bottom="0" percent="0" rank="0" text="Coolbet" dxfId="2531">
      <formula>NOT(ISERROR(SEARCH("Coolbet",B2346)))</formula>
    </cfRule>
  </conditionalFormatting>
  <conditionalFormatting sqref="B2350">
    <cfRule type="containsText" priority="843" operator="containsText" aboveAverage="0" equalAverage="0" bottom="0" percent="0" rank="0" text="Paf" dxfId="2532">
      <formula>NOT(ISERROR(SEARCH("Paf",B2350)))</formula>
    </cfRule>
  </conditionalFormatting>
  <conditionalFormatting sqref="B2350">
    <cfRule type="containsText" priority="844" operator="containsText" aboveAverage="0" equalAverage="0" bottom="0" percent="0" rank="0" text="Rizk" dxfId="2533">
      <formula>NOT(ISERROR(SEARCH("Rizk",B2350)))</formula>
    </cfRule>
  </conditionalFormatting>
  <conditionalFormatting sqref="B2350">
    <cfRule type="containsText" priority="845" operator="containsText" aboveAverage="0" equalAverage="0" bottom="0" percent="0" rank="0" text="Mr.green" dxfId="2534">
      <formula>NOT(ISERROR(SEARCH("Mr.green",B2350)))</formula>
    </cfRule>
  </conditionalFormatting>
  <conditionalFormatting sqref="B2350">
    <cfRule type="containsText" priority="846" operator="containsText" aboveAverage="0" equalAverage="0" bottom="0" percent="0" rank="0" text="Betway" dxfId="2535">
      <formula>NOT(ISERROR(SEARCH("Betway",B2350)))</formula>
    </cfRule>
  </conditionalFormatting>
  <conditionalFormatting sqref="B2350">
    <cfRule type="containsText" priority="847" operator="containsText" aboveAverage="0" equalAverage="0" bottom="0" percent="0" rank="0" text="Leovegas" dxfId="2536">
      <formula>NOT(ISERROR(SEARCH("Leovegas",B2350)))</formula>
    </cfRule>
  </conditionalFormatting>
  <conditionalFormatting sqref="B2350">
    <cfRule type="containsText" priority="848" operator="containsText" aboveAverage="0" equalAverage="0" bottom="0" percent="0" rank="0" text="Intertops" dxfId="2537">
      <formula>NOT(ISERROR(SEARCH("Intertops",B2350)))</formula>
    </cfRule>
  </conditionalFormatting>
  <conditionalFormatting sqref="B2350">
    <cfRule type="containsText" priority="849" operator="containsText" aboveAverage="0" equalAverage="0" bottom="0" percent="0" rank="0" text="Expekt" dxfId="2538">
      <formula>NOT(ISERROR(SEARCH("Expekt",B2350)))</formula>
    </cfRule>
  </conditionalFormatting>
  <conditionalFormatting sqref="B2350">
    <cfRule type="containsText" priority="850" operator="containsText" aboveAverage="0" equalAverage="0" bottom="0" percent="0" rank="0" text="Comeon" dxfId="2539">
      <formula>NOT(ISERROR(SEARCH("Comeon",B2350)))</formula>
    </cfRule>
  </conditionalFormatting>
  <conditionalFormatting sqref="B2350">
    <cfRule type="containsText" priority="851" operator="containsText" aboveAverage="0" equalAverage="0" bottom="0" percent="0" rank="0" text="Mobilebet" dxfId="2540">
      <formula>NOT(ISERROR(SEARCH("Mobilebet",B2350)))</formula>
    </cfRule>
  </conditionalFormatting>
  <conditionalFormatting sqref="B2350">
    <cfRule type="containsText" priority="852" operator="containsText" aboveAverage="0" equalAverage="0" bottom="0" percent="0" rank="0" text="Pinnacle" dxfId="2541">
      <formula>NOT(ISERROR(SEARCH("Pinnacle",B2350)))</formula>
    </cfRule>
  </conditionalFormatting>
  <conditionalFormatting sqref="B2350">
    <cfRule type="containsText" priority="853" operator="containsText" aboveAverage="0" equalAverage="0" bottom="0" percent="0" rank="0" text="Bet365" dxfId="2542">
      <formula>NOT(ISERROR(SEARCH("Bet365",B2350)))</formula>
    </cfRule>
  </conditionalFormatting>
  <conditionalFormatting sqref="B2350">
    <cfRule type="containsText" priority="854" operator="containsText" aboveAverage="0" equalAverage="0" bottom="0" percent="0" rank="0" text="Unibet" dxfId="2543">
      <formula>NOT(ISERROR(SEARCH("Unibet",B2350)))</formula>
    </cfRule>
  </conditionalFormatting>
  <conditionalFormatting sqref="B2350">
    <cfRule type="containsText" priority="855" operator="containsText" aboveAverage="0" equalAverage="0" bottom="0" percent="0" rank="0" text="Betsson" dxfId="2544">
      <formula>NOT(ISERROR(SEARCH("Betsson",B2350)))</formula>
    </cfRule>
  </conditionalFormatting>
  <conditionalFormatting sqref="B2350">
    <cfRule type="containsText" priority="856" operator="containsText" aboveAverage="0" equalAverage="0" bottom="0" percent="0" rank="0" text="Betsafe" dxfId="2545">
      <formula>NOT(ISERROR(SEARCH("Betsafe",B2350)))</formula>
    </cfRule>
  </conditionalFormatting>
  <conditionalFormatting sqref="B2350">
    <cfRule type="containsText" priority="857" operator="containsText" aboveAverage="0" equalAverage="0" bottom="0" percent="0" rank="0" text="Coolbet" dxfId="2546">
      <formula>NOT(ISERROR(SEARCH("Coolbet",B2350)))</formula>
    </cfRule>
  </conditionalFormatting>
  <conditionalFormatting sqref="B2353">
    <cfRule type="containsText" priority="858" operator="containsText" aboveAverage="0" equalAverage="0" bottom="0" percent="0" rank="0" text="Paf" dxfId="2547">
      <formula>NOT(ISERROR(SEARCH("Paf",B2353)))</formula>
    </cfRule>
  </conditionalFormatting>
  <conditionalFormatting sqref="B2353">
    <cfRule type="containsText" priority="859" operator="containsText" aboveAverage="0" equalAverage="0" bottom="0" percent="0" rank="0" text="Rizk" dxfId="2548">
      <formula>NOT(ISERROR(SEARCH("Rizk",B2353)))</formula>
    </cfRule>
  </conditionalFormatting>
  <conditionalFormatting sqref="B2353">
    <cfRule type="containsText" priority="860" operator="containsText" aboveAverage="0" equalAverage="0" bottom="0" percent="0" rank="0" text="Mr.green" dxfId="2549">
      <formula>NOT(ISERROR(SEARCH("Mr.green",B2353)))</formula>
    </cfRule>
  </conditionalFormatting>
  <conditionalFormatting sqref="B2353">
    <cfRule type="containsText" priority="861" operator="containsText" aboveAverage="0" equalAverage="0" bottom="0" percent="0" rank="0" text="Betway" dxfId="2550">
      <formula>NOT(ISERROR(SEARCH("Betway",B2353)))</formula>
    </cfRule>
  </conditionalFormatting>
  <conditionalFormatting sqref="B2353">
    <cfRule type="containsText" priority="862" operator="containsText" aboveAverage="0" equalAverage="0" bottom="0" percent="0" rank="0" text="Leovegas" dxfId="2551">
      <formula>NOT(ISERROR(SEARCH("Leovegas",B2353)))</formula>
    </cfRule>
  </conditionalFormatting>
  <conditionalFormatting sqref="B2353">
    <cfRule type="containsText" priority="863" operator="containsText" aboveAverage="0" equalAverage="0" bottom="0" percent="0" rank="0" text="Intertops" dxfId="2552">
      <formula>NOT(ISERROR(SEARCH("Intertops",B2353)))</formula>
    </cfRule>
  </conditionalFormatting>
  <conditionalFormatting sqref="B2353">
    <cfRule type="containsText" priority="864" operator="containsText" aboveAverage="0" equalAverage="0" bottom="0" percent="0" rank="0" text="Expekt" dxfId="2553">
      <formula>NOT(ISERROR(SEARCH("Expekt",B2353)))</formula>
    </cfRule>
  </conditionalFormatting>
  <conditionalFormatting sqref="B2353">
    <cfRule type="containsText" priority="865" operator="containsText" aboveAverage="0" equalAverage="0" bottom="0" percent="0" rank="0" text="Comeon" dxfId="2554">
      <formula>NOT(ISERROR(SEARCH("Comeon",B2353)))</formula>
    </cfRule>
  </conditionalFormatting>
  <conditionalFormatting sqref="B2353">
    <cfRule type="containsText" priority="866" operator="containsText" aboveAverage="0" equalAverage="0" bottom="0" percent="0" rank="0" text="Mobilebet" dxfId="2555">
      <formula>NOT(ISERROR(SEARCH("Mobilebet",B2353)))</formula>
    </cfRule>
  </conditionalFormatting>
  <conditionalFormatting sqref="B2353">
    <cfRule type="containsText" priority="867" operator="containsText" aboveAverage="0" equalAverage="0" bottom="0" percent="0" rank="0" text="Pinnacle" dxfId="2556">
      <formula>NOT(ISERROR(SEARCH("Pinnacle",B2353)))</formula>
    </cfRule>
  </conditionalFormatting>
  <conditionalFormatting sqref="B2353">
    <cfRule type="containsText" priority="868" operator="containsText" aboveAverage="0" equalAverage="0" bottom="0" percent="0" rank="0" text="Bet365" dxfId="2557">
      <formula>NOT(ISERROR(SEARCH("Bet365",B2353)))</formula>
    </cfRule>
  </conditionalFormatting>
  <conditionalFormatting sqref="B2353">
    <cfRule type="containsText" priority="869" operator="containsText" aboveAverage="0" equalAverage="0" bottom="0" percent="0" rank="0" text="Unibet" dxfId="2558">
      <formula>NOT(ISERROR(SEARCH("Unibet",B2353)))</formula>
    </cfRule>
  </conditionalFormatting>
  <conditionalFormatting sqref="B2353">
    <cfRule type="containsText" priority="870" operator="containsText" aboveAverage="0" equalAverage="0" bottom="0" percent="0" rank="0" text="Betsson" dxfId="2559">
      <formula>NOT(ISERROR(SEARCH("Betsson",B2353)))</formula>
    </cfRule>
  </conditionalFormatting>
  <conditionalFormatting sqref="B2353">
    <cfRule type="containsText" priority="871" operator="containsText" aboveAverage="0" equalAverage="0" bottom="0" percent="0" rank="0" text="Betsafe" dxfId="2560">
      <formula>NOT(ISERROR(SEARCH("Betsafe",B2353)))</formula>
    </cfRule>
  </conditionalFormatting>
  <conditionalFormatting sqref="B2353">
    <cfRule type="containsText" priority="872" operator="containsText" aboveAverage="0" equalAverage="0" bottom="0" percent="0" rank="0" text="Coolbet" dxfId="2561">
      <formula>NOT(ISERROR(SEARCH("Coolbet",B2353)))</formula>
    </cfRule>
  </conditionalFormatting>
  <conditionalFormatting sqref="B2354">
    <cfRule type="containsText" priority="873" operator="containsText" aboveAverage="0" equalAverage="0" bottom="0" percent="0" rank="0" text="Paf" dxfId="2562">
      <formula>NOT(ISERROR(SEARCH("Paf",B2354)))</formula>
    </cfRule>
  </conditionalFormatting>
  <conditionalFormatting sqref="B2354">
    <cfRule type="containsText" priority="874" operator="containsText" aboveAverage="0" equalAverage="0" bottom="0" percent="0" rank="0" text="Rizk" dxfId="2563">
      <formula>NOT(ISERROR(SEARCH("Rizk",B2354)))</formula>
    </cfRule>
  </conditionalFormatting>
  <conditionalFormatting sqref="B2354">
    <cfRule type="containsText" priority="875" operator="containsText" aboveAverage="0" equalAverage="0" bottom="0" percent="0" rank="0" text="Mr.green" dxfId="2564">
      <formula>NOT(ISERROR(SEARCH("Mr.green",B2354)))</formula>
    </cfRule>
  </conditionalFormatting>
  <conditionalFormatting sqref="B2354">
    <cfRule type="containsText" priority="876" operator="containsText" aboveAverage="0" equalAverage="0" bottom="0" percent="0" rank="0" text="Betway" dxfId="2565">
      <formula>NOT(ISERROR(SEARCH("Betway",B2354)))</formula>
    </cfRule>
  </conditionalFormatting>
  <conditionalFormatting sqref="B2354">
    <cfRule type="containsText" priority="877" operator="containsText" aboveAverage="0" equalAverage="0" bottom="0" percent="0" rank="0" text="Leovegas" dxfId="2566">
      <formula>NOT(ISERROR(SEARCH("Leovegas",B2354)))</formula>
    </cfRule>
  </conditionalFormatting>
  <conditionalFormatting sqref="B2354">
    <cfRule type="containsText" priority="878" operator="containsText" aboveAverage="0" equalAverage="0" bottom="0" percent="0" rank="0" text="Intertops" dxfId="2567">
      <formula>NOT(ISERROR(SEARCH("Intertops",B2354)))</formula>
    </cfRule>
  </conditionalFormatting>
  <conditionalFormatting sqref="B2354">
    <cfRule type="containsText" priority="879" operator="containsText" aboveAverage="0" equalAverage="0" bottom="0" percent="0" rank="0" text="Expekt" dxfId="2568">
      <formula>NOT(ISERROR(SEARCH("Expekt",B2354)))</formula>
    </cfRule>
  </conditionalFormatting>
  <conditionalFormatting sqref="B2354">
    <cfRule type="containsText" priority="880" operator="containsText" aboveAverage="0" equalAverage="0" bottom="0" percent="0" rank="0" text="Comeon" dxfId="2569">
      <formula>NOT(ISERROR(SEARCH("Comeon",B2354)))</formula>
    </cfRule>
  </conditionalFormatting>
  <conditionalFormatting sqref="B2354">
    <cfRule type="containsText" priority="881" operator="containsText" aboveAverage="0" equalAverage="0" bottom="0" percent="0" rank="0" text="Mobilebet" dxfId="2570">
      <formula>NOT(ISERROR(SEARCH("Mobilebet",B2354)))</formula>
    </cfRule>
  </conditionalFormatting>
  <conditionalFormatting sqref="B2354">
    <cfRule type="containsText" priority="882" operator="containsText" aboveAverage="0" equalAverage="0" bottom="0" percent="0" rank="0" text="Pinnacle" dxfId="2571">
      <formula>NOT(ISERROR(SEARCH("Pinnacle",B2354)))</formula>
    </cfRule>
  </conditionalFormatting>
  <conditionalFormatting sqref="B2354">
    <cfRule type="containsText" priority="883" operator="containsText" aboveAverage="0" equalAverage="0" bottom="0" percent="0" rank="0" text="Bet365" dxfId="2572">
      <formula>NOT(ISERROR(SEARCH("Bet365",B2354)))</formula>
    </cfRule>
  </conditionalFormatting>
  <conditionalFormatting sqref="B2354">
    <cfRule type="containsText" priority="884" operator="containsText" aboveAverage="0" equalAverage="0" bottom="0" percent="0" rank="0" text="Unibet" dxfId="2573">
      <formula>NOT(ISERROR(SEARCH("Unibet",B2354)))</formula>
    </cfRule>
  </conditionalFormatting>
  <conditionalFormatting sqref="B2354">
    <cfRule type="containsText" priority="885" operator="containsText" aboveAverage="0" equalAverage="0" bottom="0" percent="0" rank="0" text="Betsson" dxfId="2574">
      <formula>NOT(ISERROR(SEARCH("Betsson",B2354)))</formula>
    </cfRule>
  </conditionalFormatting>
  <conditionalFormatting sqref="B2354">
    <cfRule type="containsText" priority="886" operator="containsText" aboveAverage="0" equalAverage="0" bottom="0" percent="0" rank="0" text="Betsafe" dxfId="2575">
      <formula>NOT(ISERROR(SEARCH("Betsafe",B2354)))</formula>
    </cfRule>
  </conditionalFormatting>
  <conditionalFormatting sqref="B2354">
    <cfRule type="containsText" priority="887" operator="containsText" aboveAverage="0" equalAverage="0" bottom="0" percent="0" rank="0" text="Coolbet" dxfId="2576">
      <formula>NOT(ISERROR(SEARCH("Coolbet",B2354)))</formula>
    </cfRule>
  </conditionalFormatting>
  <conditionalFormatting sqref="B2361">
    <cfRule type="containsText" priority="888" operator="containsText" aboveAverage="0" equalAverage="0" bottom="0" percent="0" rank="0" text="Paf" dxfId="2577">
      <formula>NOT(ISERROR(SEARCH("Paf",B2361)))</formula>
    </cfRule>
  </conditionalFormatting>
  <conditionalFormatting sqref="B2361">
    <cfRule type="containsText" priority="889" operator="containsText" aboveAverage="0" equalAverage="0" bottom="0" percent="0" rank="0" text="Rizk" dxfId="2578">
      <formula>NOT(ISERROR(SEARCH("Rizk",B2361)))</formula>
    </cfRule>
  </conditionalFormatting>
  <conditionalFormatting sqref="B2361">
    <cfRule type="containsText" priority="890" operator="containsText" aboveAverage="0" equalAverage="0" bottom="0" percent="0" rank="0" text="Mr.green" dxfId="2579">
      <formula>NOT(ISERROR(SEARCH("Mr.green",B2361)))</formula>
    </cfRule>
  </conditionalFormatting>
  <conditionalFormatting sqref="B2361">
    <cfRule type="containsText" priority="891" operator="containsText" aboveAverage="0" equalAverage="0" bottom="0" percent="0" rank="0" text="Betway" dxfId="2580">
      <formula>NOT(ISERROR(SEARCH("Betway",B2361)))</formula>
    </cfRule>
  </conditionalFormatting>
  <conditionalFormatting sqref="B2361">
    <cfRule type="containsText" priority="892" operator="containsText" aboveAverage="0" equalAverage="0" bottom="0" percent="0" rank="0" text="Leovegas" dxfId="2581">
      <formula>NOT(ISERROR(SEARCH("Leovegas",B2361)))</formula>
    </cfRule>
  </conditionalFormatting>
  <conditionalFormatting sqref="B2361">
    <cfRule type="containsText" priority="893" operator="containsText" aboveAverage="0" equalAverage="0" bottom="0" percent="0" rank="0" text="Intertops" dxfId="2582">
      <formula>NOT(ISERROR(SEARCH("Intertops",B2361)))</formula>
    </cfRule>
  </conditionalFormatting>
  <conditionalFormatting sqref="B2361">
    <cfRule type="containsText" priority="894" operator="containsText" aboveAverage="0" equalAverage="0" bottom="0" percent="0" rank="0" text="Expekt" dxfId="2583">
      <formula>NOT(ISERROR(SEARCH("Expekt",B2361)))</formula>
    </cfRule>
  </conditionalFormatting>
  <conditionalFormatting sqref="B2361">
    <cfRule type="containsText" priority="895" operator="containsText" aboveAverage="0" equalAverage="0" bottom="0" percent="0" rank="0" text="Comeon" dxfId="2584">
      <formula>NOT(ISERROR(SEARCH("Comeon",B2361)))</formula>
    </cfRule>
  </conditionalFormatting>
  <conditionalFormatting sqref="B2361">
    <cfRule type="containsText" priority="896" operator="containsText" aboveAverage="0" equalAverage="0" bottom="0" percent="0" rank="0" text="Mobilebet" dxfId="2585">
      <formula>NOT(ISERROR(SEARCH("Mobilebet",B2361)))</formula>
    </cfRule>
  </conditionalFormatting>
  <conditionalFormatting sqref="B2361">
    <cfRule type="containsText" priority="897" operator="containsText" aboveAverage="0" equalAverage="0" bottom="0" percent="0" rank="0" text="Pinnacle" dxfId="2586">
      <formula>NOT(ISERROR(SEARCH("Pinnacle",B2361)))</formula>
    </cfRule>
  </conditionalFormatting>
  <conditionalFormatting sqref="B2361">
    <cfRule type="containsText" priority="898" operator="containsText" aboveAverage="0" equalAverage="0" bottom="0" percent="0" rank="0" text="Bet365" dxfId="2587">
      <formula>NOT(ISERROR(SEARCH("Bet365",B2361)))</formula>
    </cfRule>
  </conditionalFormatting>
  <conditionalFormatting sqref="B2361">
    <cfRule type="containsText" priority="899" operator="containsText" aboveAverage="0" equalAverage="0" bottom="0" percent="0" rank="0" text="Unibet" dxfId="2588">
      <formula>NOT(ISERROR(SEARCH("Unibet",B2361)))</formula>
    </cfRule>
  </conditionalFormatting>
  <conditionalFormatting sqref="B2361">
    <cfRule type="containsText" priority="900" operator="containsText" aboveAverage="0" equalAverage="0" bottom="0" percent="0" rank="0" text="Betsson" dxfId="2589">
      <formula>NOT(ISERROR(SEARCH("Betsson",B2361)))</formula>
    </cfRule>
  </conditionalFormatting>
  <conditionalFormatting sqref="B2361">
    <cfRule type="containsText" priority="901" operator="containsText" aboveAverage="0" equalAverage="0" bottom="0" percent="0" rank="0" text="Betsafe" dxfId="2590">
      <formula>NOT(ISERROR(SEARCH("Betsafe",B2361)))</formula>
    </cfRule>
  </conditionalFormatting>
  <conditionalFormatting sqref="B2361">
    <cfRule type="containsText" priority="902" operator="containsText" aboveAverage="0" equalAverage="0" bottom="0" percent="0" rank="0" text="Coolbet" dxfId="2591">
      <formula>NOT(ISERROR(SEARCH("Coolbet",B2361)))</formula>
    </cfRule>
  </conditionalFormatting>
  <conditionalFormatting sqref="B2365">
    <cfRule type="containsText" priority="903" operator="containsText" aboveAverage="0" equalAverage="0" bottom="0" percent="0" rank="0" text="Paf" dxfId="2592">
      <formula>NOT(ISERROR(SEARCH("Paf",B2365)))</formula>
    </cfRule>
  </conditionalFormatting>
  <conditionalFormatting sqref="B2365">
    <cfRule type="containsText" priority="904" operator="containsText" aboveAverage="0" equalAverage="0" bottom="0" percent="0" rank="0" text="Rizk" dxfId="2593">
      <formula>NOT(ISERROR(SEARCH("Rizk",B2365)))</formula>
    </cfRule>
  </conditionalFormatting>
  <conditionalFormatting sqref="B2365">
    <cfRule type="containsText" priority="905" operator="containsText" aboveAverage="0" equalAverage="0" bottom="0" percent="0" rank="0" text="Mr.green" dxfId="2594">
      <formula>NOT(ISERROR(SEARCH("Mr.green",B2365)))</formula>
    </cfRule>
  </conditionalFormatting>
  <conditionalFormatting sqref="B2365">
    <cfRule type="containsText" priority="906" operator="containsText" aboveAverage="0" equalAverage="0" bottom="0" percent="0" rank="0" text="Betway" dxfId="2595">
      <formula>NOT(ISERROR(SEARCH("Betway",B2365)))</formula>
    </cfRule>
  </conditionalFormatting>
  <conditionalFormatting sqref="B2365">
    <cfRule type="containsText" priority="907" operator="containsText" aboveAverage="0" equalAverage="0" bottom="0" percent="0" rank="0" text="Leovegas" dxfId="2596">
      <formula>NOT(ISERROR(SEARCH("Leovegas",B2365)))</formula>
    </cfRule>
  </conditionalFormatting>
  <conditionalFormatting sqref="B2365">
    <cfRule type="containsText" priority="908" operator="containsText" aboveAverage="0" equalAverage="0" bottom="0" percent="0" rank="0" text="Intertops" dxfId="2597">
      <formula>NOT(ISERROR(SEARCH("Intertops",B2365)))</formula>
    </cfRule>
  </conditionalFormatting>
  <conditionalFormatting sqref="B2365">
    <cfRule type="containsText" priority="909" operator="containsText" aboveAverage="0" equalAverage="0" bottom="0" percent="0" rank="0" text="Expekt" dxfId="2598">
      <formula>NOT(ISERROR(SEARCH("Expekt",B2365)))</formula>
    </cfRule>
  </conditionalFormatting>
  <conditionalFormatting sqref="B2365">
    <cfRule type="containsText" priority="910" operator="containsText" aboveAverage="0" equalAverage="0" bottom="0" percent="0" rank="0" text="Comeon" dxfId="2599">
      <formula>NOT(ISERROR(SEARCH("Comeon",B2365)))</formula>
    </cfRule>
  </conditionalFormatting>
  <conditionalFormatting sqref="B2365">
    <cfRule type="containsText" priority="911" operator="containsText" aboveAverage="0" equalAverage="0" bottom="0" percent="0" rank="0" text="Mobilebet" dxfId="2600">
      <formula>NOT(ISERROR(SEARCH("Mobilebet",B2365)))</formula>
    </cfRule>
  </conditionalFormatting>
  <conditionalFormatting sqref="B2365">
    <cfRule type="containsText" priority="912" operator="containsText" aboveAverage="0" equalAverage="0" bottom="0" percent="0" rank="0" text="Pinnacle" dxfId="2601">
      <formula>NOT(ISERROR(SEARCH("Pinnacle",B2365)))</formula>
    </cfRule>
  </conditionalFormatting>
  <conditionalFormatting sqref="B2365">
    <cfRule type="containsText" priority="913" operator="containsText" aboveAverage="0" equalAverage="0" bottom="0" percent="0" rank="0" text="Bet365" dxfId="2602">
      <formula>NOT(ISERROR(SEARCH("Bet365",B2365)))</formula>
    </cfRule>
  </conditionalFormatting>
  <conditionalFormatting sqref="B2365">
    <cfRule type="containsText" priority="914" operator="containsText" aboveAverage="0" equalAverage="0" bottom="0" percent="0" rank="0" text="Unibet" dxfId="2603">
      <formula>NOT(ISERROR(SEARCH("Unibet",B2365)))</formula>
    </cfRule>
  </conditionalFormatting>
  <conditionalFormatting sqref="B2365">
    <cfRule type="containsText" priority="915" operator="containsText" aboveAverage="0" equalAverage="0" bottom="0" percent="0" rank="0" text="Betsson" dxfId="2604">
      <formula>NOT(ISERROR(SEARCH("Betsson",B2365)))</formula>
    </cfRule>
  </conditionalFormatting>
  <conditionalFormatting sqref="B2365">
    <cfRule type="containsText" priority="916" operator="containsText" aboveAverage="0" equalAverage="0" bottom="0" percent="0" rank="0" text="Betsafe" dxfId="2605">
      <formula>NOT(ISERROR(SEARCH("Betsafe",B2365)))</formula>
    </cfRule>
  </conditionalFormatting>
  <conditionalFormatting sqref="B2365">
    <cfRule type="containsText" priority="917" operator="containsText" aboveAverage="0" equalAverage="0" bottom="0" percent="0" rank="0" text="Coolbet" dxfId="2606">
      <formula>NOT(ISERROR(SEARCH("Coolbet",B2365)))</formula>
    </cfRule>
  </conditionalFormatting>
  <conditionalFormatting sqref="B2368">
    <cfRule type="containsText" priority="918" operator="containsText" aboveAverage="0" equalAverage="0" bottom="0" percent="0" rank="0" text="Paf" dxfId="2607">
      <formula>NOT(ISERROR(SEARCH("Paf",B2368)))</formula>
    </cfRule>
  </conditionalFormatting>
  <conditionalFormatting sqref="B2368">
    <cfRule type="containsText" priority="919" operator="containsText" aboveAverage="0" equalAverage="0" bottom="0" percent="0" rank="0" text="Rizk" dxfId="2608">
      <formula>NOT(ISERROR(SEARCH("Rizk",B2368)))</formula>
    </cfRule>
  </conditionalFormatting>
  <conditionalFormatting sqref="B2368">
    <cfRule type="containsText" priority="920" operator="containsText" aboveAverage="0" equalAverage="0" bottom="0" percent="0" rank="0" text="Mr.green" dxfId="2609">
      <formula>NOT(ISERROR(SEARCH("Mr.green",B2368)))</formula>
    </cfRule>
  </conditionalFormatting>
  <conditionalFormatting sqref="B2368">
    <cfRule type="containsText" priority="921" operator="containsText" aboveAverage="0" equalAverage="0" bottom="0" percent="0" rank="0" text="Betway" dxfId="2610">
      <formula>NOT(ISERROR(SEARCH("Betway",B2368)))</formula>
    </cfRule>
  </conditionalFormatting>
  <conditionalFormatting sqref="B2368">
    <cfRule type="containsText" priority="922" operator="containsText" aboveAverage="0" equalAverage="0" bottom="0" percent="0" rank="0" text="Leovegas" dxfId="2611">
      <formula>NOT(ISERROR(SEARCH("Leovegas",B2368)))</formula>
    </cfRule>
  </conditionalFormatting>
  <conditionalFormatting sqref="B2368">
    <cfRule type="containsText" priority="923" operator="containsText" aboveAverage="0" equalAverage="0" bottom="0" percent="0" rank="0" text="Intertops" dxfId="2612">
      <formula>NOT(ISERROR(SEARCH("Intertops",B2368)))</formula>
    </cfRule>
  </conditionalFormatting>
  <conditionalFormatting sqref="B2368">
    <cfRule type="containsText" priority="924" operator="containsText" aboveAverage="0" equalAverage="0" bottom="0" percent="0" rank="0" text="Expekt" dxfId="2613">
      <formula>NOT(ISERROR(SEARCH("Expekt",B2368)))</formula>
    </cfRule>
  </conditionalFormatting>
  <conditionalFormatting sqref="B2368">
    <cfRule type="containsText" priority="925" operator="containsText" aboveAverage="0" equalAverage="0" bottom="0" percent="0" rank="0" text="Comeon" dxfId="2614">
      <formula>NOT(ISERROR(SEARCH("Comeon",B2368)))</formula>
    </cfRule>
  </conditionalFormatting>
  <conditionalFormatting sqref="B2368">
    <cfRule type="containsText" priority="926" operator="containsText" aboveAverage="0" equalAverage="0" bottom="0" percent="0" rank="0" text="Mobilebet" dxfId="2615">
      <formula>NOT(ISERROR(SEARCH("Mobilebet",B2368)))</formula>
    </cfRule>
  </conditionalFormatting>
  <conditionalFormatting sqref="B2368">
    <cfRule type="containsText" priority="927" operator="containsText" aboveAverage="0" equalAverage="0" bottom="0" percent="0" rank="0" text="Pinnacle" dxfId="2616">
      <formula>NOT(ISERROR(SEARCH("Pinnacle",B2368)))</formula>
    </cfRule>
  </conditionalFormatting>
  <conditionalFormatting sqref="B2368">
    <cfRule type="containsText" priority="928" operator="containsText" aboveAverage="0" equalAverage="0" bottom="0" percent="0" rank="0" text="Bet365" dxfId="2617">
      <formula>NOT(ISERROR(SEARCH("Bet365",B2368)))</formula>
    </cfRule>
  </conditionalFormatting>
  <conditionalFormatting sqref="B2368">
    <cfRule type="containsText" priority="929" operator="containsText" aboveAverage="0" equalAverage="0" bottom="0" percent="0" rank="0" text="Unibet" dxfId="2618">
      <formula>NOT(ISERROR(SEARCH("Unibet",B2368)))</formula>
    </cfRule>
  </conditionalFormatting>
  <conditionalFormatting sqref="B2368">
    <cfRule type="containsText" priority="930" operator="containsText" aboveAverage="0" equalAverage="0" bottom="0" percent="0" rank="0" text="Betsson" dxfId="2619">
      <formula>NOT(ISERROR(SEARCH("Betsson",B2368)))</formula>
    </cfRule>
  </conditionalFormatting>
  <conditionalFormatting sqref="B2368">
    <cfRule type="containsText" priority="931" operator="containsText" aboveAverage="0" equalAverage="0" bottom="0" percent="0" rank="0" text="Betsafe" dxfId="2620">
      <formula>NOT(ISERROR(SEARCH("Betsafe",B2368)))</formula>
    </cfRule>
  </conditionalFormatting>
  <conditionalFormatting sqref="B2368">
    <cfRule type="containsText" priority="932" operator="containsText" aboveAverage="0" equalAverage="0" bottom="0" percent="0" rank="0" text="Coolbet" dxfId="2621">
      <formula>NOT(ISERROR(SEARCH("Coolbet",B2368)))</formula>
    </cfRule>
  </conditionalFormatting>
  <conditionalFormatting sqref="B2371">
    <cfRule type="containsText" priority="933" operator="containsText" aboveAverage="0" equalAverage="0" bottom="0" percent="0" rank="0" text="Paf" dxfId="2622">
      <formula>NOT(ISERROR(SEARCH("Paf",B2371)))</formula>
    </cfRule>
  </conditionalFormatting>
  <conditionalFormatting sqref="B2371">
    <cfRule type="containsText" priority="934" operator="containsText" aboveAverage="0" equalAverage="0" bottom="0" percent="0" rank="0" text="Rizk" dxfId="2623">
      <formula>NOT(ISERROR(SEARCH("Rizk",B2371)))</formula>
    </cfRule>
  </conditionalFormatting>
  <conditionalFormatting sqref="B2371">
    <cfRule type="containsText" priority="935" operator="containsText" aboveAverage="0" equalAverage="0" bottom="0" percent="0" rank="0" text="Mr.green" dxfId="2624">
      <formula>NOT(ISERROR(SEARCH("Mr.green",B2371)))</formula>
    </cfRule>
  </conditionalFormatting>
  <conditionalFormatting sqref="B2371">
    <cfRule type="containsText" priority="936" operator="containsText" aboveAverage="0" equalAverage="0" bottom="0" percent="0" rank="0" text="Betway" dxfId="2625">
      <formula>NOT(ISERROR(SEARCH("Betway",B2371)))</formula>
    </cfRule>
  </conditionalFormatting>
  <conditionalFormatting sqref="B2371">
    <cfRule type="containsText" priority="937" operator="containsText" aboveAverage="0" equalAverage="0" bottom="0" percent="0" rank="0" text="Leovegas" dxfId="2626">
      <formula>NOT(ISERROR(SEARCH("Leovegas",B2371)))</formula>
    </cfRule>
  </conditionalFormatting>
  <conditionalFormatting sqref="B2371">
    <cfRule type="containsText" priority="938" operator="containsText" aboveAverage="0" equalAverage="0" bottom="0" percent="0" rank="0" text="Intertops" dxfId="2627">
      <formula>NOT(ISERROR(SEARCH("Intertops",B2371)))</formula>
    </cfRule>
  </conditionalFormatting>
  <conditionalFormatting sqref="B2371">
    <cfRule type="containsText" priority="939" operator="containsText" aboveAverage="0" equalAverage="0" bottom="0" percent="0" rank="0" text="Expekt" dxfId="2628">
      <formula>NOT(ISERROR(SEARCH("Expekt",B2371)))</formula>
    </cfRule>
  </conditionalFormatting>
  <conditionalFormatting sqref="B2371">
    <cfRule type="containsText" priority="940" operator="containsText" aboveAverage="0" equalAverage="0" bottom="0" percent="0" rank="0" text="Comeon" dxfId="2629">
      <formula>NOT(ISERROR(SEARCH("Comeon",B2371)))</formula>
    </cfRule>
  </conditionalFormatting>
  <conditionalFormatting sqref="B2371">
    <cfRule type="containsText" priority="941" operator="containsText" aboveAverage="0" equalAverage="0" bottom="0" percent="0" rank="0" text="Mobilebet" dxfId="2630">
      <formula>NOT(ISERROR(SEARCH("Mobilebet",B2371)))</formula>
    </cfRule>
  </conditionalFormatting>
  <conditionalFormatting sqref="B2371">
    <cfRule type="containsText" priority="942" operator="containsText" aboveAverage="0" equalAverage="0" bottom="0" percent="0" rank="0" text="Pinnacle" dxfId="2631">
      <formula>NOT(ISERROR(SEARCH("Pinnacle",B2371)))</formula>
    </cfRule>
  </conditionalFormatting>
  <conditionalFormatting sqref="B2371">
    <cfRule type="containsText" priority="943" operator="containsText" aboveAverage="0" equalAverage="0" bottom="0" percent="0" rank="0" text="Bet365" dxfId="2632">
      <formula>NOT(ISERROR(SEARCH("Bet365",B2371)))</formula>
    </cfRule>
  </conditionalFormatting>
  <conditionalFormatting sqref="B2371">
    <cfRule type="containsText" priority="944" operator="containsText" aboveAverage="0" equalAverage="0" bottom="0" percent="0" rank="0" text="Unibet" dxfId="2633">
      <formula>NOT(ISERROR(SEARCH("Unibet",B2371)))</formula>
    </cfRule>
  </conditionalFormatting>
  <conditionalFormatting sqref="B2371">
    <cfRule type="containsText" priority="945" operator="containsText" aboveAverage="0" equalAverage="0" bottom="0" percent="0" rank="0" text="Betsson" dxfId="2634">
      <formula>NOT(ISERROR(SEARCH("Betsson",B2371)))</formula>
    </cfRule>
  </conditionalFormatting>
  <conditionalFormatting sqref="B2371">
    <cfRule type="containsText" priority="946" operator="containsText" aboveAverage="0" equalAverage="0" bottom="0" percent="0" rank="0" text="Betsafe" dxfId="2635">
      <formula>NOT(ISERROR(SEARCH("Betsafe",B2371)))</formula>
    </cfRule>
  </conditionalFormatting>
  <conditionalFormatting sqref="B2371">
    <cfRule type="containsText" priority="947" operator="containsText" aboveAverage="0" equalAverage="0" bottom="0" percent="0" rank="0" text="Coolbet" dxfId="2636">
      <formula>NOT(ISERROR(SEARCH("Coolbet",B2371)))</formula>
    </cfRule>
  </conditionalFormatting>
  <conditionalFormatting sqref="B2373">
    <cfRule type="containsText" priority="948" operator="containsText" aboveAverage="0" equalAverage="0" bottom="0" percent="0" rank="0" text="Paf" dxfId="2637">
      <formula>NOT(ISERROR(SEARCH("Paf",B2373)))</formula>
    </cfRule>
  </conditionalFormatting>
  <conditionalFormatting sqref="B2373">
    <cfRule type="containsText" priority="949" operator="containsText" aboveAverage="0" equalAverage="0" bottom="0" percent="0" rank="0" text="Rizk" dxfId="2638">
      <formula>NOT(ISERROR(SEARCH("Rizk",B2373)))</formula>
    </cfRule>
  </conditionalFormatting>
  <conditionalFormatting sqref="B2373">
    <cfRule type="containsText" priority="950" operator="containsText" aboveAverage="0" equalAverage="0" bottom="0" percent="0" rank="0" text="Mr.green" dxfId="2639">
      <formula>NOT(ISERROR(SEARCH("Mr.green",B2373)))</formula>
    </cfRule>
  </conditionalFormatting>
  <conditionalFormatting sqref="B2373">
    <cfRule type="containsText" priority="951" operator="containsText" aboveAverage="0" equalAverage="0" bottom="0" percent="0" rank="0" text="Betway" dxfId="2640">
      <formula>NOT(ISERROR(SEARCH("Betway",B2373)))</formula>
    </cfRule>
  </conditionalFormatting>
  <conditionalFormatting sqref="B2373">
    <cfRule type="containsText" priority="952" operator="containsText" aboveAverage="0" equalAverage="0" bottom="0" percent="0" rank="0" text="Leovegas" dxfId="2641">
      <formula>NOT(ISERROR(SEARCH("Leovegas",B2373)))</formula>
    </cfRule>
  </conditionalFormatting>
  <conditionalFormatting sqref="B2373">
    <cfRule type="containsText" priority="953" operator="containsText" aboveAverage="0" equalAverage="0" bottom="0" percent="0" rank="0" text="Intertops" dxfId="2642">
      <formula>NOT(ISERROR(SEARCH("Intertops",B2373)))</formula>
    </cfRule>
  </conditionalFormatting>
  <conditionalFormatting sqref="B2373">
    <cfRule type="containsText" priority="954" operator="containsText" aboveAverage="0" equalAverage="0" bottom="0" percent="0" rank="0" text="Expekt" dxfId="2643">
      <formula>NOT(ISERROR(SEARCH("Expekt",B2373)))</formula>
    </cfRule>
  </conditionalFormatting>
  <conditionalFormatting sqref="B2373">
    <cfRule type="containsText" priority="955" operator="containsText" aboveAverage="0" equalAverage="0" bottom="0" percent="0" rank="0" text="Comeon" dxfId="2644">
      <formula>NOT(ISERROR(SEARCH("Comeon",B2373)))</formula>
    </cfRule>
  </conditionalFormatting>
  <conditionalFormatting sqref="B2373">
    <cfRule type="containsText" priority="956" operator="containsText" aboveAverage="0" equalAverage="0" bottom="0" percent="0" rank="0" text="Mobilebet" dxfId="2645">
      <formula>NOT(ISERROR(SEARCH("Mobilebet",B2373)))</formula>
    </cfRule>
  </conditionalFormatting>
  <conditionalFormatting sqref="B2373">
    <cfRule type="containsText" priority="957" operator="containsText" aboveAverage="0" equalAverage="0" bottom="0" percent="0" rank="0" text="Pinnacle" dxfId="2646">
      <formula>NOT(ISERROR(SEARCH("Pinnacle",B2373)))</formula>
    </cfRule>
  </conditionalFormatting>
  <conditionalFormatting sqref="B2373">
    <cfRule type="containsText" priority="958" operator="containsText" aboveAverage="0" equalAverage="0" bottom="0" percent="0" rank="0" text="Bet365" dxfId="2647">
      <formula>NOT(ISERROR(SEARCH("Bet365",B2373)))</formula>
    </cfRule>
  </conditionalFormatting>
  <conditionalFormatting sqref="B2373">
    <cfRule type="containsText" priority="959" operator="containsText" aboveAverage="0" equalAverage="0" bottom="0" percent="0" rank="0" text="Unibet" dxfId="2648">
      <formula>NOT(ISERROR(SEARCH("Unibet",B2373)))</formula>
    </cfRule>
  </conditionalFormatting>
  <conditionalFormatting sqref="B2373">
    <cfRule type="containsText" priority="960" operator="containsText" aboveAverage="0" equalAverage="0" bottom="0" percent="0" rank="0" text="Betsson" dxfId="2649">
      <formula>NOT(ISERROR(SEARCH("Betsson",B2373)))</formula>
    </cfRule>
  </conditionalFormatting>
  <conditionalFormatting sqref="B2373">
    <cfRule type="containsText" priority="961" operator="containsText" aboveAverage="0" equalAverage="0" bottom="0" percent="0" rank="0" text="Betsafe" dxfId="2650">
      <formula>NOT(ISERROR(SEARCH("Betsafe",B2373)))</formula>
    </cfRule>
  </conditionalFormatting>
  <conditionalFormatting sqref="B2373">
    <cfRule type="containsText" priority="962" operator="containsText" aboveAverage="0" equalAverage="0" bottom="0" percent="0" rank="0" text="Coolbet" dxfId="2651">
      <formula>NOT(ISERROR(SEARCH("Coolbet",B2373)))</formula>
    </cfRule>
  </conditionalFormatting>
  <conditionalFormatting sqref="B2382">
    <cfRule type="containsText" priority="963" operator="containsText" aboveAverage="0" equalAverage="0" bottom="0" percent="0" rank="0" text="Paf" dxfId="2652">
      <formula>NOT(ISERROR(SEARCH("Paf",B2382)))</formula>
    </cfRule>
  </conditionalFormatting>
  <conditionalFormatting sqref="B2382">
    <cfRule type="containsText" priority="964" operator="containsText" aboveAverage="0" equalAverage="0" bottom="0" percent="0" rank="0" text="Rizk" dxfId="2653">
      <formula>NOT(ISERROR(SEARCH("Rizk",B2382)))</formula>
    </cfRule>
  </conditionalFormatting>
  <conditionalFormatting sqref="B2382">
    <cfRule type="containsText" priority="965" operator="containsText" aboveAverage="0" equalAverage="0" bottom="0" percent="0" rank="0" text="Mr.green" dxfId="2654">
      <formula>NOT(ISERROR(SEARCH("Mr.green",B2382)))</formula>
    </cfRule>
  </conditionalFormatting>
  <conditionalFormatting sqref="B2382">
    <cfRule type="containsText" priority="966" operator="containsText" aboveAverage="0" equalAverage="0" bottom="0" percent="0" rank="0" text="Betway" dxfId="2655">
      <formula>NOT(ISERROR(SEARCH("Betway",B2382)))</formula>
    </cfRule>
  </conditionalFormatting>
  <conditionalFormatting sqref="B2382">
    <cfRule type="containsText" priority="967" operator="containsText" aboveAverage="0" equalAverage="0" bottom="0" percent="0" rank="0" text="Leovegas" dxfId="2656">
      <formula>NOT(ISERROR(SEARCH("Leovegas",B2382)))</formula>
    </cfRule>
  </conditionalFormatting>
  <conditionalFormatting sqref="B2382">
    <cfRule type="containsText" priority="968" operator="containsText" aboveAverage="0" equalAverage="0" bottom="0" percent="0" rank="0" text="Intertops" dxfId="2657">
      <formula>NOT(ISERROR(SEARCH("Intertops",B2382)))</formula>
    </cfRule>
  </conditionalFormatting>
  <conditionalFormatting sqref="B2382">
    <cfRule type="containsText" priority="969" operator="containsText" aboveAverage="0" equalAverage="0" bottom="0" percent="0" rank="0" text="Expekt" dxfId="2658">
      <formula>NOT(ISERROR(SEARCH("Expekt",B2382)))</formula>
    </cfRule>
  </conditionalFormatting>
  <conditionalFormatting sqref="B2382">
    <cfRule type="containsText" priority="970" operator="containsText" aboveAverage="0" equalAverage="0" bottom="0" percent="0" rank="0" text="Comeon" dxfId="2659">
      <formula>NOT(ISERROR(SEARCH("Comeon",B2382)))</formula>
    </cfRule>
  </conditionalFormatting>
  <conditionalFormatting sqref="B2382">
    <cfRule type="containsText" priority="971" operator="containsText" aboveAverage="0" equalAverage="0" bottom="0" percent="0" rank="0" text="Mobilebet" dxfId="2660">
      <formula>NOT(ISERROR(SEARCH("Mobilebet",B2382)))</formula>
    </cfRule>
  </conditionalFormatting>
  <conditionalFormatting sqref="B2382">
    <cfRule type="containsText" priority="972" operator="containsText" aboveAverage="0" equalAverage="0" bottom="0" percent="0" rank="0" text="Pinnacle" dxfId="2661">
      <formula>NOT(ISERROR(SEARCH("Pinnacle",B2382)))</formula>
    </cfRule>
  </conditionalFormatting>
  <conditionalFormatting sqref="B2382">
    <cfRule type="containsText" priority="973" operator="containsText" aboveAverage="0" equalAverage="0" bottom="0" percent="0" rank="0" text="Bet365" dxfId="2662">
      <formula>NOT(ISERROR(SEARCH("Bet365",B2382)))</formula>
    </cfRule>
  </conditionalFormatting>
  <conditionalFormatting sqref="B2382">
    <cfRule type="containsText" priority="974" operator="containsText" aboveAverage="0" equalAverage="0" bottom="0" percent="0" rank="0" text="Unibet" dxfId="2663">
      <formula>NOT(ISERROR(SEARCH("Unibet",B2382)))</formula>
    </cfRule>
  </conditionalFormatting>
  <conditionalFormatting sqref="B2382">
    <cfRule type="containsText" priority="975" operator="containsText" aboveAverage="0" equalAverage="0" bottom="0" percent="0" rank="0" text="Betsson" dxfId="2664">
      <formula>NOT(ISERROR(SEARCH("Betsson",B2382)))</formula>
    </cfRule>
  </conditionalFormatting>
  <conditionalFormatting sqref="B2382">
    <cfRule type="containsText" priority="976" operator="containsText" aboveAverage="0" equalAverage="0" bottom="0" percent="0" rank="0" text="Betsafe" dxfId="2665">
      <formula>NOT(ISERROR(SEARCH("Betsafe",B2382)))</formula>
    </cfRule>
  </conditionalFormatting>
  <conditionalFormatting sqref="B2382">
    <cfRule type="containsText" priority="977" operator="containsText" aboveAverage="0" equalAverage="0" bottom="0" percent="0" rank="0" text="Coolbet" dxfId="2666">
      <formula>NOT(ISERROR(SEARCH("Coolbet",B2382)))</formula>
    </cfRule>
  </conditionalFormatting>
  <conditionalFormatting sqref="B2385">
    <cfRule type="containsText" priority="978" operator="containsText" aboveAverage="0" equalAverage="0" bottom="0" percent="0" rank="0" text="Paf" dxfId="2667">
      <formula>NOT(ISERROR(SEARCH("Paf",B2385)))</formula>
    </cfRule>
  </conditionalFormatting>
  <conditionalFormatting sqref="B2385">
    <cfRule type="containsText" priority="979" operator="containsText" aboveAverage="0" equalAverage="0" bottom="0" percent="0" rank="0" text="Rizk" dxfId="2668">
      <formula>NOT(ISERROR(SEARCH("Rizk",B2385)))</formula>
    </cfRule>
  </conditionalFormatting>
  <conditionalFormatting sqref="B2385">
    <cfRule type="containsText" priority="980" operator="containsText" aboveAverage="0" equalAverage="0" bottom="0" percent="0" rank="0" text="Mr.green" dxfId="2669">
      <formula>NOT(ISERROR(SEARCH("Mr.green",B2385)))</formula>
    </cfRule>
  </conditionalFormatting>
  <conditionalFormatting sqref="B2385">
    <cfRule type="containsText" priority="981" operator="containsText" aboveAverage="0" equalAverage="0" bottom="0" percent="0" rank="0" text="Betway" dxfId="2670">
      <formula>NOT(ISERROR(SEARCH("Betway",B2385)))</formula>
    </cfRule>
  </conditionalFormatting>
  <conditionalFormatting sqref="B2385">
    <cfRule type="containsText" priority="982" operator="containsText" aboveAverage="0" equalAverage="0" bottom="0" percent="0" rank="0" text="Leovegas" dxfId="2671">
      <formula>NOT(ISERROR(SEARCH("Leovegas",B2385)))</formula>
    </cfRule>
  </conditionalFormatting>
  <conditionalFormatting sqref="B2385">
    <cfRule type="containsText" priority="983" operator="containsText" aboveAverage="0" equalAverage="0" bottom="0" percent="0" rank="0" text="Intertops" dxfId="2672">
      <formula>NOT(ISERROR(SEARCH("Intertops",B2385)))</formula>
    </cfRule>
  </conditionalFormatting>
  <conditionalFormatting sqref="B2385">
    <cfRule type="containsText" priority="984" operator="containsText" aboveAverage="0" equalAverage="0" bottom="0" percent="0" rank="0" text="Expekt" dxfId="2673">
      <formula>NOT(ISERROR(SEARCH("Expekt",B2385)))</formula>
    </cfRule>
  </conditionalFormatting>
  <conditionalFormatting sqref="B2385">
    <cfRule type="containsText" priority="985" operator="containsText" aboveAverage="0" equalAverage="0" bottom="0" percent="0" rank="0" text="Comeon" dxfId="2674">
      <formula>NOT(ISERROR(SEARCH("Comeon",B2385)))</formula>
    </cfRule>
  </conditionalFormatting>
  <conditionalFormatting sqref="B2385">
    <cfRule type="containsText" priority="986" operator="containsText" aboveAverage="0" equalAverage="0" bottom="0" percent="0" rank="0" text="Mobilebet" dxfId="2675">
      <formula>NOT(ISERROR(SEARCH("Mobilebet",B2385)))</formula>
    </cfRule>
  </conditionalFormatting>
  <conditionalFormatting sqref="B2385">
    <cfRule type="containsText" priority="987" operator="containsText" aboveAverage="0" equalAverage="0" bottom="0" percent="0" rank="0" text="Pinnacle" dxfId="2676">
      <formula>NOT(ISERROR(SEARCH("Pinnacle",B2385)))</formula>
    </cfRule>
  </conditionalFormatting>
  <conditionalFormatting sqref="B2385">
    <cfRule type="containsText" priority="988" operator="containsText" aboveAverage="0" equalAverage="0" bottom="0" percent="0" rank="0" text="Bet365" dxfId="2677">
      <formula>NOT(ISERROR(SEARCH("Bet365",B2385)))</formula>
    </cfRule>
  </conditionalFormatting>
  <conditionalFormatting sqref="B2385">
    <cfRule type="containsText" priority="989" operator="containsText" aboveAverage="0" equalAverage="0" bottom="0" percent="0" rank="0" text="Unibet" dxfId="2678">
      <formula>NOT(ISERROR(SEARCH("Unibet",B2385)))</formula>
    </cfRule>
  </conditionalFormatting>
  <conditionalFormatting sqref="B2385">
    <cfRule type="containsText" priority="990" operator="containsText" aboveAverage="0" equalAverage="0" bottom="0" percent="0" rank="0" text="Betsson" dxfId="2679">
      <formula>NOT(ISERROR(SEARCH("Betsson",B2385)))</formula>
    </cfRule>
  </conditionalFormatting>
  <conditionalFormatting sqref="B2385">
    <cfRule type="containsText" priority="991" operator="containsText" aboveAverage="0" equalAverage="0" bottom="0" percent="0" rank="0" text="Betsafe" dxfId="2680">
      <formula>NOT(ISERROR(SEARCH("Betsafe",B2385)))</formula>
    </cfRule>
  </conditionalFormatting>
  <conditionalFormatting sqref="B2385">
    <cfRule type="containsText" priority="992" operator="containsText" aboveAverage="0" equalAverage="0" bottom="0" percent="0" rank="0" text="Coolbet" dxfId="2681">
      <formula>NOT(ISERROR(SEARCH("Coolbet",B2385)))</formula>
    </cfRule>
  </conditionalFormatting>
  <conditionalFormatting sqref="B2386">
    <cfRule type="containsText" priority="993" operator="containsText" aboveAverage="0" equalAverage="0" bottom="0" percent="0" rank="0" text="Paf" dxfId="2682">
      <formula>NOT(ISERROR(SEARCH("Paf",B2386)))</formula>
    </cfRule>
  </conditionalFormatting>
  <conditionalFormatting sqref="B2386">
    <cfRule type="containsText" priority="994" operator="containsText" aboveAverage="0" equalAverage="0" bottom="0" percent="0" rank="0" text="Rizk" dxfId="2683">
      <formula>NOT(ISERROR(SEARCH("Rizk",B2386)))</formula>
    </cfRule>
  </conditionalFormatting>
  <conditionalFormatting sqref="B2386">
    <cfRule type="containsText" priority="995" operator="containsText" aboveAverage="0" equalAverage="0" bottom="0" percent="0" rank="0" text="Mr.green" dxfId="2684">
      <formula>NOT(ISERROR(SEARCH("Mr.green",B2386)))</formula>
    </cfRule>
  </conditionalFormatting>
  <conditionalFormatting sqref="B2386">
    <cfRule type="containsText" priority="996" operator="containsText" aboveAverage="0" equalAverage="0" bottom="0" percent="0" rank="0" text="Betway" dxfId="2685">
      <formula>NOT(ISERROR(SEARCH("Betway",B2386)))</formula>
    </cfRule>
  </conditionalFormatting>
  <conditionalFormatting sqref="B2386">
    <cfRule type="containsText" priority="997" operator="containsText" aboveAverage="0" equalAverage="0" bottom="0" percent="0" rank="0" text="Leovegas" dxfId="2686">
      <formula>NOT(ISERROR(SEARCH("Leovegas",B2386)))</formula>
    </cfRule>
  </conditionalFormatting>
  <conditionalFormatting sqref="B2386">
    <cfRule type="containsText" priority="998" operator="containsText" aboveAverage="0" equalAverage="0" bottom="0" percent="0" rank="0" text="Intertops" dxfId="2687">
      <formula>NOT(ISERROR(SEARCH("Intertops",B2386)))</formula>
    </cfRule>
  </conditionalFormatting>
  <conditionalFormatting sqref="B2386">
    <cfRule type="containsText" priority="999" operator="containsText" aboveAverage="0" equalAverage="0" bottom="0" percent="0" rank="0" text="Expekt" dxfId="2688">
      <formula>NOT(ISERROR(SEARCH("Expekt",B2386)))</formula>
    </cfRule>
  </conditionalFormatting>
  <conditionalFormatting sqref="B2386">
    <cfRule type="containsText" priority="1000" operator="containsText" aboveAverage="0" equalAverage="0" bottom="0" percent="0" rank="0" text="Comeon" dxfId="2689">
      <formula>NOT(ISERROR(SEARCH("Comeon",B2386)))</formula>
    </cfRule>
  </conditionalFormatting>
  <conditionalFormatting sqref="B2386">
    <cfRule type="containsText" priority="1001" operator="containsText" aboveAverage="0" equalAverage="0" bottom="0" percent="0" rank="0" text="Mobilebet" dxfId="2690">
      <formula>NOT(ISERROR(SEARCH("Mobilebet",B2386)))</formula>
    </cfRule>
  </conditionalFormatting>
  <conditionalFormatting sqref="B2386">
    <cfRule type="containsText" priority="1002" operator="containsText" aboveAverage="0" equalAverage="0" bottom="0" percent="0" rank="0" text="Pinnacle" dxfId="2691">
      <formula>NOT(ISERROR(SEARCH("Pinnacle",B2386)))</formula>
    </cfRule>
  </conditionalFormatting>
  <conditionalFormatting sqref="B2386">
    <cfRule type="containsText" priority="1003" operator="containsText" aboveAverage="0" equalAverage="0" bottom="0" percent="0" rank="0" text="Bet365" dxfId="2692">
      <formula>NOT(ISERROR(SEARCH("Bet365",B2386)))</formula>
    </cfRule>
  </conditionalFormatting>
  <conditionalFormatting sqref="B2386">
    <cfRule type="containsText" priority="1004" operator="containsText" aboveAverage="0" equalAverage="0" bottom="0" percent="0" rank="0" text="Unibet" dxfId="2693">
      <formula>NOT(ISERROR(SEARCH("Unibet",B2386)))</formula>
    </cfRule>
  </conditionalFormatting>
  <conditionalFormatting sqref="B2386">
    <cfRule type="containsText" priority="1005" operator="containsText" aboveAverage="0" equalAverage="0" bottom="0" percent="0" rank="0" text="Betsson" dxfId="2694">
      <formula>NOT(ISERROR(SEARCH("Betsson",B2386)))</formula>
    </cfRule>
  </conditionalFormatting>
  <conditionalFormatting sqref="B2386">
    <cfRule type="containsText" priority="1006" operator="containsText" aboveAverage="0" equalAverage="0" bottom="0" percent="0" rank="0" text="Betsafe" dxfId="2695">
      <formula>NOT(ISERROR(SEARCH("Betsafe",B2386)))</formula>
    </cfRule>
  </conditionalFormatting>
  <conditionalFormatting sqref="B2386">
    <cfRule type="containsText" priority="1007" operator="containsText" aboveAverage="0" equalAverage="0" bottom="0" percent="0" rank="0" text="Coolbet" dxfId="2696">
      <formula>NOT(ISERROR(SEARCH("Coolbet",B2386)))</formula>
    </cfRule>
  </conditionalFormatting>
  <conditionalFormatting sqref="B2383">
    <cfRule type="containsText" priority="1008" operator="containsText" aboveAverage="0" equalAverage="0" bottom="0" percent="0" rank="0" text="Paf" dxfId="2697">
      <formula>NOT(ISERROR(SEARCH("Paf",B2383)))</formula>
    </cfRule>
  </conditionalFormatting>
  <conditionalFormatting sqref="B2383">
    <cfRule type="containsText" priority="1009" operator="containsText" aboveAverage="0" equalAverage="0" bottom="0" percent="0" rank="0" text="Rizk" dxfId="2698">
      <formula>NOT(ISERROR(SEARCH("Rizk",B2383)))</formula>
    </cfRule>
  </conditionalFormatting>
  <conditionalFormatting sqref="B2383">
    <cfRule type="containsText" priority="1010" operator="containsText" aboveAverage="0" equalAverage="0" bottom="0" percent="0" rank="0" text="Mr.green" dxfId="2699">
      <formula>NOT(ISERROR(SEARCH("Mr.green",B2383)))</formula>
    </cfRule>
  </conditionalFormatting>
  <conditionalFormatting sqref="B2383">
    <cfRule type="containsText" priority="1011" operator="containsText" aboveAverage="0" equalAverage="0" bottom="0" percent="0" rank="0" text="Betway" dxfId="2700">
      <formula>NOT(ISERROR(SEARCH("Betway",B2383)))</formula>
    </cfRule>
  </conditionalFormatting>
  <conditionalFormatting sqref="B2383">
    <cfRule type="containsText" priority="1012" operator="containsText" aboveAverage="0" equalAverage="0" bottom="0" percent="0" rank="0" text="Leovegas" dxfId="2701">
      <formula>NOT(ISERROR(SEARCH("Leovegas",B2383)))</formula>
    </cfRule>
  </conditionalFormatting>
  <conditionalFormatting sqref="B2383">
    <cfRule type="containsText" priority="1013" operator="containsText" aboveAverage="0" equalAverage="0" bottom="0" percent="0" rank="0" text="Intertops" dxfId="2702">
      <formula>NOT(ISERROR(SEARCH("Intertops",B2383)))</formula>
    </cfRule>
  </conditionalFormatting>
  <conditionalFormatting sqref="B2383">
    <cfRule type="containsText" priority="1014" operator="containsText" aboveAverage="0" equalAverage="0" bottom="0" percent="0" rank="0" text="Expekt" dxfId="2703">
      <formula>NOT(ISERROR(SEARCH("Expekt",B2383)))</formula>
    </cfRule>
  </conditionalFormatting>
  <conditionalFormatting sqref="B2383">
    <cfRule type="containsText" priority="1015" operator="containsText" aboveAverage="0" equalAverage="0" bottom="0" percent="0" rank="0" text="Comeon" dxfId="2704">
      <formula>NOT(ISERROR(SEARCH("Comeon",B2383)))</formula>
    </cfRule>
  </conditionalFormatting>
  <conditionalFormatting sqref="B2383">
    <cfRule type="containsText" priority="1016" operator="containsText" aboveAverage="0" equalAverage="0" bottom="0" percent="0" rank="0" text="Mobilebet" dxfId="2705">
      <formula>NOT(ISERROR(SEARCH("Mobilebet",B2383)))</formula>
    </cfRule>
  </conditionalFormatting>
  <conditionalFormatting sqref="B2383">
    <cfRule type="containsText" priority="1017" operator="containsText" aboveAverage="0" equalAverage="0" bottom="0" percent="0" rank="0" text="Pinnacle" dxfId="2706">
      <formula>NOT(ISERROR(SEARCH("Pinnacle",B2383)))</formula>
    </cfRule>
  </conditionalFormatting>
  <conditionalFormatting sqref="B2383">
    <cfRule type="containsText" priority="1018" operator="containsText" aboveAverage="0" equalAverage="0" bottom="0" percent="0" rank="0" text="Bet365" dxfId="2707">
      <formula>NOT(ISERROR(SEARCH("Bet365",B2383)))</formula>
    </cfRule>
  </conditionalFormatting>
  <conditionalFormatting sqref="B2383">
    <cfRule type="containsText" priority="1019" operator="containsText" aboveAverage="0" equalAverage="0" bottom="0" percent="0" rank="0" text="Unibet" dxfId="2708">
      <formula>NOT(ISERROR(SEARCH("Unibet",B2383)))</formula>
    </cfRule>
  </conditionalFormatting>
  <conditionalFormatting sqref="B2383">
    <cfRule type="containsText" priority="1020" operator="containsText" aboveAverage="0" equalAverage="0" bottom="0" percent="0" rank="0" text="Betsson" dxfId="2709">
      <formula>NOT(ISERROR(SEARCH("Betsson",B2383)))</formula>
    </cfRule>
  </conditionalFormatting>
  <conditionalFormatting sqref="B2383">
    <cfRule type="containsText" priority="1021" operator="containsText" aboveAverage="0" equalAverage="0" bottom="0" percent="0" rank="0" text="Betsafe" dxfId="2710">
      <formula>NOT(ISERROR(SEARCH("Betsafe",B2383)))</formula>
    </cfRule>
  </conditionalFormatting>
  <conditionalFormatting sqref="B2383">
    <cfRule type="containsText" priority="1022" operator="containsText" aboveAverage="0" equalAverage="0" bottom="0" percent="0" rank="0" text="Coolbet" dxfId="2711">
      <formula>NOT(ISERROR(SEARCH("Coolbet",B2383)))</formula>
    </cfRule>
  </conditionalFormatting>
  <conditionalFormatting sqref="B2395">
    <cfRule type="containsText" priority="1023" operator="containsText" aboveAverage="0" equalAverage="0" bottom="0" percent="0" rank="0" text="Paf" dxfId="2712">
      <formula>NOT(ISERROR(SEARCH("Paf",B2395)))</formula>
    </cfRule>
  </conditionalFormatting>
  <conditionalFormatting sqref="B2395">
    <cfRule type="containsText" priority="1024" operator="containsText" aboveAverage="0" equalAverage="0" bottom="0" percent="0" rank="0" text="Rizk" dxfId="2713">
      <formula>NOT(ISERROR(SEARCH("Rizk",B2395)))</formula>
    </cfRule>
  </conditionalFormatting>
  <conditionalFormatting sqref="B2395">
    <cfRule type="containsText" priority="1025" operator="containsText" aboveAverage="0" equalAverage="0" bottom="0" percent="0" rank="0" text="Mr.green" dxfId="2714">
      <formula>NOT(ISERROR(SEARCH("Mr.green",B2395)))</formula>
    </cfRule>
  </conditionalFormatting>
  <conditionalFormatting sqref="B2395">
    <cfRule type="containsText" priority="1026" operator="containsText" aboveAverage="0" equalAverage="0" bottom="0" percent="0" rank="0" text="Betway" dxfId="2715">
      <formula>NOT(ISERROR(SEARCH("Betway",B2395)))</formula>
    </cfRule>
  </conditionalFormatting>
  <conditionalFormatting sqref="B2395">
    <cfRule type="containsText" priority="1027" operator="containsText" aboveAverage="0" equalAverage="0" bottom="0" percent="0" rank="0" text="Leovegas" dxfId="2716">
      <formula>NOT(ISERROR(SEARCH("Leovegas",B2395)))</formula>
    </cfRule>
  </conditionalFormatting>
  <conditionalFormatting sqref="B2395">
    <cfRule type="containsText" priority="1028" operator="containsText" aboveAverage="0" equalAverage="0" bottom="0" percent="0" rank="0" text="Intertops" dxfId="2717">
      <formula>NOT(ISERROR(SEARCH("Intertops",B2395)))</formula>
    </cfRule>
  </conditionalFormatting>
  <conditionalFormatting sqref="B2395">
    <cfRule type="containsText" priority="1029" operator="containsText" aboveAverage="0" equalAverage="0" bottom="0" percent="0" rank="0" text="Expekt" dxfId="2718">
      <formula>NOT(ISERROR(SEARCH("Expekt",B2395)))</formula>
    </cfRule>
  </conditionalFormatting>
  <conditionalFormatting sqref="B2395">
    <cfRule type="containsText" priority="1030" operator="containsText" aboveAverage="0" equalAverage="0" bottom="0" percent="0" rank="0" text="Comeon" dxfId="2719">
      <formula>NOT(ISERROR(SEARCH("Comeon",B2395)))</formula>
    </cfRule>
  </conditionalFormatting>
  <conditionalFormatting sqref="B2395">
    <cfRule type="containsText" priority="1031" operator="containsText" aboveAverage="0" equalAverage="0" bottom="0" percent="0" rank="0" text="Mobilebet" dxfId="2720">
      <formula>NOT(ISERROR(SEARCH("Mobilebet",B2395)))</formula>
    </cfRule>
  </conditionalFormatting>
  <conditionalFormatting sqref="B2395">
    <cfRule type="containsText" priority="1032" operator="containsText" aboveAverage="0" equalAverage="0" bottom="0" percent="0" rank="0" text="Pinnacle" dxfId="2721">
      <formula>NOT(ISERROR(SEARCH("Pinnacle",B2395)))</formula>
    </cfRule>
  </conditionalFormatting>
  <conditionalFormatting sqref="B2395">
    <cfRule type="containsText" priority="1033" operator="containsText" aboveAverage="0" equalAverage="0" bottom="0" percent="0" rank="0" text="Bet365" dxfId="2722">
      <formula>NOT(ISERROR(SEARCH("Bet365",B2395)))</formula>
    </cfRule>
  </conditionalFormatting>
  <conditionalFormatting sqref="B2395">
    <cfRule type="containsText" priority="1034" operator="containsText" aboveAverage="0" equalAverage="0" bottom="0" percent="0" rank="0" text="Unibet" dxfId="2723">
      <formula>NOT(ISERROR(SEARCH("Unibet",B2395)))</formula>
    </cfRule>
  </conditionalFormatting>
  <conditionalFormatting sqref="B2395">
    <cfRule type="containsText" priority="1035" operator="containsText" aboveAverage="0" equalAverage="0" bottom="0" percent="0" rank="0" text="Betsson" dxfId="2724">
      <formula>NOT(ISERROR(SEARCH("Betsson",B2395)))</formula>
    </cfRule>
  </conditionalFormatting>
  <conditionalFormatting sqref="B2395">
    <cfRule type="containsText" priority="1036" operator="containsText" aboveAverage="0" equalAverage="0" bottom="0" percent="0" rank="0" text="Betsafe" dxfId="2725">
      <formula>NOT(ISERROR(SEARCH("Betsafe",B2395)))</formula>
    </cfRule>
  </conditionalFormatting>
  <conditionalFormatting sqref="B2395">
    <cfRule type="containsText" priority="1037" operator="containsText" aboveAverage="0" equalAverage="0" bottom="0" percent="0" rank="0" text="Coolbet" dxfId="2726">
      <formula>NOT(ISERROR(SEARCH("Coolbet",B2395)))</formula>
    </cfRule>
  </conditionalFormatting>
  <conditionalFormatting sqref="B2401">
    <cfRule type="containsText" priority="1038" operator="containsText" aboveAverage="0" equalAverage="0" bottom="0" percent="0" rank="0" text="Paf" dxfId="2727">
      <formula>NOT(ISERROR(SEARCH("Paf",B2401)))</formula>
    </cfRule>
  </conditionalFormatting>
  <conditionalFormatting sqref="B2401">
    <cfRule type="containsText" priority="1039" operator="containsText" aboveAverage="0" equalAverage="0" bottom="0" percent="0" rank="0" text="Rizk" dxfId="2728">
      <formula>NOT(ISERROR(SEARCH("Rizk",B2401)))</formula>
    </cfRule>
  </conditionalFormatting>
  <conditionalFormatting sqref="B2401">
    <cfRule type="containsText" priority="1040" operator="containsText" aboveAverage="0" equalAverage="0" bottom="0" percent="0" rank="0" text="Mr.green" dxfId="2729">
      <formula>NOT(ISERROR(SEARCH("Mr.green",B2401)))</formula>
    </cfRule>
  </conditionalFormatting>
  <conditionalFormatting sqref="B2401">
    <cfRule type="containsText" priority="1041" operator="containsText" aboveAverage="0" equalAverage="0" bottom="0" percent="0" rank="0" text="Betway" dxfId="2730">
      <formula>NOT(ISERROR(SEARCH("Betway",B2401)))</formula>
    </cfRule>
  </conditionalFormatting>
  <conditionalFormatting sqref="B2401">
    <cfRule type="containsText" priority="1042" operator="containsText" aboveAverage="0" equalAverage="0" bottom="0" percent="0" rank="0" text="Leovegas" dxfId="2731">
      <formula>NOT(ISERROR(SEARCH("Leovegas",B2401)))</formula>
    </cfRule>
  </conditionalFormatting>
  <conditionalFormatting sqref="B2401">
    <cfRule type="containsText" priority="1043" operator="containsText" aboveAverage="0" equalAverage="0" bottom="0" percent="0" rank="0" text="Intertops" dxfId="2732">
      <formula>NOT(ISERROR(SEARCH("Intertops",B2401)))</formula>
    </cfRule>
  </conditionalFormatting>
  <conditionalFormatting sqref="B2401">
    <cfRule type="containsText" priority="1044" operator="containsText" aboveAverage="0" equalAverage="0" bottom="0" percent="0" rank="0" text="Expekt" dxfId="2733">
      <formula>NOT(ISERROR(SEARCH("Expekt",B2401)))</formula>
    </cfRule>
  </conditionalFormatting>
  <conditionalFormatting sqref="B2401">
    <cfRule type="containsText" priority="1045" operator="containsText" aboveAverage="0" equalAverage="0" bottom="0" percent="0" rank="0" text="Comeon" dxfId="2734">
      <formula>NOT(ISERROR(SEARCH("Comeon",B2401)))</formula>
    </cfRule>
  </conditionalFormatting>
  <conditionalFormatting sqref="B2401">
    <cfRule type="containsText" priority="1046" operator="containsText" aboveAverage="0" equalAverage="0" bottom="0" percent="0" rank="0" text="Mobilebet" dxfId="2735">
      <formula>NOT(ISERROR(SEARCH("Mobilebet",B2401)))</formula>
    </cfRule>
  </conditionalFormatting>
  <conditionalFormatting sqref="B2401">
    <cfRule type="containsText" priority="1047" operator="containsText" aboveAverage="0" equalAverage="0" bottom="0" percent="0" rank="0" text="Pinnacle" dxfId="2736">
      <formula>NOT(ISERROR(SEARCH("Pinnacle",B2401)))</formula>
    </cfRule>
  </conditionalFormatting>
  <conditionalFormatting sqref="B2401">
    <cfRule type="containsText" priority="1048" operator="containsText" aboveAverage="0" equalAverage="0" bottom="0" percent="0" rank="0" text="Bet365" dxfId="2737">
      <formula>NOT(ISERROR(SEARCH("Bet365",B2401)))</formula>
    </cfRule>
  </conditionalFormatting>
  <conditionalFormatting sqref="B2401">
    <cfRule type="containsText" priority="1049" operator="containsText" aboveAverage="0" equalAverage="0" bottom="0" percent="0" rank="0" text="Unibet" dxfId="2738">
      <formula>NOT(ISERROR(SEARCH("Unibet",B2401)))</formula>
    </cfRule>
  </conditionalFormatting>
  <conditionalFormatting sqref="B2401">
    <cfRule type="containsText" priority="1050" operator="containsText" aboveAverage="0" equalAverage="0" bottom="0" percent="0" rank="0" text="Betsson" dxfId="2739">
      <formula>NOT(ISERROR(SEARCH("Betsson",B2401)))</formula>
    </cfRule>
  </conditionalFormatting>
  <conditionalFormatting sqref="B2401">
    <cfRule type="containsText" priority="1051" operator="containsText" aboveAverage="0" equalAverage="0" bottom="0" percent="0" rank="0" text="Betsafe" dxfId="2740">
      <formula>NOT(ISERROR(SEARCH("Betsafe",B2401)))</formula>
    </cfRule>
  </conditionalFormatting>
  <conditionalFormatting sqref="B2401">
    <cfRule type="containsText" priority="1052" operator="containsText" aboveAverage="0" equalAverage="0" bottom="0" percent="0" rank="0" text="Coolbet" dxfId="2741">
      <formula>NOT(ISERROR(SEARCH("Coolbet",B2401)))</formula>
    </cfRule>
  </conditionalFormatting>
  <conditionalFormatting sqref="B2419">
    <cfRule type="containsText" priority="1053" operator="containsText" aboveAverage="0" equalAverage="0" bottom="0" percent="0" rank="0" text="Paf" dxfId="2742">
      <formula>NOT(ISERROR(SEARCH("Paf",B2419)))</formula>
    </cfRule>
  </conditionalFormatting>
  <conditionalFormatting sqref="B2419">
    <cfRule type="containsText" priority="1054" operator="containsText" aboveAverage="0" equalAverage="0" bottom="0" percent="0" rank="0" text="Rizk" dxfId="2743">
      <formula>NOT(ISERROR(SEARCH("Rizk",B2419)))</formula>
    </cfRule>
  </conditionalFormatting>
  <conditionalFormatting sqref="B2419">
    <cfRule type="containsText" priority="1055" operator="containsText" aboveAverage="0" equalAverage="0" bottom="0" percent="0" rank="0" text="Mr.green" dxfId="2744">
      <formula>NOT(ISERROR(SEARCH("Mr.green",B2419)))</formula>
    </cfRule>
  </conditionalFormatting>
  <conditionalFormatting sqref="B2419">
    <cfRule type="containsText" priority="1056" operator="containsText" aboveAverage="0" equalAverage="0" bottom="0" percent="0" rank="0" text="Betway" dxfId="2745">
      <formula>NOT(ISERROR(SEARCH("Betway",B2419)))</formula>
    </cfRule>
  </conditionalFormatting>
  <conditionalFormatting sqref="B2419">
    <cfRule type="containsText" priority="1057" operator="containsText" aboveAverage="0" equalAverage="0" bottom="0" percent="0" rank="0" text="Leovegas" dxfId="2746">
      <formula>NOT(ISERROR(SEARCH("Leovegas",B2419)))</formula>
    </cfRule>
  </conditionalFormatting>
  <conditionalFormatting sqref="B2419">
    <cfRule type="containsText" priority="1058" operator="containsText" aboveAverage="0" equalAverage="0" bottom="0" percent="0" rank="0" text="Intertops" dxfId="2747">
      <formula>NOT(ISERROR(SEARCH("Intertops",B2419)))</formula>
    </cfRule>
  </conditionalFormatting>
  <conditionalFormatting sqref="B2419">
    <cfRule type="containsText" priority="1059" operator="containsText" aboveAverage="0" equalAverage="0" bottom="0" percent="0" rank="0" text="Expekt" dxfId="2748">
      <formula>NOT(ISERROR(SEARCH("Expekt",B2419)))</formula>
    </cfRule>
  </conditionalFormatting>
  <conditionalFormatting sqref="B2419">
    <cfRule type="containsText" priority="1060" operator="containsText" aboveAverage="0" equalAverage="0" bottom="0" percent="0" rank="0" text="Comeon" dxfId="2749">
      <formula>NOT(ISERROR(SEARCH("Comeon",B2419)))</formula>
    </cfRule>
  </conditionalFormatting>
  <conditionalFormatting sqref="B2419">
    <cfRule type="containsText" priority="1061" operator="containsText" aboveAverage="0" equalAverage="0" bottom="0" percent="0" rank="0" text="Mobilebet" dxfId="2750">
      <formula>NOT(ISERROR(SEARCH("Mobilebet",B2419)))</formula>
    </cfRule>
  </conditionalFormatting>
  <conditionalFormatting sqref="B2419">
    <cfRule type="containsText" priority="1062" operator="containsText" aboveAverage="0" equalAverage="0" bottom="0" percent="0" rank="0" text="Pinnacle" dxfId="2751">
      <formula>NOT(ISERROR(SEARCH("Pinnacle",B2419)))</formula>
    </cfRule>
  </conditionalFormatting>
  <conditionalFormatting sqref="B2419">
    <cfRule type="containsText" priority="1063" operator="containsText" aboveAverage="0" equalAverage="0" bottom="0" percent="0" rank="0" text="Bet365" dxfId="2752">
      <formula>NOT(ISERROR(SEARCH("Bet365",B2419)))</formula>
    </cfRule>
  </conditionalFormatting>
  <conditionalFormatting sqref="B2419">
    <cfRule type="containsText" priority="1064" operator="containsText" aboveAverage="0" equalAverage="0" bottom="0" percent="0" rank="0" text="Unibet" dxfId="2753">
      <formula>NOT(ISERROR(SEARCH("Unibet",B2419)))</formula>
    </cfRule>
  </conditionalFormatting>
  <conditionalFormatting sqref="B2419">
    <cfRule type="containsText" priority="1065" operator="containsText" aboveAverage="0" equalAverage="0" bottom="0" percent="0" rank="0" text="Betsson" dxfId="2754">
      <formula>NOT(ISERROR(SEARCH("Betsson",B2419)))</formula>
    </cfRule>
  </conditionalFormatting>
  <conditionalFormatting sqref="B2419">
    <cfRule type="containsText" priority="1066" operator="containsText" aboveAverage="0" equalAverage="0" bottom="0" percent="0" rank="0" text="Betsafe" dxfId="2755">
      <formula>NOT(ISERROR(SEARCH("Betsafe",B2419)))</formula>
    </cfRule>
  </conditionalFormatting>
  <conditionalFormatting sqref="B2419">
    <cfRule type="containsText" priority="1067" operator="containsText" aboveAverage="0" equalAverage="0" bottom="0" percent="0" rank="0" text="Coolbet" dxfId="2756">
      <formula>NOT(ISERROR(SEARCH("Coolbet",B2419)))</formula>
    </cfRule>
  </conditionalFormatting>
  <conditionalFormatting sqref="B2434">
    <cfRule type="containsText" priority="1068" operator="containsText" aboveAverage="0" equalAverage="0" bottom="0" percent="0" rank="0" text="Paf" dxfId="2757">
      <formula>NOT(ISERROR(SEARCH("Paf",B2434)))</formula>
    </cfRule>
  </conditionalFormatting>
  <conditionalFormatting sqref="B2434">
    <cfRule type="containsText" priority="1069" operator="containsText" aboveAverage="0" equalAverage="0" bottom="0" percent="0" rank="0" text="Rizk" dxfId="2758">
      <formula>NOT(ISERROR(SEARCH("Rizk",B2434)))</formula>
    </cfRule>
  </conditionalFormatting>
  <conditionalFormatting sqref="B2434">
    <cfRule type="containsText" priority="1070" operator="containsText" aboveAverage="0" equalAverage="0" bottom="0" percent="0" rank="0" text="Mr.green" dxfId="2759">
      <formula>NOT(ISERROR(SEARCH("Mr.green",B2434)))</formula>
    </cfRule>
  </conditionalFormatting>
  <conditionalFormatting sqref="B2434">
    <cfRule type="containsText" priority="1071" operator="containsText" aboveAverage="0" equalAverage="0" bottom="0" percent="0" rank="0" text="Betway" dxfId="2760">
      <formula>NOT(ISERROR(SEARCH("Betway",B2434)))</formula>
    </cfRule>
  </conditionalFormatting>
  <conditionalFormatting sqref="B2434">
    <cfRule type="containsText" priority="1072" operator="containsText" aboveAverage="0" equalAverage="0" bottom="0" percent="0" rank="0" text="Leovegas" dxfId="2761">
      <formula>NOT(ISERROR(SEARCH("Leovegas",B2434)))</formula>
    </cfRule>
  </conditionalFormatting>
  <conditionalFormatting sqref="B2434">
    <cfRule type="containsText" priority="1073" operator="containsText" aboveAverage="0" equalAverage="0" bottom="0" percent="0" rank="0" text="Intertops" dxfId="2762">
      <formula>NOT(ISERROR(SEARCH("Intertops",B2434)))</formula>
    </cfRule>
  </conditionalFormatting>
  <conditionalFormatting sqref="B2434">
    <cfRule type="containsText" priority="1074" operator="containsText" aboveAverage="0" equalAverage="0" bottom="0" percent="0" rank="0" text="Expekt" dxfId="2763">
      <formula>NOT(ISERROR(SEARCH("Expekt",B2434)))</formula>
    </cfRule>
  </conditionalFormatting>
  <conditionalFormatting sqref="B2434">
    <cfRule type="containsText" priority="1075" operator="containsText" aboveAverage="0" equalAverage="0" bottom="0" percent="0" rank="0" text="Comeon" dxfId="2764">
      <formula>NOT(ISERROR(SEARCH("Comeon",B2434)))</formula>
    </cfRule>
  </conditionalFormatting>
  <conditionalFormatting sqref="B2434">
    <cfRule type="containsText" priority="1076" operator="containsText" aboveAverage="0" equalAverage="0" bottom="0" percent="0" rank="0" text="Mobilebet" dxfId="2765">
      <formula>NOT(ISERROR(SEARCH("Mobilebet",B2434)))</formula>
    </cfRule>
  </conditionalFormatting>
  <conditionalFormatting sqref="B2434">
    <cfRule type="containsText" priority="1077" operator="containsText" aboveAverage="0" equalAverage="0" bottom="0" percent="0" rank="0" text="Pinnacle" dxfId="2766">
      <formula>NOT(ISERROR(SEARCH("Pinnacle",B2434)))</formula>
    </cfRule>
  </conditionalFormatting>
  <conditionalFormatting sqref="B2434">
    <cfRule type="containsText" priority="1078" operator="containsText" aboveAverage="0" equalAverage="0" bottom="0" percent="0" rank="0" text="Bet365" dxfId="2767">
      <formula>NOT(ISERROR(SEARCH("Bet365",B2434)))</formula>
    </cfRule>
  </conditionalFormatting>
  <conditionalFormatting sqref="B2434">
    <cfRule type="containsText" priority="1079" operator="containsText" aboveAverage="0" equalAverage="0" bottom="0" percent="0" rank="0" text="Unibet" dxfId="2768">
      <formula>NOT(ISERROR(SEARCH("Unibet",B2434)))</formula>
    </cfRule>
  </conditionalFormatting>
  <conditionalFormatting sqref="B2434">
    <cfRule type="containsText" priority="1080" operator="containsText" aboveAverage="0" equalAverage="0" bottom="0" percent="0" rank="0" text="Betsson" dxfId="2769">
      <formula>NOT(ISERROR(SEARCH("Betsson",B2434)))</formula>
    </cfRule>
  </conditionalFormatting>
  <conditionalFormatting sqref="B2434">
    <cfRule type="containsText" priority="1081" operator="containsText" aboveAverage="0" equalAverage="0" bottom="0" percent="0" rank="0" text="Betsafe" dxfId="2770">
      <formula>NOT(ISERROR(SEARCH("Betsafe",B2434)))</formula>
    </cfRule>
  </conditionalFormatting>
  <conditionalFormatting sqref="B2434">
    <cfRule type="containsText" priority="1082" operator="containsText" aboveAverage="0" equalAverage="0" bottom="0" percent="0" rank="0" text="Coolbet" dxfId="2771">
      <formula>NOT(ISERROR(SEARCH("Coolbet",B2434)))</formula>
    </cfRule>
  </conditionalFormatting>
  <conditionalFormatting sqref="B2436">
    <cfRule type="containsText" priority="1083" operator="containsText" aboveAverage="0" equalAverage="0" bottom="0" percent="0" rank="0" text="Paf" dxfId="2772">
      <formula>NOT(ISERROR(SEARCH("Paf",B2436)))</formula>
    </cfRule>
  </conditionalFormatting>
  <conditionalFormatting sqref="B2436">
    <cfRule type="containsText" priority="1084" operator="containsText" aboveAverage="0" equalAverage="0" bottom="0" percent="0" rank="0" text="Rizk" dxfId="2773">
      <formula>NOT(ISERROR(SEARCH("Rizk",B2436)))</formula>
    </cfRule>
  </conditionalFormatting>
  <conditionalFormatting sqref="B2436">
    <cfRule type="containsText" priority="1085" operator="containsText" aboveAverage="0" equalAverage="0" bottom="0" percent="0" rank="0" text="Mr.green" dxfId="2774">
      <formula>NOT(ISERROR(SEARCH("Mr.green",B2436)))</formula>
    </cfRule>
  </conditionalFormatting>
  <conditionalFormatting sqref="B2436">
    <cfRule type="containsText" priority="1086" operator="containsText" aboveAverage="0" equalAverage="0" bottom="0" percent="0" rank="0" text="Betway" dxfId="2775">
      <formula>NOT(ISERROR(SEARCH("Betway",B2436)))</formula>
    </cfRule>
  </conditionalFormatting>
  <conditionalFormatting sqref="B2436">
    <cfRule type="containsText" priority="1087" operator="containsText" aboveAverage="0" equalAverage="0" bottom="0" percent="0" rank="0" text="Leovegas" dxfId="2776">
      <formula>NOT(ISERROR(SEARCH("Leovegas",B2436)))</formula>
    </cfRule>
  </conditionalFormatting>
  <conditionalFormatting sqref="B2436">
    <cfRule type="containsText" priority="1088" operator="containsText" aboveAverage="0" equalAverage="0" bottom="0" percent="0" rank="0" text="Intertops" dxfId="2777">
      <formula>NOT(ISERROR(SEARCH("Intertops",B2436)))</formula>
    </cfRule>
  </conditionalFormatting>
  <conditionalFormatting sqref="B2436">
    <cfRule type="containsText" priority="1089" operator="containsText" aboveAverage="0" equalAverage="0" bottom="0" percent="0" rank="0" text="Expekt" dxfId="2778">
      <formula>NOT(ISERROR(SEARCH("Expekt",B2436)))</formula>
    </cfRule>
  </conditionalFormatting>
  <conditionalFormatting sqref="B2436">
    <cfRule type="containsText" priority="1090" operator="containsText" aboveAverage="0" equalAverage="0" bottom="0" percent="0" rank="0" text="Comeon" dxfId="2779">
      <formula>NOT(ISERROR(SEARCH("Comeon",B2436)))</formula>
    </cfRule>
  </conditionalFormatting>
  <conditionalFormatting sqref="B2436">
    <cfRule type="containsText" priority="1091" operator="containsText" aboveAverage="0" equalAverage="0" bottom="0" percent="0" rank="0" text="Mobilebet" dxfId="2780">
      <formula>NOT(ISERROR(SEARCH("Mobilebet",B2436)))</formula>
    </cfRule>
  </conditionalFormatting>
  <conditionalFormatting sqref="B2436">
    <cfRule type="containsText" priority="1092" operator="containsText" aboveAverage="0" equalAverage="0" bottom="0" percent="0" rank="0" text="Pinnacle" dxfId="2781">
      <formula>NOT(ISERROR(SEARCH("Pinnacle",B2436)))</formula>
    </cfRule>
  </conditionalFormatting>
  <conditionalFormatting sqref="B2436">
    <cfRule type="containsText" priority="1093" operator="containsText" aboveAverage="0" equalAverage="0" bottom="0" percent="0" rank="0" text="Bet365" dxfId="2782">
      <formula>NOT(ISERROR(SEARCH("Bet365",B2436)))</formula>
    </cfRule>
  </conditionalFormatting>
  <conditionalFormatting sqref="B2436">
    <cfRule type="containsText" priority="1094" operator="containsText" aboveAverage="0" equalAverage="0" bottom="0" percent="0" rank="0" text="Unibet" dxfId="2783">
      <formula>NOT(ISERROR(SEARCH("Unibet",B2436)))</formula>
    </cfRule>
  </conditionalFormatting>
  <conditionalFormatting sqref="B2436">
    <cfRule type="containsText" priority="1095" operator="containsText" aboveAverage="0" equalAverage="0" bottom="0" percent="0" rank="0" text="Betsson" dxfId="2784">
      <formula>NOT(ISERROR(SEARCH("Betsson",B2436)))</formula>
    </cfRule>
  </conditionalFormatting>
  <conditionalFormatting sqref="B2436">
    <cfRule type="containsText" priority="1096" operator="containsText" aboveAverage="0" equalAverage="0" bottom="0" percent="0" rank="0" text="Betsafe" dxfId="2785">
      <formula>NOT(ISERROR(SEARCH("Betsafe",B2436)))</formula>
    </cfRule>
  </conditionalFormatting>
  <conditionalFormatting sqref="B2436">
    <cfRule type="containsText" priority="1097" operator="containsText" aboveAverage="0" equalAverage="0" bottom="0" percent="0" rank="0" text="Coolbet" dxfId="2786">
      <formula>NOT(ISERROR(SEARCH("Coolbet",B2436)))</formula>
    </cfRule>
  </conditionalFormatting>
  <conditionalFormatting sqref="B2438">
    <cfRule type="containsText" priority="1098" operator="containsText" aboveAverage="0" equalAverage="0" bottom="0" percent="0" rank="0" text="Paf" dxfId="2787">
      <formula>NOT(ISERROR(SEARCH("Paf",B2438)))</formula>
    </cfRule>
  </conditionalFormatting>
  <conditionalFormatting sqref="B2438">
    <cfRule type="containsText" priority="1099" operator="containsText" aboveAverage="0" equalAverage="0" bottom="0" percent="0" rank="0" text="Rizk" dxfId="2788">
      <formula>NOT(ISERROR(SEARCH("Rizk",B2438)))</formula>
    </cfRule>
  </conditionalFormatting>
  <conditionalFormatting sqref="B2438">
    <cfRule type="containsText" priority="1100" operator="containsText" aboveAverage="0" equalAverage="0" bottom="0" percent="0" rank="0" text="Mr.green" dxfId="2789">
      <formula>NOT(ISERROR(SEARCH("Mr.green",B2438)))</formula>
    </cfRule>
  </conditionalFormatting>
  <conditionalFormatting sqref="B2438">
    <cfRule type="containsText" priority="1101" operator="containsText" aboveAverage="0" equalAverage="0" bottom="0" percent="0" rank="0" text="Betway" dxfId="2790">
      <formula>NOT(ISERROR(SEARCH("Betway",B2438)))</formula>
    </cfRule>
  </conditionalFormatting>
  <conditionalFormatting sqref="B2438">
    <cfRule type="containsText" priority="1102" operator="containsText" aboveAverage="0" equalAverage="0" bottom="0" percent="0" rank="0" text="Leovegas" dxfId="2791">
      <formula>NOT(ISERROR(SEARCH("Leovegas",B2438)))</formula>
    </cfRule>
  </conditionalFormatting>
  <conditionalFormatting sqref="B2438">
    <cfRule type="containsText" priority="1103" operator="containsText" aboveAverage="0" equalAverage="0" bottom="0" percent="0" rank="0" text="Intertops" dxfId="2792">
      <formula>NOT(ISERROR(SEARCH("Intertops",B2438)))</formula>
    </cfRule>
  </conditionalFormatting>
  <conditionalFormatting sqref="B2438">
    <cfRule type="containsText" priority="1104" operator="containsText" aboveAverage="0" equalAverage="0" bottom="0" percent="0" rank="0" text="Expekt" dxfId="2793">
      <formula>NOT(ISERROR(SEARCH("Expekt",B2438)))</formula>
    </cfRule>
  </conditionalFormatting>
  <conditionalFormatting sqref="B2438">
    <cfRule type="containsText" priority="1105" operator="containsText" aboveAverage="0" equalAverage="0" bottom="0" percent="0" rank="0" text="Comeon" dxfId="2794">
      <formula>NOT(ISERROR(SEARCH("Comeon",B2438)))</formula>
    </cfRule>
  </conditionalFormatting>
  <conditionalFormatting sqref="B2438">
    <cfRule type="containsText" priority="1106" operator="containsText" aboveAverage="0" equalAverage="0" bottom="0" percent="0" rank="0" text="Mobilebet" dxfId="2795">
      <formula>NOT(ISERROR(SEARCH("Mobilebet",B2438)))</formula>
    </cfRule>
  </conditionalFormatting>
  <conditionalFormatting sqref="B2438">
    <cfRule type="containsText" priority="1107" operator="containsText" aboveAverage="0" equalAverage="0" bottom="0" percent="0" rank="0" text="Pinnacle" dxfId="2796">
      <formula>NOT(ISERROR(SEARCH("Pinnacle",B2438)))</formula>
    </cfRule>
  </conditionalFormatting>
  <conditionalFormatting sqref="B2438">
    <cfRule type="containsText" priority="1108" operator="containsText" aboveAverage="0" equalAverage="0" bottom="0" percent="0" rank="0" text="Bet365" dxfId="2797">
      <formula>NOT(ISERROR(SEARCH("Bet365",B2438)))</formula>
    </cfRule>
  </conditionalFormatting>
  <conditionalFormatting sqref="B2438">
    <cfRule type="containsText" priority="1109" operator="containsText" aboveAverage="0" equalAverage="0" bottom="0" percent="0" rank="0" text="Unibet" dxfId="2798">
      <formula>NOT(ISERROR(SEARCH("Unibet",B2438)))</formula>
    </cfRule>
  </conditionalFormatting>
  <conditionalFormatting sqref="B2438">
    <cfRule type="containsText" priority="1110" operator="containsText" aboveAverage="0" equalAverage="0" bottom="0" percent="0" rank="0" text="Betsson" dxfId="2799">
      <formula>NOT(ISERROR(SEARCH("Betsson",B2438)))</formula>
    </cfRule>
  </conditionalFormatting>
  <conditionalFormatting sqref="B2438">
    <cfRule type="containsText" priority="1111" operator="containsText" aboveAverage="0" equalAverage="0" bottom="0" percent="0" rank="0" text="Betsafe" dxfId="2800">
      <formula>NOT(ISERROR(SEARCH("Betsafe",B2438)))</formula>
    </cfRule>
  </conditionalFormatting>
  <conditionalFormatting sqref="B2438">
    <cfRule type="containsText" priority="1112" operator="containsText" aboveAverage="0" equalAverage="0" bottom="0" percent="0" rank="0" text="Coolbet" dxfId="2801">
      <formula>NOT(ISERROR(SEARCH("Coolbet",B2438)))</formula>
    </cfRule>
  </conditionalFormatting>
  <conditionalFormatting sqref="B2447">
    <cfRule type="containsText" priority="1113" operator="containsText" aboveAverage="0" equalAverage="0" bottom="0" percent="0" rank="0" text="Paf" dxfId="2802">
      <formula>NOT(ISERROR(SEARCH("Paf",B2447)))</formula>
    </cfRule>
  </conditionalFormatting>
  <conditionalFormatting sqref="B2447">
    <cfRule type="containsText" priority="1114" operator="containsText" aboveAverage="0" equalAverage="0" bottom="0" percent="0" rank="0" text="Rizk" dxfId="2803">
      <formula>NOT(ISERROR(SEARCH("Rizk",B2447)))</formula>
    </cfRule>
  </conditionalFormatting>
  <conditionalFormatting sqref="B2447">
    <cfRule type="containsText" priority="1115" operator="containsText" aboveAverage="0" equalAverage="0" bottom="0" percent="0" rank="0" text="Mr.green" dxfId="2804">
      <formula>NOT(ISERROR(SEARCH("Mr.green",B2447)))</formula>
    </cfRule>
  </conditionalFormatting>
  <conditionalFormatting sqref="B2447">
    <cfRule type="containsText" priority="1116" operator="containsText" aboveAverage="0" equalAverage="0" bottom="0" percent="0" rank="0" text="Betway" dxfId="2805">
      <formula>NOT(ISERROR(SEARCH("Betway",B2447)))</formula>
    </cfRule>
  </conditionalFormatting>
  <conditionalFormatting sqref="B2447">
    <cfRule type="containsText" priority="1117" operator="containsText" aboveAverage="0" equalAverage="0" bottom="0" percent="0" rank="0" text="Leovegas" dxfId="2806">
      <formula>NOT(ISERROR(SEARCH("Leovegas",B2447)))</formula>
    </cfRule>
  </conditionalFormatting>
  <conditionalFormatting sqref="B2447">
    <cfRule type="containsText" priority="1118" operator="containsText" aboveAverage="0" equalAverage="0" bottom="0" percent="0" rank="0" text="Intertops" dxfId="2807">
      <formula>NOT(ISERROR(SEARCH("Intertops",B2447)))</formula>
    </cfRule>
  </conditionalFormatting>
  <conditionalFormatting sqref="B2447">
    <cfRule type="containsText" priority="1119" operator="containsText" aboveAverage="0" equalAverage="0" bottom="0" percent="0" rank="0" text="Expekt" dxfId="2808">
      <formula>NOT(ISERROR(SEARCH("Expekt",B2447)))</formula>
    </cfRule>
  </conditionalFormatting>
  <conditionalFormatting sqref="B2447">
    <cfRule type="containsText" priority="1120" operator="containsText" aboveAverage="0" equalAverage="0" bottom="0" percent="0" rank="0" text="Comeon" dxfId="2809">
      <formula>NOT(ISERROR(SEARCH("Comeon",B2447)))</formula>
    </cfRule>
  </conditionalFormatting>
  <conditionalFormatting sqref="B2447">
    <cfRule type="containsText" priority="1121" operator="containsText" aboveAverage="0" equalAverage="0" bottom="0" percent="0" rank="0" text="Mobilebet" dxfId="2810">
      <formula>NOT(ISERROR(SEARCH("Mobilebet",B2447)))</formula>
    </cfRule>
  </conditionalFormatting>
  <conditionalFormatting sqref="B2447">
    <cfRule type="containsText" priority="1122" operator="containsText" aboveAverage="0" equalAverage="0" bottom="0" percent="0" rank="0" text="Pinnacle" dxfId="2811">
      <formula>NOT(ISERROR(SEARCH("Pinnacle",B2447)))</formula>
    </cfRule>
  </conditionalFormatting>
  <conditionalFormatting sqref="B2447">
    <cfRule type="containsText" priority="1123" operator="containsText" aboveAverage="0" equalAverage="0" bottom="0" percent="0" rank="0" text="Bet365" dxfId="2812">
      <formula>NOT(ISERROR(SEARCH("Bet365",B2447)))</formula>
    </cfRule>
  </conditionalFormatting>
  <conditionalFormatting sqref="B2447">
    <cfRule type="containsText" priority="1124" operator="containsText" aboveAverage="0" equalAverage="0" bottom="0" percent="0" rank="0" text="Unibet" dxfId="2813">
      <formula>NOT(ISERROR(SEARCH("Unibet",B2447)))</formula>
    </cfRule>
  </conditionalFormatting>
  <conditionalFormatting sqref="B2447">
    <cfRule type="containsText" priority="1125" operator="containsText" aboveAverage="0" equalAverage="0" bottom="0" percent="0" rank="0" text="Betsson" dxfId="2814">
      <formula>NOT(ISERROR(SEARCH("Betsson",B2447)))</formula>
    </cfRule>
  </conditionalFormatting>
  <conditionalFormatting sqref="B2447">
    <cfRule type="containsText" priority="1126" operator="containsText" aboveAverage="0" equalAverage="0" bottom="0" percent="0" rank="0" text="Betsafe" dxfId="2815">
      <formula>NOT(ISERROR(SEARCH("Betsafe",B2447)))</formula>
    </cfRule>
  </conditionalFormatting>
  <conditionalFormatting sqref="B2447">
    <cfRule type="containsText" priority="1127" operator="containsText" aboveAverage="0" equalAverage="0" bottom="0" percent="0" rank="0" text="Coolbet" dxfId="2816">
      <formula>NOT(ISERROR(SEARCH("Coolbet",B2447)))</formula>
    </cfRule>
  </conditionalFormatting>
  <conditionalFormatting sqref="B2450">
    <cfRule type="containsText" priority="1128" operator="containsText" aboveAverage="0" equalAverage="0" bottom="0" percent="0" rank="0" text="Paf" dxfId="2817">
      <formula>NOT(ISERROR(SEARCH("Paf",B2450)))</formula>
    </cfRule>
  </conditionalFormatting>
  <conditionalFormatting sqref="B2450">
    <cfRule type="containsText" priority="1129" operator="containsText" aboveAverage="0" equalAverage="0" bottom="0" percent="0" rank="0" text="Rizk" dxfId="2818">
      <formula>NOT(ISERROR(SEARCH("Rizk",B2450)))</formula>
    </cfRule>
  </conditionalFormatting>
  <conditionalFormatting sqref="B2450">
    <cfRule type="containsText" priority="1130" operator="containsText" aboveAverage="0" equalAverage="0" bottom="0" percent="0" rank="0" text="Mr.green" dxfId="2819">
      <formula>NOT(ISERROR(SEARCH("Mr.green",B2450)))</formula>
    </cfRule>
  </conditionalFormatting>
  <conditionalFormatting sqref="B2450">
    <cfRule type="containsText" priority="1131" operator="containsText" aboveAverage="0" equalAverage="0" bottom="0" percent="0" rank="0" text="Betway" dxfId="2820">
      <formula>NOT(ISERROR(SEARCH("Betway",B2450)))</formula>
    </cfRule>
  </conditionalFormatting>
  <conditionalFormatting sqref="B2450">
    <cfRule type="containsText" priority="1132" operator="containsText" aboveAverage="0" equalAverage="0" bottom="0" percent="0" rank="0" text="Leovegas" dxfId="2821">
      <formula>NOT(ISERROR(SEARCH("Leovegas",B2450)))</formula>
    </cfRule>
  </conditionalFormatting>
  <conditionalFormatting sqref="B2450">
    <cfRule type="containsText" priority="1133" operator="containsText" aboveAverage="0" equalAverage="0" bottom="0" percent="0" rank="0" text="Intertops" dxfId="2822">
      <formula>NOT(ISERROR(SEARCH("Intertops",B2450)))</formula>
    </cfRule>
  </conditionalFormatting>
  <conditionalFormatting sqref="B2450">
    <cfRule type="containsText" priority="1134" operator="containsText" aboveAverage="0" equalAverage="0" bottom="0" percent="0" rank="0" text="Expekt" dxfId="2823">
      <formula>NOT(ISERROR(SEARCH("Expekt",B2450)))</formula>
    </cfRule>
  </conditionalFormatting>
  <conditionalFormatting sqref="B2450">
    <cfRule type="containsText" priority="1135" operator="containsText" aboveAverage="0" equalAverage="0" bottom="0" percent="0" rank="0" text="Comeon" dxfId="2824">
      <formula>NOT(ISERROR(SEARCH("Comeon",B2450)))</formula>
    </cfRule>
  </conditionalFormatting>
  <conditionalFormatting sqref="B2450">
    <cfRule type="containsText" priority="1136" operator="containsText" aboveAverage="0" equalAverage="0" bottom="0" percent="0" rank="0" text="Mobilebet" dxfId="2825">
      <formula>NOT(ISERROR(SEARCH("Mobilebet",B2450)))</formula>
    </cfRule>
  </conditionalFormatting>
  <conditionalFormatting sqref="B2450">
    <cfRule type="containsText" priority="1137" operator="containsText" aboveAverage="0" equalAverage="0" bottom="0" percent="0" rank="0" text="Pinnacle" dxfId="2826">
      <formula>NOT(ISERROR(SEARCH("Pinnacle",B2450)))</formula>
    </cfRule>
  </conditionalFormatting>
  <conditionalFormatting sqref="B2450">
    <cfRule type="containsText" priority="1138" operator="containsText" aboveAverage="0" equalAverage="0" bottom="0" percent="0" rank="0" text="Bet365" dxfId="2827">
      <formula>NOT(ISERROR(SEARCH("Bet365",B2450)))</formula>
    </cfRule>
  </conditionalFormatting>
  <conditionalFormatting sqref="B2450">
    <cfRule type="containsText" priority="1139" operator="containsText" aboveAverage="0" equalAverage="0" bottom="0" percent="0" rank="0" text="Unibet" dxfId="2828">
      <formula>NOT(ISERROR(SEARCH("Unibet",B2450)))</formula>
    </cfRule>
  </conditionalFormatting>
  <conditionalFormatting sqref="B2450">
    <cfRule type="containsText" priority="1140" operator="containsText" aboveAverage="0" equalAverage="0" bottom="0" percent="0" rank="0" text="Betsson" dxfId="2829">
      <formula>NOT(ISERROR(SEARCH("Betsson",B2450)))</formula>
    </cfRule>
  </conditionalFormatting>
  <conditionalFormatting sqref="B2450">
    <cfRule type="containsText" priority="1141" operator="containsText" aboveAverage="0" equalAverage="0" bottom="0" percent="0" rank="0" text="Betsafe" dxfId="2830">
      <formula>NOT(ISERROR(SEARCH("Betsafe",B2450)))</formula>
    </cfRule>
  </conditionalFormatting>
  <conditionalFormatting sqref="B2450">
    <cfRule type="containsText" priority="1142" operator="containsText" aboveAverage="0" equalAverage="0" bottom="0" percent="0" rank="0" text="Coolbet" dxfId="2831">
      <formula>NOT(ISERROR(SEARCH("Coolbet",B2450)))</formula>
    </cfRule>
  </conditionalFormatting>
  <conditionalFormatting sqref="B2451">
    <cfRule type="containsText" priority="1143" operator="containsText" aboveAverage="0" equalAverage="0" bottom="0" percent="0" rank="0" text="Paf" dxfId="2832">
      <formula>NOT(ISERROR(SEARCH("Paf",B2451)))</formula>
    </cfRule>
  </conditionalFormatting>
  <conditionalFormatting sqref="B2451">
    <cfRule type="containsText" priority="1144" operator="containsText" aboveAverage="0" equalAverage="0" bottom="0" percent="0" rank="0" text="Rizk" dxfId="2833">
      <formula>NOT(ISERROR(SEARCH("Rizk",B2451)))</formula>
    </cfRule>
  </conditionalFormatting>
  <conditionalFormatting sqref="B2451">
    <cfRule type="containsText" priority="1145" operator="containsText" aboveAverage="0" equalAverage="0" bottom="0" percent="0" rank="0" text="Mr.green" dxfId="2834">
      <formula>NOT(ISERROR(SEARCH("Mr.green",B2451)))</formula>
    </cfRule>
  </conditionalFormatting>
  <conditionalFormatting sqref="B2451">
    <cfRule type="containsText" priority="1146" operator="containsText" aboveAverage="0" equalAverage="0" bottom="0" percent="0" rank="0" text="Betway" dxfId="2835">
      <formula>NOT(ISERROR(SEARCH("Betway",B2451)))</formula>
    </cfRule>
  </conditionalFormatting>
  <conditionalFormatting sqref="B2451">
    <cfRule type="containsText" priority="1147" operator="containsText" aboveAverage="0" equalAverage="0" bottom="0" percent="0" rank="0" text="Leovegas" dxfId="2836">
      <formula>NOT(ISERROR(SEARCH("Leovegas",B2451)))</formula>
    </cfRule>
  </conditionalFormatting>
  <conditionalFormatting sqref="B2451">
    <cfRule type="containsText" priority="1148" operator="containsText" aboveAverage="0" equalAverage="0" bottom="0" percent="0" rank="0" text="Intertops" dxfId="2837">
      <formula>NOT(ISERROR(SEARCH("Intertops",B2451)))</formula>
    </cfRule>
  </conditionalFormatting>
  <conditionalFormatting sqref="B2451">
    <cfRule type="containsText" priority="1149" operator="containsText" aboveAverage="0" equalAverage="0" bottom="0" percent="0" rank="0" text="Expekt" dxfId="2838">
      <formula>NOT(ISERROR(SEARCH("Expekt",B2451)))</formula>
    </cfRule>
  </conditionalFormatting>
  <conditionalFormatting sqref="B2451">
    <cfRule type="containsText" priority="1150" operator="containsText" aboveAverage="0" equalAverage="0" bottom="0" percent="0" rank="0" text="Comeon" dxfId="2839">
      <formula>NOT(ISERROR(SEARCH("Comeon",B2451)))</formula>
    </cfRule>
  </conditionalFormatting>
  <conditionalFormatting sqref="B2451">
    <cfRule type="containsText" priority="1151" operator="containsText" aboveAverage="0" equalAverage="0" bottom="0" percent="0" rank="0" text="Mobilebet" dxfId="2840">
      <formula>NOT(ISERROR(SEARCH("Mobilebet",B2451)))</formula>
    </cfRule>
  </conditionalFormatting>
  <conditionalFormatting sqref="B2451">
    <cfRule type="containsText" priority="1152" operator="containsText" aboveAverage="0" equalAverage="0" bottom="0" percent="0" rank="0" text="Pinnacle" dxfId="2841">
      <formula>NOT(ISERROR(SEARCH("Pinnacle",B2451)))</formula>
    </cfRule>
  </conditionalFormatting>
  <conditionalFormatting sqref="B2451">
    <cfRule type="containsText" priority="1153" operator="containsText" aboveAverage="0" equalAverage="0" bottom="0" percent="0" rank="0" text="Bet365" dxfId="2842">
      <formula>NOT(ISERROR(SEARCH("Bet365",B2451)))</formula>
    </cfRule>
  </conditionalFormatting>
  <conditionalFormatting sqref="B2451">
    <cfRule type="containsText" priority="1154" operator="containsText" aboveAverage="0" equalAverage="0" bottom="0" percent="0" rank="0" text="Unibet" dxfId="2843">
      <formula>NOT(ISERROR(SEARCH("Unibet",B2451)))</formula>
    </cfRule>
  </conditionalFormatting>
  <conditionalFormatting sqref="B2451">
    <cfRule type="containsText" priority="1155" operator="containsText" aboveAverage="0" equalAverage="0" bottom="0" percent="0" rank="0" text="Betsson" dxfId="2844">
      <formula>NOT(ISERROR(SEARCH("Betsson",B2451)))</formula>
    </cfRule>
  </conditionalFormatting>
  <conditionalFormatting sqref="B2451">
    <cfRule type="containsText" priority="1156" operator="containsText" aboveAverage="0" equalAverage="0" bottom="0" percent="0" rank="0" text="Betsafe" dxfId="2845">
      <formula>NOT(ISERROR(SEARCH("Betsafe",B2451)))</formula>
    </cfRule>
  </conditionalFormatting>
  <conditionalFormatting sqref="B2451">
    <cfRule type="containsText" priority="1157" operator="containsText" aboveAverage="0" equalAverage="0" bottom="0" percent="0" rank="0" text="Coolbet" dxfId="2846">
      <formula>NOT(ISERROR(SEARCH("Coolbet",B2451)))</formula>
    </cfRule>
  </conditionalFormatting>
  <conditionalFormatting sqref="B2453">
    <cfRule type="containsText" priority="1158" operator="containsText" aboveAverage="0" equalAverage="0" bottom="0" percent="0" rank="0" text="Paf" dxfId="2847">
      <formula>NOT(ISERROR(SEARCH("Paf",B2453)))</formula>
    </cfRule>
  </conditionalFormatting>
  <conditionalFormatting sqref="B2453">
    <cfRule type="containsText" priority="1159" operator="containsText" aboveAverage="0" equalAverage="0" bottom="0" percent="0" rank="0" text="Rizk" dxfId="2848">
      <formula>NOT(ISERROR(SEARCH("Rizk",B2453)))</formula>
    </cfRule>
  </conditionalFormatting>
  <conditionalFormatting sqref="B2453">
    <cfRule type="containsText" priority="1160" operator="containsText" aboveAverage="0" equalAverage="0" bottom="0" percent="0" rank="0" text="Mr.green" dxfId="2849">
      <formula>NOT(ISERROR(SEARCH("Mr.green",B2453)))</formula>
    </cfRule>
  </conditionalFormatting>
  <conditionalFormatting sqref="B2453">
    <cfRule type="containsText" priority="1161" operator="containsText" aboveAverage="0" equalAverage="0" bottom="0" percent="0" rank="0" text="Betway" dxfId="2850">
      <formula>NOT(ISERROR(SEARCH("Betway",B2453)))</formula>
    </cfRule>
  </conditionalFormatting>
  <conditionalFormatting sqref="B2453">
    <cfRule type="containsText" priority="1162" operator="containsText" aboveAverage="0" equalAverage="0" bottom="0" percent="0" rank="0" text="Leovegas" dxfId="2851">
      <formula>NOT(ISERROR(SEARCH("Leovegas",B2453)))</formula>
    </cfRule>
  </conditionalFormatting>
  <conditionalFormatting sqref="B2453">
    <cfRule type="containsText" priority="1163" operator="containsText" aboveAverage="0" equalAverage="0" bottom="0" percent="0" rank="0" text="Intertops" dxfId="2852">
      <formula>NOT(ISERROR(SEARCH("Intertops",B2453)))</formula>
    </cfRule>
  </conditionalFormatting>
  <conditionalFormatting sqref="B2453">
    <cfRule type="containsText" priority="1164" operator="containsText" aboveAverage="0" equalAverage="0" bottom="0" percent="0" rank="0" text="Expekt" dxfId="2853">
      <formula>NOT(ISERROR(SEARCH("Expekt",B2453)))</formula>
    </cfRule>
  </conditionalFormatting>
  <conditionalFormatting sqref="B2453">
    <cfRule type="containsText" priority="1165" operator="containsText" aboveAverage="0" equalAverage="0" bottom="0" percent="0" rank="0" text="Comeon" dxfId="2854">
      <formula>NOT(ISERROR(SEARCH("Comeon",B2453)))</formula>
    </cfRule>
  </conditionalFormatting>
  <conditionalFormatting sqref="B2453">
    <cfRule type="containsText" priority="1166" operator="containsText" aboveAverage="0" equalAverage="0" bottom="0" percent="0" rank="0" text="Mobilebet" dxfId="2855">
      <formula>NOT(ISERROR(SEARCH("Mobilebet",B2453)))</formula>
    </cfRule>
  </conditionalFormatting>
  <conditionalFormatting sqref="B2453">
    <cfRule type="containsText" priority="1167" operator="containsText" aboveAverage="0" equalAverage="0" bottom="0" percent="0" rank="0" text="Pinnacle" dxfId="2856">
      <formula>NOT(ISERROR(SEARCH("Pinnacle",B2453)))</formula>
    </cfRule>
  </conditionalFormatting>
  <conditionalFormatting sqref="B2453">
    <cfRule type="containsText" priority="1168" operator="containsText" aboveAverage="0" equalAverage="0" bottom="0" percent="0" rank="0" text="Bet365" dxfId="2857">
      <formula>NOT(ISERROR(SEARCH("Bet365",B2453)))</formula>
    </cfRule>
  </conditionalFormatting>
  <conditionalFormatting sqref="B2453">
    <cfRule type="containsText" priority="1169" operator="containsText" aboveAverage="0" equalAverage="0" bottom="0" percent="0" rank="0" text="Unibet" dxfId="2858">
      <formula>NOT(ISERROR(SEARCH("Unibet",B2453)))</formula>
    </cfRule>
  </conditionalFormatting>
  <conditionalFormatting sqref="B2453">
    <cfRule type="containsText" priority="1170" operator="containsText" aboveAverage="0" equalAverage="0" bottom="0" percent="0" rank="0" text="Betsson" dxfId="2859">
      <formula>NOT(ISERROR(SEARCH("Betsson",B2453)))</formula>
    </cfRule>
  </conditionalFormatting>
  <conditionalFormatting sqref="B2453">
    <cfRule type="containsText" priority="1171" operator="containsText" aboveAverage="0" equalAverage="0" bottom="0" percent="0" rank="0" text="Betsafe" dxfId="2860">
      <formula>NOT(ISERROR(SEARCH("Betsafe",B2453)))</formula>
    </cfRule>
  </conditionalFormatting>
  <conditionalFormatting sqref="B2453">
    <cfRule type="containsText" priority="1172" operator="containsText" aboveAverage="0" equalAverage="0" bottom="0" percent="0" rank="0" text="Coolbet" dxfId="2861">
      <formula>NOT(ISERROR(SEARCH("Coolbet",B2453)))</formula>
    </cfRule>
  </conditionalFormatting>
  <conditionalFormatting sqref="B2457">
    <cfRule type="containsText" priority="1173" operator="containsText" aboveAverage="0" equalAverage="0" bottom="0" percent="0" rank="0" text="Paf" dxfId="2862">
      <formula>NOT(ISERROR(SEARCH("Paf",B2457)))</formula>
    </cfRule>
  </conditionalFormatting>
  <conditionalFormatting sqref="B2457">
    <cfRule type="containsText" priority="1174" operator="containsText" aboveAverage="0" equalAverage="0" bottom="0" percent="0" rank="0" text="Rizk" dxfId="2863">
      <formula>NOT(ISERROR(SEARCH("Rizk",B2457)))</formula>
    </cfRule>
  </conditionalFormatting>
  <conditionalFormatting sqref="B2457">
    <cfRule type="containsText" priority="1175" operator="containsText" aboveAverage="0" equalAverage="0" bottom="0" percent="0" rank="0" text="Mr.green" dxfId="2864">
      <formula>NOT(ISERROR(SEARCH("Mr.green",B2457)))</formula>
    </cfRule>
  </conditionalFormatting>
  <conditionalFormatting sqref="B2457">
    <cfRule type="containsText" priority="1176" operator="containsText" aboveAverage="0" equalAverage="0" bottom="0" percent="0" rank="0" text="Betway" dxfId="2865">
      <formula>NOT(ISERROR(SEARCH("Betway",B2457)))</formula>
    </cfRule>
  </conditionalFormatting>
  <conditionalFormatting sqref="B2457">
    <cfRule type="containsText" priority="1177" operator="containsText" aboveAverage="0" equalAverage="0" bottom="0" percent="0" rank="0" text="Leovegas" dxfId="2866">
      <formula>NOT(ISERROR(SEARCH("Leovegas",B2457)))</formula>
    </cfRule>
  </conditionalFormatting>
  <conditionalFormatting sqref="B2457">
    <cfRule type="containsText" priority="1178" operator="containsText" aboveAverage="0" equalAverage="0" bottom="0" percent="0" rank="0" text="Intertops" dxfId="2867">
      <formula>NOT(ISERROR(SEARCH("Intertops",B2457)))</formula>
    </cfRule>
  </conditionalFormatting>
  <conditionalFormatting sqref="B2457">
    <cfRule type="containsText" priority="1179" operator="containsText" aboveAverage="0" equalAverage="0" bottom="0" percent="0" rank="0" text="Expekt" dxfId="2868">
      <formula>NOT(ISERROR(SEARCH("Expekt",B2457)))</formula>
    </cfRule>
  </conditionalFormatting>
  <conditionalFormatting sqref="B2457">
    <cfRule type="containsText" priority="1180" operator="containsText" aboveAverage="0" equalAverage="0" bottom="0" percent="0" rank="0" text="Comeon" dxfId="2869">
      <formula>NOT(ISERROR(SEARCH("Comeon",B2457)))</formula>
    </cfRule>
  </conditionalFormatting>
  <conditionalFormatting sqref="B2457">
    <cfRule type="containsText" priority="1181" operator="containsText" aboveAverage="0" equalAverage="0" bottom="0" percent="0" rank="0" text="Mobilebet" dxfId="2870">
      <formula>NOT(ISERROR(SEARCH("Mobilebet",B2457)))</formula>
    </cfRule>
  </conditionalFormatting>
  <conditionalFormatting sqref="B2457">
    <cfRule type="containsText" priority="1182" operator="containsText" aboveAverage="0" equalAverage="0" bottom="0" percent="0" rank="0" text="Pinnacle" dxfId="2871">
      <formula>NOT(ISERROR(SEARCH("Pinnacle",B2457)))</formula>
    </cfRule>
  </conditionalFormatting>
  <conditionalFormatting sqref="B2457">
    <cfRule type="containsText" priority="1183" operator="containsText" aboveAverage="0" equalAverage="0" bottom="0" percent="0" rank="0" text="Bet365" dxfId="2872">
      <formula>NOT(ISERROR(SEARCH("Bet365",B2457)))</formula>
    </cfRule>
  </conditionalFormatting>
  <conditionalFormatting sqref="B2457">
    <cfRule type="containsText" priority="1184" operator="containsText" aboveAverage="0" equalAverage="0" bottom="0" percent="0" rank="0" text="Unibet" dxfId="2873">
      <formula>NOT(ISERROR(SEARCH("Unibet",B2457)))</formula>
    </cfRule>
  </conditionalFormatting>
  <conditionalFormatting sqref="B2457">
    <cfRule type="containsText" priority="1185" operator="containsText" aboveAverage="0" equalAverage="0" bottom="0" percent="0" rank="0" text="Betsson" dxfId="2874">
      <formula>NOT(ISERROR(SEARCH("Betsson",B2457)))</formula>
    </cfRule>
  </conditionalFormatting>
  <conditionalFormatting sqref="B2457">
    <cfRule type="containsText" priority="1186" operator="containsText" aboveAverage="0" equalAverage="0" bottom="0" percent="0" rank="0" text="Betsafe" dxfId="2875">
      <formula>NOT(ISERROR(SEARCH("Betsafe",B2457)))</formula>
    </cfRule>
  </conditionalFormatting>
  <conditionalFormatting sqref="B2457">
    <cfRule type="containsText" priority="1187" operator="containsText" aboveAverage="0" equalAverage="0" bottom="0" percent="0" rank="0" text="Coolbet" dxfId="2876">
      <formula>NOT(ISERROR(SEARCH("Coolbet",B2457)))</formula>
    </cfRule>
  </conditionalFormatting>
  <conditionalFormatting sqref="B2454:B2456">
    <cfRule type="cellIs" priority="1188" operator="equal" aboveAverage="0" equalAverage="0" bottom="0" percent="0" rank="0" text="" dxfId="2877">
      <formula>"TonyBet"</formula>
    </cfRule>
  </conditionalFormatting>
  <conditionalFormatting sqref="B2454:B2456">
    <cfRule type="cellIs" priority="1189" operator="equal" aboveAverage="0" equalAverage="0" bottom="0" percent="0" rank="0" text="" dxfId="2878">
      <formula>"TonyBet"</formula>
    </cfRule>
  </conditionalFormatting>
  <conditionalFormatting sqref="B2454:B2456">
    <cfRule type="cellIs" priority="1190" operator="equal" aboveAverage="0" equalAverage="0" bottom="0" percent="0" rank="0" text="" dxfId="2879">
      <formula>"Expekt"</formula>
    </cfRule>
  </conditionalFormatting>
  <conditionalFormatting sqref="B2454:B2456">
    <cfRule type="cellIs" priority="1191" operator="equal" aboveAverage="0" equalAverage="0" bottom="0" percent="0" rank="0" text="" dxfId="2880">
      <formula>"Betway"</formula>
    </cfRule>
  </conditionalFormatting>
  <conditionalFormatting sqref="B2454:B2456">
    <cfRule type="cellIs" priority="1192" operator="equal" aboveAverage="0" equalAverage="0" bottom="0" percent="0" rank="0" text="" dxfId="2881">
      <formula>"Rizk"</formula>
    </cfRule>
  </conditionalFormatting>
  <conditionalFormatting sqref="B2454:B2456">
    <cfRule type="cellIs" priority="1193" operator="equal" aboveAverage="0" equalAverage="0" bottom="0" percent="0" rank="0" text="" dxfId="2882">
      <formula>"Coolbet"</formula>
    </cfRule>
  </conditionalFormatting>
  <conditionalFormatting sqref="B2454:B2456">
    <cfRule type="cellIs" priority="1194" operator="equal" aboveAverage="0" equalAverage="0" bottom="0" percent="0" rank="0" text="" dxfId="2883">
      <formula>"Unibet"</formula>
    </cfRule>
  </conditionalFormatting>
  <conditionalFormatting sqref="B2454:B2456">
    <cfRule type="cellIs" priority="1195" operator="equal" aboveAverage="0" equalAverage="0" bottom="0" percent="0" rank="0" text="" dxfId="2884">
      <formula>"Unibet"</formula>
    </cfRule>
  </conditionalFormatting>
  <conditionalFormatting sqref="B2454:B2456">
    <cfRule type="cellIs" priority="1196" operator="equal" aboveAverage="0" equalAverage="0" bottom="0" percent="0" rank="0" text="" dxfId="2885">
      <formula>"Betsson"</formula>
    </cfRule>
  </conditionalFormatting>
  <conditionalFormatting sqref="B2467">
    <cfRule type="containsText" priority="1197" operator="containsText" aboveAverage="0" equalAverage="0" bottom="0" percent="0" rank="0" text="Paf" dxfId="2886">
      <formula>NOT(ISERROR(SEARCH("Paf",B2467)))</formula>
    </cfRule>
  </conditionalFormatting>
  <conditionalFormatting sqref="B2467">
    <cfRule type="containsText" priority="1198" operator="containsText" aboveAverage="0" equalAverage="0" bottom="0" percent="0" rank="0" text="Rizk" dxfId="2887">
      <formula>NOT(ISERROR(SEARCH("Rizk",B2467)))</formula>
    </cfRule>
  </conditionalFormatting>
  <conditionalFormatting sqref="B2467">
    <cfRule type="containsText" priority="1199" operator="containsText" aboveAverage="0" equalAverage="0" bottom="0" percent="0" rank="0" text="Mr.green" dxfId="2888">
      <formula>NOT(ISERROR(SEARCH("Mr.green",B2467)))</formula>
    </cfRule>
  </conditionalFormatting>
  <conditionalFormatting sqref="B2467">
    <cfRule type="containsText" priority="1200" operator="containsText" aboveAverage="0" equalAverage="0" bottom="0" percent="0" rank="0" text="Betway" dxfId="2889">
      <formula>NOT(ISERROR(SEARCH("Betway",B2467)))</formula>
    </cfRule>
  </conditionalFormatting>
  <conditionalFormatting sqref="B2467">
    <cfRule type="containsText" priority="1201" operator="containsText" aboveAverage="0" equalAverage="0" bottom="0" percent="0" rank="0" text="Leovegas" dxfId="2890">
      <formula>NOT(ISERROR(SEARCH("Leovegas",B2467)))</formula>
    </cfRule>
  </conditionalFormatting>
  <conditionalFormatting sqref="B2467">
    <cfRule type="containsText" priority="1202" operator="containsText" aboveAverage="0" equalAverage="0" bottom="0" percent="0" rank="0" text="Intertops" dxfId="2891">
      <formula>NOT(ISERROR(SEARCH("Intertops",B2467)))</formula>
    </cfRule>
  </conditionalFormatting>
  <conditionalFormatting sqref="B2467">
    <cfRule type="containsText" priority="1203" operator="containsText" aboveAverage="0" equalAverage="0" bottom="0" percent="0" rank="0" text="Expekt" dxfId="2892">
      <formula>NOT(ISERROR(SEARCH("Expekt",B2467)))</formula>
    </cfRule>
  </conditionalFormatting>
  <conditionalFormatting sqref="B2467">
    <cfRule type="containsText" priority="1204" operator="containsText" aboveAverage="0" equalAverage="0" bottom="0" percent="0" rank="0" text="Comeon" dxfId="2893">
      <formula>NOT(ISERROR(SEARCH("Comeon",B2467)))</formula>
    </cfRule>
  </conditionalFormatting>
  <conditionalFormatting sqref="B2467">
    <cfRule type="containsText" priority="1205" operator="containsText" aboveAverage="0" equalAverage="0" bottom="0" percent="0" rank="0" text="Mobilebet" dxfId="2894">
      <formula>NOT(ISERROR(SEARCH("Mobilebet",B2467)))</formula>
    </cfRule>
  </conditionalFormatting>
  <conditionalFormatting sqref="B2467">
    <cfRule type="containsText" priority="1206" operator="containsText" aboveAverage="0" equalAverage="0" bottom="0" percent="0" rank="0" text="Pinnacle" dxfId="2895">
      <formula>NOT(ISERROR(SEARCH("Pinnacle",B2467)))</formula>
    </cfRule>
  </conditionalFormatting>
  <conditionalFormatting sqref="B2467">
    <cfRule type="containsText" priority="1207" operator="containsText" aboveAverage="0" equalAverage="0" bottom="0" percent="0" rank="0" text="Bet365" dxfId="2896">
      <formula>NOT(ISERROR(SEARCH("Bet365",B2467)))</formula>
    </cfRule>
  </conditionalFormatting>
  <conditionalFormatting sqref="B2467">
    <cfRule type="containsText" priority="1208" operator="containsText" aboveAverage="0" equalAverage="0" bottom="0" percent="0" rank="0" text="Unibet" dxfId="2897">
      <formula>NOT(ISERROR(SEARCH("Unibet",B2467)))</formula>
    </cfRule>
  </conditionalFormatting>
  <conditionalFormatting sqref="B2467">
    <cfRule type="containsText" priority="1209" operator="containsText" aboveAverage="0" equalAverage="0" bottom="0" percent="0" rank="0" text="Betsson" dxfId="2898">
      <formula>NOT(ISERROR(SEARCH("Betsson",B2467)))</formula>
    </cfRule>
  </conditionalFormatting>
  <conditionalFormatting sqref="B2467">
    <cfRule type="containsText" priority="1210" operator="containsText" aboveAverage="0" equalAverage="0" bottom="0" percent="0" rank="0" text="Betsafe" dxfId="2899">
      <formula>NOT(ISERROR(SEARCH("Betsafe",B2467)))</formula>
    </cfRule>
  </conditionalFormatting>
  <conditionalFormatting sqref="B2467">
    <cfRule type="containsText" priority="1211" operator="containsText" aboveAverage="0" equalAverage="0" bottom="0" percent="0" rank="0" text="Coolbet" dxfId="2900">
      <formula>NOT(ISERROR(SEARCH("Coolbet",B2467)))</formula>
    </cfRule>
  </conditionalFormatting>
  <conditionalFormatting sqref="B2480">
    <cfRule type="containsText" priority="1212" operator="containsText" aboveAverage="0" equalAverage="0" bottom="0" percent="0" rank="0" text="Paf" dxfId="2901">
      <formula>NOT(ISERROR(SEARCH("Paf",B2480)))</formula>
    </cfRule>
  </conditionalFormatting>
  <conditionalFormatting sqref="B2480">
    <cfRule type="containsText" priority="1213" operator="containsText" aboveAverage="0" equalAverage="0" bottom="0" percent="0" rank="0" text="Rizk" dxfId="2902">
      <formula>NOT(ISERROR(SEARCH("Rizk",B2480)))</formula>
    </cfRule>
  </conditionalFormatting>
  <conditionalFormatting sqref="B2480">
    <cfRule type="containsText" priority="1214" operator="containsText" aboveAverage="0" equalAverage="0" bottom="0" percent="0" rank="0" text="Mr.green" dxfId="2903">
      <formula>NOT(ISERROR(SEARCH("Mr.green",B2480)))</formula>
    </cfRule>
  </conditionalFormatting>
  <conditionalFormatting sqref="B2480">
    <cfRule type="containsText" priority="1215" operator="containsText" aboveAverage="0" equalAverage="0" bottom="0" percent="0" rank="0" text="Betway" dxfId="2904">
      <formula>NOT(ISERROR(SEARCH("Betway",B2480)))</formula>
    </cfRule>
  </conditionalFormatting>
  <conditionalFormatting sqref="B2480">
    <cfRule type="containsText" priority="1216" operator="containsText" aboveAverage="0" equalAverage="0" bottom="0" percent="0" rank="0" text="Leovegas" dxfId="2905">
      <formula>NOT(ISERROR(SEARCH("Leovegas",B2480)))</formula>
    </cfRule>
  </conditionalFormatting>
  <conditionalFormatting sqref="B2480">
    <cfRule type="containsText" priority="1217" operator="containsText" aboveAverage="0" equalAverage="0" bottom="0" percent="0" rank="0" text="Intertops" dxfId="2906">
      <formula>NOT(ISERROR(SEARCH("Intertops",B2480)))</formula>
    </cfRule>
  </conditionalFormatting>
  <conditionalFormatting sqref="B2480">
    <cfRule type="containsText" priority="1218" operator="containsText" aboveAverage="0" equalAverage="0" bottom="0" percent="0" rank="0" text="Expekt" dxfId="2907">
      <formula>NOT(ISERROR(SEARCH("Expekt",B2480)))</formula>
    </cfRule>
  </conditionalFormatting>
  <conditionalFormatting sqref="B2480">
    <cfRule type="containsText" priority="1219" operator="containsText" aboveAverage="0" equalAverage="0" bottom="0" percent="0" rank="0" text="Comeon" dxfId="2908">
      <formula>NOT(ISERROR(SEARCH("Comeon",B2480)))</formula>
    </cfRule>
  </conditionalFormatting>
  <conditionalFormatting sqref="B2480">
    <cfRule type="containsText" priority="1220" operator="containsText" aboveAverage="0" equalAverage="0" bottom="0" percent="0" rank="0" text="Mobilebet" dxfId="2909">
      <formula>NOT(ISERROR(SEARCH("Mobilebet",B2480)))</formula>
    </cfRule>
  </conditionalFormatting>
  <conditionalFormatting sqref="B2480">
    <cfRule type="containsText" priority="1221" operator="containsText" aboveAverage="0" equalAverage="0" bottom="0" percent="0" rank="0" text="Pinnacle" dxfId="2910">
      <formula>NOT(ISERROR(SEARCH("Pinnacle",B2480)))</formula>
    </cfRule>
  </conditionalFormatting>
  <conditionalFormatting sqref="B2480">
    <cfRule type="containsText" priority="1222" operator="containsText" aboveAverage="0" equalAverage="0" bottom="0" percent="0" rank="0" text="Bet365" dxfId="2911">
      <formula>NOT(ISERROR(SEARCH("Bet365",B2480)))</formula>
    </cfRule>
  </conditionalFormatting>
  <conditionalFormatting sqref="B2480">
    <cfRule type="containsText" priority="1223" operator="containsText" aboveAverage="0" equalAverage="0" bottom="0" percent="0" rank="0" text="Unibet" dxfId="2912">
      <formula>NOT(ISERROR(SEARCH("Unibet",B2480)))</formula>
    </cfRule>
  </conditionalFormatting>
  <conditionalFormatting sqref="B2480">
    <cfRule type="containsText" priority="1224" operator="containsText" aboveAverage="0" equalAverage="0" bottom="0" percent="0" rank="0" text="Betsson" dxfId="2913">
      <formula>NOT(ISERROR(SEARCH("Betsson",B2480)))</formula>
    </cfRule>
  </conditionalFormatting>
  <conditionalFormatting sqref="B2480">
    <cfRule type="containsText" priority="1225" operator="containsText" aboveAverage="0" equalAverage="0" bottom="0" percent="0" rank="0" text="Betsafe" dxfId="2914">
      <formula>NOT(ISERROR(SEARCH("Betsafe",B2480)))</formula>
    </cfRule>
  </conditionalFormatting>
  <conditionalFormatting sqref="B2480">
    <cfRule type="containsText" priority="1226" operator="containsText" aboveAverage="0" equalAverage="0" bottom="0" percent="0" rank="0" text="Coolbet" dxfId="2915">
      <formula>NOT(ISERROR(SEARCH("Coolbet",B2480)))</formula>
    </cfRule>
  </conditionalFormatting>
  <conditionalFormatting sqref="B2481">
    <cfRule type="containsText" priority="1227" operator="containsText" aboveAverage="0" equalAverage="0" bottom="0" percent="0" rank="0" text="Paf" dxfId="2916">
      <formula>NOT(ISERROR(SEARCH("Paf",B2481)))</formula>
    </cfRule>
  </conditionalFormatting>
  <conditionalFormatting sqref="B2481">
    <cfRule type="containsText" priority="1228" operator="containsText" aboveAverage="0" equalAverage="0" bottom="0" percent="0" rank="0" text="Rizk" dxfId="2917">
      <formula>NOT(ISERROR(SEARCH("Rizk",B2481)))</formula>
    </cfRule>
  </conditionalFormatting>
  <conditionalFormatting sqref="B2481">
    <cfRule type="containsText" priority="1229" operator="containsText" aboveAverage="0" equalAverage="0" bottom="0" percent="0" rank="0" text="Mr.green" dxfId="2918">
      <formula>NOT(ISERROR(SEARCH("Mr.green",B2481)))</formula>
    </cfRule>
  </conditionalFormatting>
  <conditionalFormatting sqref="B2481">
    <cfRule type="containsText" priority="1230" operator="containsText" aboveAverage="0" equalAverage="0" bottom="0" percent="0" rank="0" text="Betway" dxfId="2919">
      <formula>NOT(ISERROR(SEARCH("Betway",B2481)))</formula>
    </cfRule>
  </conditionalFormatting>
  <conditionalFormatting sqref="B2481">
    <cfRule type="containsText" priority="1231" operator="containsText" aboveAverage="0" equalAverage="0" bottom="0" percent="0" rank="0" text="Leovegas" dxfId="2920">
      <formula>NOT(ISERROR(SEARCH("Leovegas",B2481)))</formula>
    </cfRule>
  </conditionalFormatting>
  <conditionalFormatting sqref="B2481">
    <cfRule type="containsText" priority="1232" operator="containsText" aboveAverage="0" equalAverage="0" bottom="0" percent="0" rank="0" text="Intertops" dxfId="2921">
      <formula>NOT(ISERROR(SEARCH("Intertops",B2481)))</formula>
    </cfRule>
  </conditionalFormatting>
  <conditionalFormatting sqref="B2481">
    <cfRule type="containsText" priority="1233" operator="containsText" aboveAverage="0" equalAverage="0" bottom="0" percent="0" rank="0" text="Expekt" dxfId="2922">
      <formula>NOT(ISERROR(SEARCH("Expekt",B2481)))</formula>
    </cfRule>
  </conditionalFormatting>
  <conditionalFormatting sqref="B2481">
    <cfRule type="containsText" priority="1234" operator="containsText" aboveAverage="0" equalAverage="0" bottom="0" percent="0" rank="0" text="Comeon" dxfId="2923">
      <formula>NOT(ISERROR(SEARCH("Comeon",B2481)))</formula>
    </cfRule>
  </conditionalFormatting>
  <conditionalFormatting sqref="B2481">
    <cfRule type="containsText" priority="1235" operator="containsText" aboveAverage="0" equalAverage="0" bottom="0" percent="0" rank="0" text="Mobilebet" dxfId="2924">
      <formula>NOT(ISERROR(SEARCH("Mobilebet",B2481)))</formula>
    </cfRule>
  </conditionalFormatting>
  <conditionalFormatting sqref="B2481">
    <cfRule type="containsText" priority="1236" operator="containsText" aboveAverage="0" equalAverage="0" bottom="0" percent="0" rank="0" text="Pinnacle" dxfId="2925">
      <formula>NOT(ISERROR(SEARCH("Pinnacle",B2481)))</formula>
    </cfRule>
  </conditionalFormatting>
  <conditionalFormatting sqref="B2481">
    <cfRule type="containsText" priority="1237" operator="containsText" aboveAverage="0" equalAverage="0" bottom="0" percent="0" rank="0" text="Bet365" dxfId="2926">
      <formula>NOT(ISERROR(SEARCH("Bet365",B2481)))</formula>
    </cfRule>
  </conditionalFormatting>
  <conditionalFormatting sqref="B2481">
    <cfRule type="containsText" priority="1238" operator="containsText" aboveAverage="0" equalAverage="0" bottom="0" percent="0" rank="0" text="Unibet" dxfId="2927">
      <formula>NOT(ISERROR(SEARCH("Unibet",B2481)))</formula>
    </cfRule>
  </conditionalFormatting>
  <conditionalFormatting sqref="B2481">
    <cfRule type="containsText" priority="1239" operator="containsText" aboveAverage="0" equalAverage="0" bottom="0" percent="0" rank="0" text="Betsson" dxfId="2928">
      <formula>NOT(ISERROR(SEARCH("Betsson",B2481)))</formula>
    </cfRule>
  </conditionalFormatting>
  <conditionalFormatting sqref="B2481">
    <cfRule type="containsText" priority="1240" operator="containsText" aboveAverage="0" equalAverage="0" bottom="0" percent="0" rank="0" text="Betsafe" dxfId="2929">
      <formula>NOT(ISERROR(SEARCH("Betsafe",B2481)))</formula>
    </cfRule>
  </conditionalFormatting>
  <conditionalFormatting sqref="B2481">
    <cfRule type="containsText" priority="1241" operator="containsText" aboveAverage="0" equalAverage="0" bottom="0" percent="0" rank="0" text="Coolbet" dxfId="2930">
      <formula>NOT(ISERROR(SEARCH("Coolbet",B2481)))</formula>
    </cfRule>
  </conditionalFormatting>
  <conditionalFormatting sqref="B2483">
    <cfRule type="containsText" priority="1242" operator="containsText" aboveAverage="0" equalAverage="0" bottom="0" percent="0" rank="0" text="Paf" dxfId="2931">
      <formula>NOT(ISERROR(SEARCH("Paf",B2483)))</formula>
    </cfRule>
  </conditionalFormatting>
  <conditionalFormatting sqref="B2483">
    <cfRule type="containsText" priority="1243" operator="containsText" aboveAverage="0" equalAverage="0" bottom="0" percent="0" rank="0" text="Rizk" dxfId="2932">
      <formula>NOT(ISERROR(SEARCH("Rizk",B2483)))</formula>
    </cfRule>
  </conditionalFormatting>
  <conditionalFormatting sqref="B2483">
    <cfRule type="containsText" priority="1244" operator="containsText" aboveAverage="0" equalAverage="0" bottom="0" percent="0" rank="0" text="Mr.green" dxfId="2933">
      <formula>NOT(ISERROR(SEARCH("Mr.green",B2483)))</formula>
    </cfRule>
  </conditionalFormatting>
  <conditionalFormatting sqref="B2483">
    <cfRule type="containsText" priority="1245" operator="containsText" aboveAverage="0" equalAverage="0" bottom="0" percent="0" rank="0" text="Betway" dxfId="2934">
      <formula>NOT(ISERROR(SEARCH("Betway",B2483)))</formula>
    </cfRule>
  </conditionalFormatting>
  <conditionalFormatting sqref="B2483">
    <cfRule type="containsText" priority="1246" operator="containsText" aboveAverage="0" equalAverage="0" bottom="0" percent="0" rank="0" text="Leovegas" dxfId="2935">
      <formula>NOT(ISERROR(SEARCH("Leovegas",B2483)))</formula>
    </cfRule>
  </conditionalFormatting>
  <conditionalFormatting sqref="B2483">
    <cfRule type="containsText" priority="1247" operator="containsText" aboveAverage="0" equalAverage="0" bottom="0" percent="0" rank="0" text="Intertops" dxfId="2936">
      <formula>NOT(ISERROR(SEARCH("Intertops",B2483)))</formula>
    </cfRule>
  </conditionalFormatting>
  <conditionalFormatting sqref="B2483">
    <cfRule type="containsText" priority="1248" operator="containsText" aboveAverage="0" equalAverage="0" bottom="0" percent="0" rank="0" text="Expekt" dxfId="2937">
      <formula>NOT(ISERROR(SEARCH("Expekt",B2483)))</formula>
    </cfRule>
  </conditionalFormatting>
  <conditionalFormatting sqref="B2483">
    <cfRule type="containsText" priority="1249" operator="containsText" aboveAverage="0" equalAverage="0" bottom="0" percent="0" rank="0" text="Comeon" dxfId="2938">
      <formula>NOT(ISERROR(SEARCH("Comeon",B2483)))</formula>
    </cfRule>
  </conditionalFormatting>
  <conditionalFormatting sqref="B2483">
    <cfRule type="containsText" priority="1250" operator="containsText" aboveAverage="0" equalAverage="0" bottom="0" percent="0" rank="0" text="Mobilebet" dxfId="2939">
      <formula>NOT(ISERROR(SEARCH("Mobilebet",B2483)))</formula>
    </cfRule>
  </conditionalFormatting>
  <conditionalFormatting sqref="B2483">
    <cfRule type="containsText" priority="1251" operator="containsText" aboveAverage="0" equalAverage="0" bottom="0" percent="0" rank="0" text="Pinnacle" dxfId="2940">
      <formula>NOT(ISERROR(SEARCH("Pinnacle",B2483)))</formula>
    </cfRule>
  </conditionalFormatting>
  <conditionalFormatting sqref="B2483">
    <cfRule type="containsText" priority="1252" operator="containsText" aboveAverage="0" equalAverage="0" bottom="0" percent="0" rank="0" text="Bet365" dxfId="2941">
      <formula>NOT(ISERROR(SEARCH("Bet365",B2483)))</formula>
    </cfRule>
  </conditionalFormatting>
  <conditionalFormatting sqref="B2483">
    <cfRule type="containsText" priority="1253" operator="containsText" aboveAverage="0" equalAverage="0" bottom="0" percent="0" rank="0" text="Unibet" dxfId="2942">
      <formula>NOT(ISERROR(SEARCH("Unibet",B2483)))</formula>
    </cfRule>
  </conditionalFormatting>
  <conditionalFormatting sqref="B2483">
    <cfRule type="containsText" priority="1254" operator="containsText" aboveAverage="0" equalAverage="0" bottom="0" percent="0" rank="0" text="Betsson" dxfId="2943">
      <formula>NOT(ISERROR(SEARCH("Betsson",B2483)))</formula>
    </cfRule>
  </conditionalFormatting>
  <conditionalFormatting sqref="B2483">
    <cfRule type="containsText" priority="1255" operator="containsText" aboveAverage="0" equalAverage="0" bottom="0" percent="0" rank="0" text="Betsafe" dxfId="2944">
      <formula>NOT(ISERROR(SEARCH("Betsafe",B2483)))</formula>
    </cfRule>
  </conditionalFormatting>
  <conditionalFormatting sqref="B2483">
    <cfRule type="containsText" priority="1256" operator="containsText" aboveAverage="0" equalAverage="0" bottom="0" percent="0" rank="0" text="Coolbet" dxfId="2945">
      <formula>NOT(ISERROR(SEARCH("Coolbet",B2483)))</formula>
    </cfRule>
  </conditionalFormatting>
  <conditionalFormatting sqref="B2484">
    <cfRule type="containsText" priority="1257" operator="containsText" aboveAverage="0" equalAverage="0" bottom="0" percent="0" rank="0" text="Paf" dxfId="2946">
      <formula>NOT(ISERROR(SEARCH("Paf",B2484)))</formula>
    </cfRule>
  </conditionalFormatting>
  <conditionalFormatting sqref="B2484">
    <cfRule type="containsText" priority="1258" operator="containsText" aboveAverage="0" equalAverage="0" bottom="0" percent="0" rank="0" text="Rizk" dxfId="2947">
      <formula>NOT(ISERROR(SEARCH("Rizk",B2484)))</formula>
    </cfRule>
  </conditionalFormatting>
  <conditionalFormatting sqref="B2484">
    <cfRule type="containsText" priority="1259" operator="containsText" aboveAverage="0" equalAverage="0" bottom="0" percent="0" rank="0" text="Mr.green" dxfId="2948">
      <formula>NOT(ISERROR(SEARCH("Mr.green",B2484)))</formula>
    </cfRule>
  </conditionalFormatting>
  <conditionalFormatting sqref="B2484">
    <cfRule type="containsText" priority="1260" operator="containsText" aboveAverage="0" equalAverage="0" bottom="0" percent="0" rank="0" text="Betway" dxfId="2949">
      <formula>NOT(ISERROR(SEARCH("Betway",B2484)))</formula>
    </cfRule>
  </conditionalFormatting>
  <conditionalFormatting sqref="B2484">
    <cfRule type="containsText" priority="1261" operator="containsText" aboveAverage="0" equalAverage="0" bottom="0" percent="0" rank="0" text="Leovegas" dxfId="2950">
      <formula>NOT(ISERROR(SEARCH("Leovegas",B2484)))</formula>
    </cfRule>
  </conditionalFormatting>
  <conditionalFormatting sqref="B2484">
    <cfRule type="containsText" priority="1262" operator="containsText" aboveAverage="0" equalAverage="0" bottom="0" percent="0" rank="0" text="Intertops" dxfId="2951">
      <formula>NOT(ISERROR(SEARCH("Intertops",B2484)))</formula>
    </cfRule>
  </conditionalFormatting>
  <conditionalFormatting sqref="B2484">
    <cfRule type="containsText" priority="1263" operator="containsText" aboveAverage="0" equalAverage="0" bottom="0" percent="0" rank="0" text="Expekt" dxfId="2952">
      <formula>NOT(ISERROR(SEARCH("Expekt",B2484)))</formula>
    </cfRule>
  </conditionalFormatting>
  <conditionalFormatting sqref="B2484">
    <cfRule type="containsText" priority="1264" operator="containsText" aboveAverage="0" equalAverage="0" bottom="0" percent="0" rank="0" text="Comeon" dxfId="2953">
      <formula>NOT(ISERROR(SEARCH("Comeon",B2484)))</formula>
    </cfRule>
  </conditionalFormatting>
  <conditionalFormatting sqref="B2484">
    <cfRule type="containsText" priority="1265" operator="containsText" aboveAverage="0" equalAverage="0" bottom="0" percent="0" rank="0" text="Mobilebet" dxfId="2954">
      <formula>NOT(ISERROR(SEARCH("Mobilebet",B2484)))</formula>
    </cfRule>
  </conditionalFormatting>
  <conditionalFormatting sqref="B2484">
    <cfRule type="containsText" priority="1266" operator="containsText" aboveAverage="0" equalAverage="0" bottom="0" percent="0" rank="0" text="Pinnacle" dxfId="2955">
      <formula>NOT(ISERROR(SEARCH("Pinnacle",B2484)))</formula>
    </cfRule>
  </conditionalFormatting>
  <conditionalFormatting sqref="B2484">
    <cfRule type="containsText" priority="1267" operator="containsText" aboveAverage="0" equalAverage="0" bottom="0" percent="0" rank="0" text="Bet365" dxfId="2956">
      <formula>NOT(ISERROR(SEARCH("Bet365",B2484)))</formula>
    </cfRule>
  </conditionalFormatting>
  <conditionalFormatting sqref="B2484">
    <cfRule type="containsText" priority="1268" operator="containsText" aboveAverage="0" equalAverage="0" bottom="0" percent="0" rank="0" text="Unibet" dxfId="2957">
      <formula>NOT(ISERROR(SEARCH("Unibet",B2484)))</formula>
    </cfRule>
  </conditionalFormatting>
  <conditionalFormatting sqref="B2484">
    <cfRule type="containsText" priority="1269" operator="containsText" aboveAverage="0" equalAverage="0" bottom="0" percent="0" rank="0" text="Betsson" dxfId="2958">
      <formula>NOT(ISERROR(SEARCH("Betsson",B2484)))</formula>
    </cfRule>
  </conditionalFormatting>
  <conditionalFormatting sqref="B2484">
    <cfRule type="containsText" priority="1270" operator="containsText" aboveAverage="0" equalAverage="0" bottom="0" percent="0" rank="0" text="Betsafe" dxfId="2959">
      <formula>NOT(ISERROR(SEARCH("Betsafe",B2484)))</formula>
    </cfRule>
  </conditionalFormatting>
  <conditionalFormatting sqref="B2484">
    <cfRule type="containsText" priority="1271" operator="containsText" aboveAverage="0" equalAverage="0" bottom="0" percent="0" rank="0" text="Coolbet" dxfId="2960">
      <formula>NOT(ISERROR(SEARCH("Coolbet",B2484)))</formula>
    </cfRule>
  </conditionalFormatting>
  <conditionalFormatting sqref="B2490">
    <cfRule type="containsText" priority="1272" operator="containsText" aboveAverage="0" equalAverage="0" bottom="0" percent="0" rank="0" text="Paf" dxfId="2961">
      <formula>NOT(ISERROR(SEARCH("Paf",B2490)))</formula>
    </cfRule>
  </conditionalFormatting>
  <conditionalFormatting sqref="B2490">
    <cfRule type="containsText" priority="1273" operator="containsText" aboveAverage="0" equalAverage="0" bottom="0" percent="0" rank="0" text="Rizk" dxfId="2962">
      <formula>NOT(ISERROR(SEARCH("Rizk",B2490)))</formula>
    </cfRule>
  </conditionalFormatting>
  <conditionalFormatting sqref="B2490">
    <cfRule type="containsText" priority="1274" operator="containsText" aboveAverage="0" equalAverage="0" bottom="0" percent="0" rank="0" text="Mr.green" dxfId="2963">
      <formula>NOT(ISERROR(SEARCH("Mr.green",B2490)))</formula>
    </cfRule>
  </conditionalFormatting>
  <conditionalFormatting sqref="B2490">
    <cfRule type="containsText" priority="1275" operator="containsText" aboveAverage="0" equalAverage="0" bottom="0" percent="0" rank="0" text="Betway" dxfId="2964">
      <formula>NOT(ISERROR(SEARCH("Betway",B2490)))</formula>
    </cfRule>
  </conditionalFormatting>
  <conditionalFormatting sqref="B2490">
    <cfRule type="containsText" priority="1276" operator="containsText" aboveAverage="0" equalAverage="0" bottom="0" percent="0" rank="0" text="Leovegas" dxfId="2965">
      <formula>NOT(ISERROR(SEARCH("Leovegas",B2490)))</formula>
    </cfRule>
  </conditionalFormatting>
  <conditionalFormatting sqref="B2490">
    <cfRule type="containsText" priority="1277" operator="containsText" aboveAverage="0" equalAverage="0" bottom="0" percent="0" rank="0" text="Intertops" dxfId="2966">
      <formula>NOT(ISERROR(SEARCH("Intertops",B2490)))</formula>
    </cfRule>
  </conditionalFormatting>
  <conditionalFormatting sqref="B2490">
    <cfRule type="containsText" priority="1278" operator="containsText" aboveAverage="0" equalAverage="0" bottom="0" percent="0" rank="0" text="Expekt" dxfId="2967">
      <formula>NOT(ISERROR(SEARCH("Expekt",B2490)))</formula>
    </cfRule>
  </conditionalFormatting>
  <conditionalFormatting sqref="B2490">
    <cfRule type="containsText" priority="1279" operator="containsText" aboveAverage="0" equalAverage="0" bottom="0" percent="0" rank="0" text="Comeon" dxfId="2968">
      <formula>NOT(ISERROR(SEARCH("Comeon",B2490)))</formula>
    </cfRule>
  </conditionalFormatting>
  <conditionalFormatting sqref="B2490">
    <cfRule type="containsText" priority="1280" operator="containsText" aboveAverage="0" equalAverage="0" bottom="0" percent="0" rank="0" text="Mobilebet" dxfId="2969">
      <formula>NOT(ISERROR(SEARCH("Mobilebet",B2490)))</formula>
    </cfRule>
  </conditionalFormatting>
  <conditionalFormatting sqref="B2490">
    <cfRule type="containsText" priority="1281" operator="containsText" aboveAverage="0" equalAverage="0" bottom="0" percent="0" rank="0" text="Pinnacle" dxfId="2970">
      <formula>NOT(ISERROR(SEARCH("Pinnacle",B2490)))</formula>
    </cfRule>
  </conditionalFormatting>
  <conditionalFormatting sqref="B2490">
    <cfRule type="containsText" priority="1282" operator="containsText" aboveAverage="0" equalAverage="0" bottom="0" percent="0" rank="0" text="Bet365" dxfId="2971">
      <formula>NOT(ISERROR(SEARCH("Bet365",B2490)))</formula>
    </cfRule>
  </conditionalFormatting>
  <conditionalFormatting sqref="B2490">
    <cfRule type="containsText" priority="1283" operator="containsText" aboveAverage="0" equalAverage="0" bottom="0" percent="0" rank="0" text="Unibet" dxfId="2972">
      <formula>NOT(ISERROR(SEARCH("Unibet",B2490)))</formula>
    </cfRule>
  </conditionalFormatting>
  <conditionalFormatting sqref="B2490">
    <cfRule type="containsText" priority="1284" operator="containsText" aboveAverage="0" equalAverage="0" bottom="0" percent="0" rank="0" text="Betsson" dxfId="2973">
      <formula>NOT(ISERROR(SEARCH("Betsson",B2490)))</formula>
    </cfRule>
  </conditionalFormatting>
  <conditionalFormatting sqref="B2490">
    <cfRule type="containsText" priority="1285" operator="containsText" aboveAverage="0" equalAverage="0" bottom="0" percent="0" rank="0" text="Betsafe" dxfId="2974">
      <formula>NOT(ISERROR(SEARCH("Betsafe",B2490)))</formula>
    </cfRule>
  </conditionalFormatting>
  <conditionalFormatting sqref="B2490">
    <cfRule type="containsText" priority="1286" operator="containsText" aboveAverage="0" equalAverage="0" bottom="0" percent="0" rank="0" text="Coolbet" dxfId="2975">
      <formula>NOT(ISERROR(SEARCH("Coolbet",B2490)))</formula>
    </cfRule>
  </conditionalFormatting>
  <conditionalFormatting sqref="B2495">
    <cfRule type="containsText" priority="1287" operator="containsText" aboveAverage="0" equalAverage="0" bottom="0" percent="0" rank="0" text="Paf" dxfId="2976">
      <formula>NOT(ISERROR(SEARCH("Paf",B2495)))</formula>
    </cfRule>
  </conditionalFormatting>
  <conditionalFormatting sqref="B2495">
    <cfRule type="containsText" priority="1288" operator="containsText" aboveAverage="0" equalAverage="0" bottom="0" percent="0" rank="0" text="Rizk" dxfId="2977">
      <formula>NOT(ISERROR(SEARCH("Rizk",B2495)))</formula>
    </cfRule>
  </conditionalFormatting>
  <conditionalFormatting sqref="B2495">
    <cfRule type="containsText" priority="1289" operator="containsText" aboveAverage="0" equalAverage="0" bottom="0" percent="0" rank="0" text="Mr.green" dxfId="2978">
      <formula>NOT(ISERROR(SEARCH("Mr.green",B2495)))</formula>
    </cfRule>
  </conditionalFormatting>
  <conditionalFormatting sqref="B2495">
    <cfRule type="containsText" priority="1290" operator="containsText" aboveAverage="0" equalAverage="0" bottom="0" percent="0" rank="0" text="Betway" dxfId="2979">
      <formula>NOT(ISERROR(SEARCH("Betway",B2495)))</formula>
    </cfRule>
  </conditionalFormatting>
  <conditionalFormatting sqref="B2495">
    <cfRule type="containsText" priority="1291" operator="containsText" aboveAverage="0" equalAverage="0" bottom="0" percent="0" rank="0" text="Leovegas" dxfId="2980">
      <formula>NOT(ISERROR(SEARCH("Leovegas",B2495)))</formula>
    </cfRule>
  </conditionalFormatting>
  <conditionalFormatting sqref="B2495">
    <cfRule type="containsText" priority="1292" operator="containsText" aboveAverage="0" equalAverage="0" bottom="0" percent="0" rank="0" text="Intertops" dxfId="2981">
      <formula>NOT(ISERROR(SEARCH("Intertops",B2495)))</formula>
    </cfRule>
  </conditionalFormatting>
  <conditionalFormatting sqref="B2495">
    <cfRule type="containsText" priority="1293" operator="containsText" aboveAverage="0" equalAverage="0" bottom="0" percent="0" rank="0" text="Expekt" dxfId="2982">
      <formula>NOT(ISERROR(SEARCH("Expekt",B2495)))</formula>
    </cfRule>
  </conditionalFormatting>
  <conditionalFormatting sqref="B2495">
    <cfRule type="containsText" priority="1294" operator="containsText" aboveAverage="0" equalAverage="0" bottom="0" percent="0" rank="0" text="Comeon" dxfId="2983">
      <formula>NOT(ISERROR(SEARCH("Comeon",B2495)))</formula>
    </cfRule>
  </conditionalFormatting>
  <conditionalFormatting sqref="B2495">
    <cfRule type="containsText" priority="1295" operator="containsText" aboveAverage="0" equalAverage="0" bottom="0" percent="0" rank="0" text="Mobilebet" dxfId="2984">
      <formula>NOT(ISERROR(SEARCH("Mobilebet",B2495)))</formula>
    </cfRule>
  </conditionalFormatting>
  <conditionalFormatting sqref="B2495">
    <cfRule type="containsText" priority="1296" operator="containsText" aboveAverage="0" equalAverage="0" bottom="0" percent="0" rank="0" text="Pinnacle" dxfId="2985">
      <formula>NOT(ISERROR(SEARCH("Pinnacle",B2495)))</formula>
    </cfRule>
  </conditionalFormatting>
  <conditionalFormatting sqref="B2495">
    <cfRule type="containsText" priority="1297" operator="containsText" aboveAverage="0" equalAverage="0" bottom="0" percent="0" rank="0" text="Bet365" dxfId="2986">
      <formula>NOT(ISERROR(SEARCH("Bet365",B2495)))</formula>
    </cfRule>
  </conditionalFormatting>
  <conditionalFormatting sqref="B2495">
    <cfRule type="containsText" priority="1298" operator="containsText" aboveAverage="0" equalAverage="0" bottom="0" percent="0" rank="0" text="Unibet" dxfId="2987">
      <formula>NOT(ISERROR(SEARCH("Unibet",B2495)))</formula>
    </cfRule>
  </conditionalFormatting>
  <conditionalFormatting sqref="B2495">
    <cfRule type="containsText" priority="1299" operator="containsText" aboveAverage="0" equalAverage="0" bottom="0" percent="0" rank="0" text="Betsson" dxfId="2988">
      <formula>NOT(ISERROR(SEARCH("Betsson",B2495)))</formula>
    </cfRule>
  </conditionalFormatting>
  <conditionalFormatting sqref="B2495">
    <cfRule type="containsText" priority="1300" operator="containsText" aboveAverage="0" equalAverage="0" bottom="0" percent="0" rank="0" text="Betsafe" dxfId="2989">
      <formula>NOT(ISERROR(SEARCH("Betsafe",B2495)))</formula>
    </cfRule>
  </conditionalFormatting>
  <conditionalFormatting sqref="B2495">
    <cfRule type="containsText" priority="1301" operator="containsText" aboveAverage="0" equalAverage="0" bottom="0" percent="0" rank="0" text="Coolbet" dxfId="2990">
      <formula>NOT(ISERROR(SEARCH("Coolbet",B2495)))</formula>
    </cfRule>
  </conditionalFormatting>
  <conditionalFormatting sqref="B2522">
    <cfRule type="containsText" priority="1302" operator="containsText" aboveAverage="0" equalAverage="0" bottom="0" percent="0" rank="0" text="Paf" dxfId="2991">
      <formula>NOT(ISERROR(SEARCH("Paf",B2522)))</formula>
    </cfRule>
  </conditionalFormatting>
  <conditionalFormatting sqref="B2522">
    <cfRule type="containsText" priority="1303" operator="containsText" aboveAverage="0" equalAverage="0" bottom="0" percent="0" rank="0" text="Rizk" dxfId="2992">
      <formula>NOT(ISERROR(SEARCH("Rizk",B2522)))</formula>
    </cfRule>
  </conditionalFormatting>
  <conditionalFormatting sqref="B2522">
    <cfRule type="containsText" priority="1304" operator="containsText" aboveAverage="0" equalAverage="0" bottom="0" percent="0" rank="0" text="Mr.green" dxfId="2993">
      <formula>NOT(ISERROR(SEARCH("Mr.green",B2522)))</formula>
    </cfRule>
  </conditionalFormatting>
  <conditionalFormatting sqref="B2522">
    <cfRule type="containsText" priority="1305" operator="containsText" aboveAverage="0" equalAverage="0" bottom="0" percent="0" rank="0" text="Betway" dxfId="2994">
      <formula>NOT(ISERROR(SEARCH("Betway",B2522)))</formula>
    </cfRule>
  </conditionalFormatting>
  <conditionalFormatting sqref="B2522">
    <cfRule type="containsText" priority="1306" operator="containsText" aboveAverage="0" equalAverage="0" bottom="0" percent="0" rank="0" text="Leovegas" dxfId="2995">
      <formula>NOT(ISERROR(SEARCH("Leovegas",B2522)))</formula>
    </cfRule>
  </conditionalFormatting>
  <conditionalFormatting sqref="B2522">
    <cfRule type="containsText" priority="1307" operator="containsText" aboveAverage="0" equalAverage="0" bottom="0" percent="0" rank="0" text="Intertops" dxfId="2996">
      <formula>NOT(ISERROR(SEARCH("Intertops",B2522)))</formula>
    </cfRule>
  </conditionalFormatting>
  <conditionalFormatting sqref="B2522">
    <cfRule type="containsText" priority="1308" operator="containsText" aboveAverage="0" equalAverage="0" bottom="0" percent="0" rank="0" text="Expekt" dxfId="2997">
      <formula>NOT(ISERROR(SEARCH("Expekt",B2522)))</formula>
    </cfRule>
  </conditionalFormatting>
  <conditionalFormatting sqref="B2522">
    <cfRule type="containsText" priority="1309" operator="containsText" aboveAverage="0" equalAverage="0" bottom="0" percent="0" rank="0" text="Comeon" dxfId="2998">
      <formula>NOT(ISERROR(SEARCH("Comeon",B2522)))</formula>
    </cfRule>
  </conditionalFormatting>
  <conditionalFormatting sqref="B2522">
    <cfRule type="containsText" priority="1310" operator="containsText" aboveAverage="0" equalAverage="0" bottom="0" percent="0" rank="0" text="Mobilebet" dxfId="2999">
      <formula>NOT(ISERROR(SEARCH("Mobilebet",B2522)))</formula>
    </cfRule>
  </conditionalFormatting>
  <conditionalFormatting sqref="B2522">
    <cfRule type="containsText" priority="1311" operator="containsText" aboveAverage="0" equalAverage="0" bottom="0" percent="0" rank="0" text="Pinnacle" dxfId="3000">
      <formula>NOT(ISERROR(SEARCH("Pinnacle",B2522)))</formula>
    </cfRule>
  </conditionalFormatting>
  <conditionalFormatting sqref="B2522">
    <cfRule type="containsText" priority="1312" operator="containsText" aboveAverage="0" equalAverage="0" bottom="0" percent="0" rank="0" text="Bet365" dxfId="3001">
      <formula>NOT(ISERROR(SEARCH("Bet365",B2522)))</formula>
    </cfRule>
  </conditionalFormatting>
  <conditionalFormatting sqref="B2522">
    <cfRule type="containsText" priority="1313" operator="containsText" aboveAverage="0" equalAverage="0" bottom="0" percent="0" rank="0" text="Unibet" dxfId="3002">
      <formula>NOT(ISERROR(SEARCH("Unibet",B2522)))</formula>
    </cfRule>
  </conditionalFormatting>
  <conditionalFormatting sqref="B2522">
    <cfRule type="containsText" priority="1314" operator="containsText" aboveAverage="0" equalAverage="0" bottom="0" percent="0" rank="0" text="Betsson" dxfId="3003">
      <formula>NOT(ISERROR(SEARCH("Betsson",B2522)))</formula>
    </cfRule>
  </conditionalFormatting>
  <conditionalFormatting sqref="B2522">
    <cfRule type="containsText" priority="1315" operator="containsText" aboveAverage="0" equalAverage="0" bottom="0" percent="0" rank="0" text="Betsafe" dxfId="3004">
      <formula>NOT(ISERROR(SEARCH("Betsafe",B2522)))</formula>
    </cfRule>
  </conditionalFormatting>
  <conditionalFormatting sqref="B2522">
    <cfRule type="containsText" priority="1316" operator="containsText" aboveAverage="0" equalAverage="0" bottom="0" percent="0" rank="0" text="Coolbet" dxfId="3005">
      <formula>NOT(ISERROR(SEARCH("Coolbet",B2522)))</formula>
    </cfRule>
  </conditionalFormatting>
  <conditionalFormatting sqref="B2531">
    <cfRule type="containsText" priority="1317" operator="containsText" aboveAverage="0" equalAverage="0" bottom="0" percent="0" rank="0" text="Paf" dxfId="3006">
      <formula>NOT(ISERROR(SEARCH("Paf",B2531)))</formula>
    </cfRule>
  </conditionalFormatting>
  <conditionalFormatting sqref="B2531">
    <cfRule type="containsText" priority="1318" operator="containsText" aboveAverage="0" equalAverage="0" bottom="0" percent="0" rank="0" text="Rizk" dxfId="3007">
      <formula>NOT(ISERROR(SEARCH("Rizk",B2531)))</formula>
    </cfRule>
  </conditionalFormatting>
  <conditionalFormatting sqref="B2531">
    <cfRule type="containsText" priority="1319" operator="containsText" aboveAverage="0" equalAverage="0" bottom="0" percent="0" rank="0" text="Mr.green" dxfId="3008">
      <formula>NOT(ISERROR(SEARCH("Mr.green",B2531)))</formula>
    </cfRule>
  </conditionalFormatting>
  <conditionalFormatting sqref="B2531">
    <cfRule type="containsText" priority="1320" operator="containsText" aboveAverage="0" equalAverage="0" bottom="0" percent="0" rank="0" text="Betway" dxfId="3009">
      <formula>NOT(ISERROR(SEARCH("Betway",B2531)))</formula>
    </cfRule>
  </conditionalFormatting>
  <conditionalFormatting sqref="B2531">
    <cfRule type="containsText" priority="1321" operator="containsText" aboveAverage="0" equalAverage="0" bottom="0" percent="0" rank="0" text="Leovegas" dxfId="3010">
      <formula>NOT(ISERROR(SEARCH("Leovegas",B2531)))</formula>
    </cfRule>
  </conditionalFormatting>
  <conditionalFormatting sqref="B2531">
    <cfRule type="containsText" priority="1322" operator="containsText" aboveAverage="0" equalAverage="0" bottom="0" percent="0" rank="0" text="Intertops" dxfId="3011">
      <formula>NOT(ISERROR(SEARCH("Intertops",B2531)))</formula>
    </cfRule>
  </conditionalFormatting>
  <conditionalFormatting sqref="B2531">
    <cfRule type="containsText" priority="1323" operator="containsText" aboveAverage="0" equalAverage="0" bottom="0" percent="0" rank="0" text="Expekt" dxfId="3012">
      <formula>NOT(ISERROR(SEARCH("Expekt",B2531)))</formula>
    </cfRule>
  </conditionalFormatting>
  <conditionalFormatting sqref="B2531">
    <cfRule type="containsText" priority="1324" operator="containsText" aboveAverage="0" equalAverage="0" bottom="0" percent="0" rank="0" text="Comeon" dxfId="3013">
      <formula>NOT(ISERROR(SEARCH("Comeon",B2531)))</formula>
    </cfRule>
  </conditionalFormatting>
  <conditionalFormatting sqref="B2531">
    <cfRule type="containsText" priority="1325" operator="containsText" aboveAverage="0" equalAverage="0" bottom="0" percent="0" rank="0" text="Mobilebet" dxfId="3014">
      <formula>NOT(ISERROR(SEARCH("Mobilebet",B2531)))</formula>
    </cfRule>
  </conditionalFormatting>
  <conditionalFormatting sqref="B2531">
    <cfRule type="containsText" priority="1326" operator="containsText" aboveAverage="0" equalAverage="0" bottom="0" percent="0" rank="0" text="Pinnacle" dxfId="3015">
      <formula>NOT(ISERROR(SEARCH("Pinnacle",B2531)))</formula>
    </cfRule>
  </conditionalFormatting>
  <conditionalFormatting sqref="B2531">
    <cfRule type="containsText" priority="1327" operator="containsText" aboveAverage="0" equalAverage="0" bottom="0" percent="0" rank="0" text="Bet365" dxfId="3016">
      <formula>NOT(ISERROR(SEARCH("Bet365",B2531)))</formula>
    </cfRule>
  </conditionalFormatting>
  <conditionalFormatting sqref="B2531">
    <cfRule type="containsText" priority="1328" operator="containsText" aboveAverage="0" equalAverage="0" bottom="0" percent="0" rank="0" text="Unibet" dxfId="3017">
      <formula>NOT(ISERROR(SEARCH("Unibet",B2531)))</formula>
    </cfRule>
  </conditionalFormatting>
  <conditionalFormatting sqref="B2531">
    <cfRule type="containsText" priority="1329" operator="containsText" aboveAverage="0" equalAverage="0" bottom="0" percent="0" rank="0" text="Betsson" dxfId="3018">
      <formula>NOT(ISERROR(SEARCH("Betsson",B2531)))</formula>
    </cfRule>
  </conditionalFormatting>
  <conditionalFormatting sqref="B2531">
    <cfRule type="containsText" priority="1330" operator="containsText" aboveAverage="0" equalAverage="0" bottom="0" percent="0" rank="0" text="Betsafe" dxfId="3019">
      <formula>NOT(ISERROR(SEARCH("Betsafe",B2531)))</formula>
    </cfRule>
  </conditionalFormatting>
  <conditionalFormatting sqref="B2531">
    <cfRule type="containsText" priority="1331" operator="containsText" aboveAverage="0" equalAverage="0" bottom="0" percent="0" rank="0" text="Coolbet" dxfId="3020">
      <formula>NOT(ISERROR(SEARCH("Coolbet",B2531)))</formula>
    </cfRule>
  </conditionalFormatting>
  <conditionalFormatting sqref="B2561">
    <cfRule type="containsText" priority="1332" operator="containsText" aboveAverage="0" equalAverage="0" bottom="0" percent="0" rank="0" text="Paf" dxfId="3021">
      <formula>NOT(ISERROR(SEARCH("Paf",B2561)))</formula>
    </cfRule>
  </conditionalFormatting>
  <conditionalFormatting sqref="B2561">
    <cfRule type="containsText" priority="1333" operator="containsText" aboveAverage="0" equalAverage="0" bottom="0" percent="0" rank="0" text="Rizk" dxfId="3022">
      <formula>NOT(ISERROR(SEARCH("Rizk",B2561)))</formula>
    </cfRule>
  </conditionalFormatting>
  <conditionalFormatting sqref="B2561">
    <cfRule type="containsText" priority="1334" operator="containsText" aboveAverage="0" equalAverage="0" bottom="0" percent="0" rank="0" text="Mr.green" dxfId="3023">
      <formula>NOT(ISERROR(SEARCH("Mr.green",B2561)))</formula>
    </cfRule>
  </conditionalFormatting>
  <conditionalFormatting sqref="B2561">
    <cfRule type="containsText" priority="1335" operator="containsText" aboveAverage="0" equalAverage="0" bottom="0" percent="0" rank="0" text="Betway" dxfId="3024">
      <formula>NOT(ISERROR(SEARCH("Betway",B2561)))</formula>
    </cfRule>
  </conditionalFormatting>
  <conditionalFormatting sqref="B2561">
    <cfRule type="containsText" priority="1336" operator="containsText" aboveAverage="0" equalAverage="0" bottom="0" percent="0" rank="0" text="Leovegas" dxfId="3025">
      <formula>NOT(ISERROR(SEARCH("Leovegas",B2561)))</formula>
    </cfRule>
  </conditionalFormatting>
  <conditionalFormatting sqref="B2561">
    <cfRule type="containsText" priority="1337" operator="containsText" aboveAverage="0" equalAverage="0" bottom="0" percent="0" rank="0" text="Intertops" dxfId="3026">
      <formula>NOT(ISERROR(SEARCH("Intertops",B2561)))</formula>
    </cfRule>
  </conditionalFormatting>
  <conditionalFormatting sqref="B2561">
    <cfRule type="containsText" priority="1338" operator="containsText" aboveAverage="0" equalAverage="0" bottom="0" percent="0" rank="0" text="Expekt" dxfId="3027">
      <formula>NOT(ISERROR(SEARCH("Expekt",B2561)))</formula>
    </cfRule>
  </conditionalFormatting>
  <conditionalFormatting sqref="B2561">
    <cfRule type="containsText" priority="1339" operator="containsText" aboveAverage="0" equalAverage="0" bottom="0" percent="0" rank="0" text="Comeon" dxfId="3028">
      <formula>NOT(ISERROR(SEARCH("Comeon",B2561)))</formula>
    </cfRule>
  </conditionalFormatting>
  <conditionalFormatting sqref="B2561">
    <cfRule type="containsText" priority="1340" operator="containsText" aboveAverage="0" equalAverage="0" bottom="0" percent="0" rank="0" text="Mobilebet" dxfId="3029">
      <formula>NOT(ISERROR(SEARCH("Mobilebet",B2561)))</formula>
    </cfRule>
  </conditionalFormatting>
  <conditionalFormatting sqref="B2561">
    <cfRule type="containsText" priority="1341" operator="containsText" aboveAverage="0" equalAverage="0" bottom="0" percent="0" rank="0" text="Pinnacle" dxfId="3030">
      <formula>NOT(ISERROR(SEARCH("Pinnacle",B2561)))</formula>
    </cfRule>
  </conditionalFormatting>
  <conditionalFormatting sqref="B2561">
    <cfRule type="containsText" priority="1342" operator="containsText" aboveAverage="0" equalAverage="0" bottom="0" percent="0" rank="0" text="Bet365" dxfId="3031">
      <formula>NOT(ISERROR(SEARCH("Bet365",B2561)))</formula>
    </cfRule>
  </conditionalFormatting>
  <conditionalFormatting sqref="B2561">
    <cfRule type="containsText" priority="1343" operator="containsText" aboveAverage="0" equalAverage="0" bottom="0" percent="0" rank="0" text="Unibet" dxfId="3032">
      <formula>NOT(ISERROR(SEARCH("Unibet",B2561)))</formula>
    </cfRule>
  </conditionalFormatting>
  <conditionalFormatting sqref="B2561">
    <cfRule type="containsText" priority="1344" operator="containsText" aboveAverage="0" equalAverage="0" bottom="0" percent="0" rank="0" text="Betsson" dxfId="3033">
      <formula>NOT(ISERROR(SEARCH("Betsson",B2561)))</formula>
    </cfRule>
  </conditionalFormatting>
  <conditionalFormatting sqref="B2561">
    <cfRule type="containsText" priority="1345" operator="containsText" aboveAverage="0" equalAverage="0" bottom="0" percent="0" rank="0" text="Betsafe" dxfId="3034">
      <formula>NOT(ISERROR(SEARCH("Betsafe",B2561)))</formula>
    </cfRule>
  </conditionalFormatting>
  <conditionalFormatting sqref="B2561">
    <cfRule type="containsText" priority="1346" operator="containsText" aboveAverage="0" equalAverage="0" bottom="0" percent="0" rank="0" text="Coolbet" dxfId="3035">
      <formula>NOT(ISERROR(SEARCH("Coolbet",B2561)))</formula>
    </cfRule>
  </conditionalFormatting>
  <conditionalFormatting sqref="B2564">
    <cfRule type="containsText" priority="1347" operator="containsText" aboveAverage="0" equalAverage="0" bottom="0" percent="0" rank="0" text="Paf" dxfId="3036">
      <formula>NOT(ISERROR(SEARCH("Paf",B2564)))</formula>
    </cfRule>
  </conditionalFormatting>
  <conditionalFormatting sqref="B2564">
    <cfRule type="containsText" priority="1348" operator="containsText" aboveAverage="0" equalAverage="0" bottom="0" percent="0" rank="0" text="Rizk" dxfId="3037">
      <formula>NOT(ISERROR(SEARCH("Rizk",B2564)))</formula>
    </cfRule>
  </conditionalFormatting>
  <conditionalFormatting sqref="B2564">
    <cfRule type="containsText" priority="1349" operator="containsText" aboveAverage="0" equalAverage="0" bottom="0" percent="0" rank="0" text="Mr.green" dxfId="3038">
      <formula>NOT(ISERROR(SEARCH("Mr.green",B2564)))</formula>
    </cfRule>
  </conditionalFormatting>
  <conditionalFormatting sqref="B2564">
    <cfRule type="containsText" priority="1350" operator="containsText" aboveAverage="0" equalAverage="0" bottom="0" percent="0" rank="0" text="Betway" dxfId="3039">
      <formula>NOT(ISERROR(SEARCH("Betway",B2564)))</formula>
    </cfRule>
  </conditionalFormatting>
  <conditionalFormatting sqref="B2564">
    <cfRule type="containsText" priority="1351" operator="containsText" aboveAverage="0" equalAverage="0" bottom="0" percent="0" rank="0" text="Leovegas" dxfId="3040">
      <formula>NOT(ISERROR(SEARCH("Leovegas",B2564)))</formula>
    </cfRule>
  </conditionalFormatting>
  <conditionalFormatting sqref="B2564">
    <cfRule type="containsText" priority="1352" operator="containsText" aboveAverage="0" equalAverage="0" bottom="0" percent="0" rank="0" text="Intertops" dxfId="3041">
      <formula>NOT(ISERROR(SEARCH("Intertops",B2564)))</formula>
    </cfRule>
  </conditionalFormatting>
  <conditionalFormatting sqref="B2564">
    <cfRule type="containsText" priority="1353" operator="containsText" aboveAverage="0" equalAverage="0" bottom="0" percent="0" rank="0" text="Expekt" dxfId="3042">
      <formula>NOT(ISERROR(SEARCH("Expekt",B2564)))</formula>
    </cfRule>
  </conditionalFormatting>
  <conditionalFormatting sqref="B2564">
    <cfRule type="containsText" priority="1354" operator="containsText" aboveAverage="0" equalAverage="0" bottom="0" percent="0" rank="0" text="Comeon" dxfId="3043">
      <formula>NOT(ISERROR(SEARCH("Comeon",B2564)))</formula>
    </cfRule>
  </conditionalFormatting>
  <conditionalFormatting sqref="B2564">
    <cfRule type="containsText" priority="1355" operator="containsText" aboveAverage="0" equalAverage="0" bottom="0" percent="0" rank="0" text="Mobilebet" dxfId="3044">
      <formula>NOT(ISERROR(SEARCH("Mobilebet",B2564)))</formula>
    </cfRule>
  </conditionalFormatting>
  <conditionalFormatting sqref="B2564">
    <cfRule type="containsText" priority="1356" operator="containsText" aboveAverage="0" equalAverage="0" bottom="0" percent="0" rank="0" text="Pinnacle" dxfId="3045">
      <formula>NOT(ISERROR(SEARCH("Pinnacle",B2564)))</formula>
    </cfRule>
  </conditionalFormatting>
  <conditionalFormatting sqref="B2564">
    <cfRule type="containsText" priority="1357" operator="containsText" aboveAverage="0" equalAverage="0" bottom="0" percent="0" rank="0" text="Bet365" dxfId="3046">
      <formula>NOT(ISERROR(SEARCH("Bet365",B2564)))</formula>
    </cfRule>
  </conditionalFormatting>
  <conditionalFormatting sqref="B2564">
    <cfRule type="containsText" priority="1358" operator="containsText" aboveAverage="0" equalAverage="0" bottom="0" percent="0" rank="0" text="Unibet" dxfId="3047">
      <formula>NOT(ISERROR(SEARCH("Unibet",B2564)))</formula>
    </cfRule>
  </conditionalFormatting>
  <conditionalFormatting sqref="B2564">
    <cfRule type="containsText" priority="1359" operator="containsText" aboveAverage="0" equalAverage="0" bottom="0" percent="0" rank="0" text="Betsson" dxfId="3048">
      <formula>NOT(ISERROR(SEARCH("Betsson",B2564)))</formula>
    </cfRule>
  </conditionalFormatting>
  <conditionalFormatting sqref="B2564">
    <cfRule type="containsText" priority="1360" operator="containsText" aboveAverage="0" equalAverage="0" bottom="0" percent="0" rank="0" text="Betsafe" dxfId="3049">
      <formula>NOT(ISERROR(SEARCH("Betsafe",B2564)))</formula>
    </cfRule>
  </conditionalFormatting>
  <conditionalFormatting sqref="B2564">
    <cfRule type="containsText" priority="1361" operator="containsText" aboveAverage="0" equalAverage="0" bottom="0" percent="0" rank="0" text="Coolbet" dxfId="3050">
      <formula>NOT(ISERROR(SEARCH("Coolbet",B2564)))</formula>
    </cfRule>
  </conditionalFormatting>
  <conditionalFormatting sqref="B2683">
    <cfRule type="containsText" priority="1362" operator="containsText" aboveAverage="0" equalAverage="0" bottom="0" percent="0" rank="0" text="Paf" dxfId="3051">
      <formula>NOT(ISERROR(SEARCH("Paf",B2683)))</formula>
    </cfRule>
  </conditionalFormatting>
  <conditionalFormatting sqref="B2683">
    <cfRule type="containsText" priority="1363" operator="containsText" aboveAverage="0" equalAverage="0" bottom="0" percent="0" rank="0" text="Rizk" dxfId="3052">
      <formula>NOT(ISERROR(SEARCH("Rizk",B2683)))</formula>
    </cfRule>
  </conditionalFormatting>
  <conditionalFormatting sqref="B2683">
    <cfRule type="containsText" priority="1364" operator="containsText" aboveAverage="0" equalAverage="0" bottom="0" percent="0" rank="0" text="Mr.green" dxfId="3053">
      <formula>NOT(ISERROR(SEARCH("Mr.green",B2683)))</formula>
    </cfRule>
  </conditionalFormatting>
  <conditionalFormatting sqref="B2683">
    <cfRule type="containsText" priority="1365" operator="containsText" aboveAverage="0" equalAverage="0" bottom="0" percent="0" rank="0" text="Betway" dxfId="3054">
      <formula>NOT(ISERROR(SEARCH("Betway",B2683)))</formula>
    </cfRule>
  </conditionalFormatting>
  <conditionalFormatting sqref="B2683">
    <cfRule type="containsText" priority="1366" operator="containsText" aboveAverage="0" equalAverage="0" bottom="0" percent="0" rank="0" text="Leovegas" dxfId="3055">
      <formula>NOT(ISERROR(SEARCH("Leovegas",B2683)))</formula>
    </cfRule>
  </conditionalFormatting>
  <conditionalFormatting sqref="B2683">
    <cfRule type="containsText" priority="1367" operator="containsText" aboveAverage="0" equalAverage="0" bottom="0" percent="0" rank="0" text="Intertops" dxfId="3056">
      <formula>NOT(ISERROR(SEARCH("Intertops",B2683)))</formula>
    </cfRule>
  </conditionalFormatting>
  <conditionalFormatting sqref="B2683">
    <cfRule type="containsText" priority="1368" operator="containsText" aboveAverage="0" equalAverage="0" bottom="0" percent="0" rank="0" text="Expekt" dxfId="3057">
      <formula>NOT(ISERROR(SEARCH("Expekt",B2683)))</formula>
    </cfRule>
  </conditionalFormatting>
  <conditionalFormatting sqref="B2683">
    <cfRule type="containsText" priority="1369" operator="containsText" aboveAverage="0" equalAverage="0" bottom="0" percent="0" rank="0" text="Comeon" dxfId="3058">
      <formula>NOT(ISERROR(SEARCH("Comeon",B2683)))</formula>
    </cfRule>
  </conditionalFormatting>
  <conditionalFormatting sqref="B2683">
    <cfRule type="containsText" priority="1370" operator="containsText" aboveAverage="0" equalAverage="0" bottom="0" percent="0" rank="0" text="Mobilebet" dxfId="3059">
      <formula>NOT(ISERROR(SEARCH("Mobilebet",B2683)))</formula>
    </cfRule>
  </conditionalFormatting>
  <conditionalFormatting sqref="B2683">
    <cfRule type="containsText" priority="1371" operator="containsText" aboveAverage="0" equalAverage="0" bottom="0" percent="0" rank="0" text="Pinnacle" dxfId="3060">
      <formula>NOT(ISERROR(SEARCH("Pinnacle",B2683)))</formula>
    </cfRule>
  </conditionalFormatting>
  <conditionalFormatting sqref="B2683">
    <cfRule type="containsText" priority="1372" operator="containsText" aboveAverage="0" equalAverage="0" bottom="0" percent="0" rank="0" text="Bet365" dxfId="3061">
      <formula>NOT(ISERROR(SEARCH("Bet365",B2683)))</formula>
    </cfRule>
  </conditionalFormatting>
  <conditionalFormatting sqref="B2683">
    <cfRule type="containsText" priority="1373" operator="containsText" aboveAverage="0" equalAverage="0" bottom="0" percent="0" rank="0" text="Unibet" dxfId="3062">
      <formula>NOT(ISERROR(SEARCH("Unibet",B2683)))</formula>
    </cfRule>
  </conditionalFormatting>
  <conditionalFormatting sqref="B2683">
    <cfRule type="containsText" priority="1374" operator="containsText" aboveAverage="0" equalAverage="0" bottom="0" percent="0" rank="0" text="Betsson" dxfId="3063">
      <formula>NOT(ISERROR(SEARCH("Betsson",B2683)))</formula>
    </cfRule>
  </conditionalFormatting>
  <conditionalFormatting sqref="B2683">
    <cfRule type="containsText" priority="1375" operator="containsText" aboveAverage="0" equalAverage="0" bottom="0" percent="0" rank="0" text="Betsafe" dxfId="3064">
      <formula>NOT(ISERROR(SEARCH("Betsafe",B2683)))</formula>
    </cfRule>
  </conditionalFormatting>
  <conditionalFormatting sqref="B2683">
    <cfRule type="containsText" priority="1376" operator="containsText" aboveAverage="0" equalAverage="0" bottom="0" percent="0" rank="0" text="Coolbet" dxfId="3065">
      <formula>NOT(ISERROR(SEARCH("Coolbet",B2683)))</formula>
    </cfRule>
  </conditionalFormatting>
  <conditionalFormatting sqref="B2683">
    <cfRule type="cellIs" priority="1377" operator="equal" aboveAverage="0" equalAverage="0" bottom="0" percent="0" rank="0" text="" dxfId="3066">
      <formula>"TonyBet"</formula>
    </cfRule>
  </conditionalFormatting>
  <conditionalFormatting sqref="B2683">
    <cfRule type="cellIs" priority="1378" operator="equal" aboveAverage="0" equalAverage="0" bottom="0" percent="0" rank="0" text="" dxfId="3067">
      <formula>"TonyBet"</formula>
    </cfRule>
  </conditionalFormatting>
  <conditionalFormatting sqref="B2683">
    <cfRule type="cellIs" priority="1379" operator="equal" aboveAverage="0" equalAverage="0" bottom="0" percent="0" rank="0" text="" dxfId="3068">
      <formula>"Expekt"</formula>
    </cfRule>
  </conditionalFormatting>
  <conditionalFormatting sqref="B2683">
    <cfRule type="cellIs" priority="1380" operator="equal" aboveAverage="0" equalAverage="0" bottom="0" percent="0" rank="0" text="" dxfId="3069">
      <formula>"Betway"</formula>
    </cfRule>
  </conditionalFormatting>
  <conditionalFormatting sqref="B2683">
    <cfRule type="cellIs" priority="1381" operator="equal" aboveAverage="0" equalAverage="0" bottom="0" percent="0" rank="0" text="" dxfId="3070">
      <formula>"Rizk"</formula>
    </cfRule>
  </conditionalFormatting>
  <conditionalFormatting sqref="B2683">
    <cfRule type="cellIs" priority="1382" operator="equal" aboveAverage="0" equalAverage="0" bottom="0" percent="0" rank="0" text="" dxfId="3071">
      <formula>"Coolbet"</formula>
    </cfRule>
  </conditionalFormatting>
  <conditionalFormatting sqref="B2683">
    <cfRule type="cellIs" priority="1383" operator="equal" aboveAverage="0" equalAverage="0" bottom="0" percent="0" rank="0" text="" dxfId="3072">
      <formula>"Unibet"</formula>
    </cfRule>
  </conditionalFormatting>
  <conditionalFormatting sqref="B2683">
    <cfRule type="cellIs" priority="1384" operator="equal" aboveAverage="0" equalAverage="0" bottom="0" percent="0" rank="0" text="" dxfId="3073">
      <formula>"Unibet"</formula>
    </cfRule>
  </conditionalFormatting>
  <conditionalFormatting sqref="B2683">
    <cfRule type="cellIs" priority="1385" operator="equal" aboveAverage="0" equalAverage="0" bottom="0" percent="0" rank="0" text="" dxfId="3074">
      <formula>"Betsson"</formula>
    </cfRule>
  </conditionalFormatting>
  <conditionalFormatting sqref="B2683">
    <cfRule type="cellIs" priority="1386" operator="equal" aboveAverage="0" equalAverage="0" bottom="0" percent="0" rank="0" text="" dxfId="3075">
      <formula>"NordicBet"</formula>
    </cfRule>
  </conditionalFormatting>
  <conditionalFormatting sqref="B2680">
    <cfRule type="containsText" priority="1387" operator="containsText" aboveAverage="0" equalAverage="0" bottom="0" percent="0" rank="0" text="Paf" dxfId="3076">
      <formula>NOT(ISERROR(SEARCH("Paf",B2680)))</formula>
    </cfRule>
  </conditionalFormatting>
  <conditionalFormatting sqref="B2680">
    <cfRule type="containsText" priority="1388" operator="containsText" aboveAverage="0" equalAverage="0" bottom="0" percent="0" rank="0" text="Rizk" dxfId="3077">
      <formula>NOT(ISERROR(SEARCH("Rizk",B2680)))</formula>
    </cfRule>
  </conditionalFormatting>
  <conditionalFormatting sqref="B2680">
    <cfRule type="containsText" priority="1389" operator="containsText" aboveAverage="0" equalAverage="0" bottom="0" percent="0" rank="0" text="Mr.green" dxfId="3078">
      <formula>NOT(ISERROR(SEARCH("Mr.green",B2680)))</formula>
    </cfRule>
  </conditionalFormatting>
  <conditionalFormatting sqref="B2680">
    <cfRule type="containsText" priority="1390" operator="containsText" aboveAverage="0" equalAverage="0" bottom="0" percent="0" rank="0" text="Betway" dxfId="3079">
      <formula>NOT(ISERROR(SEARCH("Betway",B2680)))</formula>
    </cfRule>
  </conditionalFormatting>
  <conditionalFormatting sqref="B2680">
    <cfRule type="containsText" priority="1391" operator="containsText" aboveAverage="0" equalAverage="0" bottom="0" percent="0" rank="0" text="Leovegas" dxfId="3080">
      <formula>NOT(ISERROR(SEARCH("Leovegas",B2680)))</formula>
    </cfRule>
  </conditionalFormatting>
  <conditionalFormatting sqref="B2680">
    <cfRule type="containsText" priority="1392" operator="containsText" aboveAverage="0" equalAverage="0" bottom="0" percent="0" rank="0" text="Intertops" dxfId="3081">
      <formula>NOT(ISERROR(SEARCH("Intertops",B2680)))</formula>
    </cfRule>
  </conditionalFormatting>
  <conditionalFormatting sqref="B2680">
    <cfRule type="containsText" priority="1393" operator="containsText" aboveAverage="0" equalAverage="0" bottom="0" percent="0" rank="0" text="Expekt" dxfId="3082">
      <formula>NOT(ISERROR(SEARCH("Expekt",B2680)))</formula>
    </cfRule>
  </conditionalFormatting>
  <conditionalFormatting sqref="B2680">
    <cfRule type="containsText" priority="1394" operator="containsText" aboveAverage="0" equalAverage="0" bottom="0" percent="0" rank="0" text="Comeon" dxfId="3083">
      <formula>NOT(ISERROR(SEARCH("Comeon",B2680)))</formula>
    </cfRule>
  </conditionalFormatting>
  <conditionalFormatting sqref="B2680">
    <cfRule type="containsText" priority="1395" operator="containsText" aboveAverage="0" equalAverage="0" bottom="0" percent="0" rank="0" text="Mobilebet" dxfId="3084">
      <formula>NOT(ISERROR(SEARCH("Mobilebet",B2680)))</formula>
    </cfRule>
  </conditionalFormatting>
  <conditionalFormatting sqref="B2680">
    <cfRule type="containsText" priority="1396" operator="containsText" aboveAverage="0" equalAverage="0" bottom="0" percent="0" rank="0" text="Pinnacle" dxfId="3085">
      <formula>NOT(ISERROR(SEARCH("Pinnacle",B2680)))</formula>
    </cfRule>
  </conditionalFormatting>
  <conditionalFormatting sqref="B2680">
    <cfRule type="containsText" priority="1397" operator="containsText" aboveAverage="0" equalAverage="0" bottom="0" percent="0" rank="0" text="Bet365" dxfId="3086">
      <formula>NOT(ISERROR(SEARCH("Bet365",B2680)))</formula>
    </cfRule>
  </conditionalFormatting>
  <conditionalFormatting sqref="B2680">
    <cfRule type="containsText" priority="1398" operator="containsText" aboveAverage="0" equalAverage="0" bottom="0" percent="0" rank="0" text="Unibet" dxfId="3087">
      <formula>NOT(ISERROR(SEARCH("Unibet",B2680)))</formula>
    </cfRule>
  </conditionalFormatting>
  <conditionalFormatting sqref="B2680">
    <cfRule type="containsText" priority="1399" operator="containsText" aboveAverage="0" equalAverage="0" bottom="0" percent="0" rank="0" text="Betsson" dxfId="3088">
      <formula>NOT(ISERROR(SEARCH("Betsson",B2680)))</formula>
    </cfRule>
  </conditionalFormatting>
  <conditionalFormatting sqref="B2680">
    <cfRule type="containsText" priority="1400" operator="containsText" aboveAverage="0" equalAverage="0" bottom="0" percent="0" rank="0" text="Betsafe" dxfId="3089">
      <formula>NOT(ISERROR(SEARCH("Betsafe",B2680)))</formula>
    </cfRule>
  </conditionalFormatting>
  <conditionalFormatting sqref="B2680">
    <cfRule type="containsText" priority="1401" operator="containsText" aboveAverage="0" equalAverage="0" bottom="0" percent="0" rank="0" text="Coolbet" dxfId="3090">
      <formula>NOT(ISERROR(SEARCH("Coolbet",B2680)))</formula>
    </cfRule>
  </conditionalFormatting>
  <conditionalFormatting sqref="B2680">
    <cfRule type="cellIs" priority="1402" operator="equal" aboveAverage="0" equalAverage="0" bottom="0" percent="0" rank="0" text="" dxfId="3091">
      <formula>"TonyBet"</formula>
    </cfRule>
  </conditionalFormatting>
  <conditionalFormatting sqref="B2680">
    <cfRule type="cellIs" priority="1403" operator="equal" aboveAverage="0" equalAverage="0" bottom="0" percent="0" rank="0" text="" dxfId="3092">
      <formula>"TonyBet"</formula>
    </cfRule>
  </conditionalFormatting>
  <conditionalFormatting sqref="B2680">
    <cfRule type="cellIs" priority="1404" operator="equal" aboveAverage="0" equalAverage="0" bottom="0" percent="0" rank="0" text="" dxfId="3093">
      <formula>"Expekt"</formula>
    </cfRule>
  </conditionalFormatting>
  <conditionalFormatting sqref="B2680">
    <cfRule type="cellIs" priority="1405" operator="equal" aboveAverage="0" equalAverage="0" bottom="0" percent="0" rank="0" text="" dxfId="3094">
      <formula>"Betway"</formula>
    </cfRule>
  </conditionalFormatting>
  <conditionalFormatting sqref="B2680">
    <cfRule type="cellIs" priority="1406" operator="equal" aboveAverage="0" equalAverage="0" bottom="0" percent="0" rank="0" text="" dxfId="3095">
      <formula>"Rizk"</formula>
    </cfRule>
  </conditionalFormatting>
  <conditionalFormatting sqref="B2680">
    <cfRule type="cellIs" priority="1407" operator="equal" aboveAverage="0" equalAverage="0" bottom="0" percent="0" rank="0" text="" dxfId="3096">
      <formula>"Coolbet"</formula>
    </cfRule>
  </conditionalFormatting>
  <conditionalFormatting sqref="B2680">
    <cfRule type="cellIs" priority="1408" operator="equal" aboveAverage="0" equalAverage="0" bottom="0" percent="0" rank="0" text="" dxfId="3097">
      <formula>"Unibet"</formula>
    </cfRule>
  </conditionalFormatting>
  <conditionalFormatting sqref="B2680">
    <cfRule type="cellIs" priority="1409" operator="equal" aboveAverage="0" equalAverage="0" bottom="0" percent="0" rank="0" text="" dxfId="3098">
      <formula>"Unibet"</formula>
    </cfRule>
  </conditionalFormatting>
  <conditionalFormatting sqref="B2680">
    <cfRule type="cellIs" priority="1410" operator="equal" aboveAverage="0" equalAverage="0" bottom="0" percent="0" rank="0" text="" dxfId="3099">
      <formula>"Betsson"</formula>
    </cfRule>
  </conditionalFormatting>
  <conditionalFormatting sqref="B2680">
    <cfRule type="cellIs" priority="1411" operator="equal" aboveAverage="0" equalAverage="0" bottom="0" percent="0" rank="0" text="" dxfId="3100">
      <formula>"NordicBet"</formula>
    </cfRule>
  </conditionalFormatting>
  <conditionalFormatting sqref="B2682">
    <cfRule type="containsText" priority="1412" operator="containsText" aboveAverage="0" equalAverage="0" bottom="0" percent="0" rank="0" text="Paf" dxfId="3101">
      <formula>NOT(ISERROR(SEARCH("Paf",B2682)))</formula>
    </cfRule>
  </conditionalFormatting>
  <conditionalFormatting sqref="B2682">
    <cfRule type="containsText" priority="1413" operator="containsText" aboveAverage="0" equalAverage="0" bottom="0" percent="0" rank="0" text="Rizk" dxfId="3102">
      <formula>NOT(ISERROR(SEARCH("Rizk",B2682)))</formula>
    </cfRule>
  </conditionalFormatting>
  <conditionalFormatting sqref="B2682">
    <cfRule type="containsText" priority="1414" operator="containsText" aboveAverage="0" equalAverage="0" bottom="0" percent="0" rank="0" text="Mr.green" dxfId="3103">
      <formula>NOT(ISERROR(SEARCH("Mr.green",B2682)))</formula>
    </cfRule>
  </conditionalFormatting>
  <conditionalFormatting sqref="B2682">
    <cfRule type="containsText" priority="1415" operator="containsText" aboveAverage="0" equalAverage="0" bottom="0" percent="0" rank="0" text="Betway" dxfId="3104">
      <formula>NOT(ISERROR(SEARCH("Betway",B2682)))</formula>
    </cfRule>
  </conditionalFormatting>
  <conditionalFormatting sqref="B2682">
    <cfRule type="containsText" priority="1416" operator="containsText" aboveAverage="0" equalAverage="0" bottom="0" percent="0" rank="0" text="Leovegas" dxfId="3105">
      <formula>NOT(ISERROR(SEARCH("Leovegas",B2682)))</formula>
    </cfRule>
  </conditionalFormatting>
  <conditionalFormatting sqref="B2682">
    <cfRule type="containsText" priority="1417" operator="containsText" aboveAverage="0" equalAverage="0" bottom="0" percent="0" rank="0" text="Intertops" dxfId="3106">
      <formula>NOT(ISERROR(SEARCH("Intertops",B2682)))</formula>
    </cfRule>
  </conditionalFormatting>
  <conditionalFormatting sqref="B2682">
    <cfRule type="containsText" priority="1418" operator="containsText" aboveAverage="0" equalAverage="0" bottom="0" percent="0" rank="0" text="Expekt" dxfId="3107">
      <formula>NOT(ISERROR(SEARCH("Expekt",B2682)))</formula>
    </cfRule>
  </conditionalFormatting>
  <conditionalFormatting sqref="B2682">
    <cfRule type="containsText" priority="1419" operator="containsText" aboveAverage="0" equalAverage="0" bottom="0" percent="0" rank="0" text="Comeon" dxfId="3108">
      <formula>NOT(ISERROR(SEARCH("Comeon",B2682)))</formula>
    </cfRule>
  </conditionalFormatting>
  <conditionalFormatting sqref="B2682">
    <cfRule type="containsText" priority="1420" operator="containsText" aboveAverage="0" equalAverage="0" bottom="0" percent="0" rank="0" text="Mobilebet" dxfId="3109">
      <formula>NOT(ISERROR(SEARCH("Mobilebet",B2682)))</formula>
    </cfRule>
  </conditionalFormatting>
  <conditionalFormatting sqref="B2682">
    <cfRule type="containsText" priority="1421" operator="containsText" aboveAverage="0" equalAverage="0" bottom="0" percent="0" rank="0" text="Pinnacle" dxfId="3110">
      <formula>NOT(ISERROR(SEARCH("Pinnacle",B2682)))</formula>
    </cfRule>
  </conditionalFormatting>
  <conditionalFormatting sqref="B2682">
    <cfRule type="containsText" priority="1422" operator="containsText" aboveAverage="0" equalAverage="0" bottom="0" percent="0" rank="0" text="Bet365" dxfId="3111">
      <formula>NOT(ISERROR(SEARCH("Bet365",B2682)))</formula>
    </cfRule>
  </conditionalFormatting>
  <conditionalFormatting sqref="B2682">
    <cfRule type="containsText" priority="1423" operator="containsText" aboveAverage="0" equalAverage="0" bottom="0" percent="0" rank="0" text="Unibet" dxfId="3112">
      <formula>NOT(ISERROR(SEARCH("Unibet",B2682)))</formula>
    </cfRule>
  </conditionalFormatting>
  <conditionalFormatting sqref="B2682">
    <cfRule type="containsText" priority="1424" operator="containsText" aboveAverage="0" equalAverage="0" bottom="0" percent="0" rank="0" text="Betsson" dxfId="3113">
      <formula>NOT(ISERROR(SEARCH("Betsson",B2682)))</formula>
    </cfRule>
  </conditionalFormatting>
  <conditionalFormatting sqref="B2682">
    <cfRule type="containsText" priority="1425" operator="containsText" aboveAverage="0" equalAverage="0" bottom="0" percent="0" rank="0" text="Betsafe" dxfId="3114">
      <formula>NOT(ISERROR(SEARCH("Betsafe",B2682)))</formula>
    </cfRule>
  </conditionalFormatting>
  <conditionalFormatting sqref="B2682">
    <cfRule type="containsText" priority="1426" operator="containsText" aboveAverage="0" equalAverage="0" bottom="0" percent="0" rank="0" text="Coolbet" dxfId="3115">
      <formula>NOT(ISERROR(SEARCH("Coolbet",B2682)))</formula>
    </cfRule>
  </conditionalFormatting>
  <conditionalFormatting sqref="B2682">
    <cfRule type="cellIs" priority="1427" operator="equal" aboveAverage="0" equalAverage="0" bottom="0" percent="0" rank="0" text="" dxfId="3116">
      <formula>"TonyBet"</formula>
    </cfRule>
  </conditionalFormatting>
  <conditionalFormatting sqref="B2682">
    <cfRule type="cellIs" priority="1428" operator="equal" aboveAverage="0" equalAverage="0" bottom="0" percent="0" rank="0" text="" dxfId="3117">
      <formula>"TonyBet"</formula>
    </cfRule>
  </conditionalFormatting>
  <conditionalFormatting sqref="B2682">
    <cfRule type="cellIs" priority="1429" operator="equal" aboveAverage="0" equalAverage="0" bottom="0" percent="0" rank="0" text="" dxfId="3118">
      <formula>"Expekt"</formula>
    </cfRule>
  </conditionalFormatting>
  <conditionalFormatting sqref="B2682">
    <cfRule type="cellIs" priority="1430" operator="equal" aboveAverage="0" equalAverage="0" bottom="0" percent="0" rank="0" text="" dxfId="3119">
      <formula>"Betway"</formula>
    </cfRule>
  </conditionalFormatting>
  <conditionalFormatting sqref="B2682">
    <cfRule type="cellIs" priority="1431" operator="equal" aboveAverage="0" equalAverage="0" bottom="0" percent="0" rank="0" text="" dxfId="3120">
      <formula>"Rizk"</formula>
    </cfRule>
  </conditionalFormatting>
  <conditionalFormatting sqref="B2682">
    <cfRule type="cellIs" priority="1432" operator="equal" aboveAverage="0" equalAverage="0" bottom="0" percent="0" rank="0" text="" dxfId="3121">
      <formula>"Coolbet"</formula>
    </cfRule>
  </conditionalFormatting>
  <conditionalFormatting sqref="B2682">
    <cfRule type="cellIs" priority="1433" operator="equal" aboveAverage="0" equalAverage="0" bottom="0" percent="0" rank="0" text="" dxfId="3122">
      <formula>"Unibet"</formula>
    </cfRule>
  </conditionalFormatting>
  <conditionalFormatting sqref="B2682">
    <cfRule type="cellIs" priority="1434" operator="equal" aboveAverage="0" equalAverage="0" bottom="0" percent="0" rank="0" text="" dxfId="3123">
      <formula>"Unibet"</formula>
    </cfRule>
  </conditionalFormatting>
  <conditionalFormatting sqref="B2682">
    <cfRule type="cellIs" priority="1435" operator="equal" aboveAverage="0" equalAverage="0" bottom="0" percent="0" rank="0" text="" dxfId="3124">
      <formula>"Betsson"</formula>
    </cfRule>
  </conditionalFormatting>
  <conditionalFormatting sqref="B2682">
    <cfRule type="cellIs" priority="1436" operator="equal" aboveAverage="0" equalAverage="0" bottom="0" percent="0" rank="0" text="" dxfId="3125">
      <formula>"NordicBet"</formula>
    </cfRule>
  </conditionalFormatting>
  <conditionalFormatting sqref="B2676">
    <cfRule type="containsText" priority="1437" operator="containsText" aboveAverage="0" equalAverage="0" bottom="0" percent="0" rank="0" text="Paf" dxfId="3126">
      <formula>NOT(ISERROR(SEARCH("Paf",B2676)))</formula>
    </cfRule>
  </conditionalFormatting>
  <conditionalFormatting sqref="B2676">
    <cfRule type="containsText" priority="1438" operator="containsText" aboveAverage="0" equalAverage="0" bottom="0" percent="0" rank="0" text="Rizk" dxfId="3127">
      <formula>NOT(ISERROR(SEARCH("Rizk",B2676)))</formula>
    </cfRule>
  </conditionalFormatting>
  <conditionalFormatting sqref="B2676">
    <cfRule type="containsText" priority="1439" operator="containsText" aboveAverage="0" equalAverage="0" bottom="0" percent="0" rank="0" text="Mr.green" dxfId="3128">
      <formula>NOT(ISERROR(SEARCH("Mr.green",B2676)))</formula>
    </cfRule>
  </conditionalFormatting>
  <conditionalFormatting sqref="B2676">
    <cfRule type="containsText" priority="1440" operator="containsText" aboveAverage="0" equalAverage="0" bottom="0" percent="0" rank="0" text="Betway" dxfId="3129">
      <formula>NOT(ISERROR(SEARCH("Betway",B2676)))</formula>
    </cfRule>
  </conditionalFormatting>
  <conditionalFormatting sqref="B2676">
    <cfRule type="containsText" priority="1441" operator="containsText" aboveAverage="0" equalAverage="0" bottom="0" percent="0" rank="0" text="Leovegas" dxfId="3130">
      <formula>NOT(ISERROR(SEARCH("Leovegas",B2676)))</formula>
    </cfRule>
  </conditionalFormatting>
  <conditionalFormatting sqref="B2676">
    <cfRule type="containsText" priority="1442" operator="containsText" aboveAverage="0" equalAverage="0" bottom="0" percent="0" rank="0" text="Intertops" dxfId="3131">
      <formula>NOT(ISERROR(SEARCH("Intertops",B2676)))</formula>
    </cfRule>
  </conditionalFormatting>
  <conditionalFormatting sqref="B2676">
    <cfRule type="containsText" priority="1443" operator="containsText" aboveAverage="0" equalAverage="0" bottom="0" percent="0" rank="0" text="Expekt" dxfId="3132">
      <formula>NOT(ISERROR(SEARCH("Expekt",B2676)))</formula>
    </cfRule>
  </conditionalFormatting>
  <conditionalFormatting sqref="B2676">
    <cfRule type="containsText" priority="1444" operator="containsText" aboveAverage="0" equalAverage="0" bottom="0" percent="0" rank="0" text="Comeon" dxfId="3133">
      <formula>NOT(ISERROR(SEARCH("Comeon",B2676)))</formula>
    </cfRule>
  </conditionalFormatting>
  <conditionalFormatting sqref="B2676">
    <cfRule type="containsText" priority="1445" operator="containsText" aboveAverage="0" equalAverage="0" bottom="0" percent="0" rank="0" text="Mobilebet" dxfId="3134">
      <formula>NOT(ISERROR(SEARCH("Mobilebet",B2676)))</formula>
    </cfRule>
  </conditionalFormatting>
  <conditionalFormatting sqref="B2676">
    <cfRule type="containsText" priority="1446" operator="containsText" aboveAverage="0" equalAverage="0" bottom="0" percent="0" rank="0" text="Pinnacle" dxfId="3135">
      <formula>NOT(ISERROR(SEARCH("Pinnacle",B2676)))</formula>
    </cfRule>
  </conditionalFormatting>
  <conditionalFormatting sqref="B2676">
    <cfRule type="containsText" priority="1447" operator="containsText" aboveAverage="0" equalAverage="0" bottom="0" percent="0" rank="0" text="Bet365" dxfId="3136">
      <formula>NOT(ISERROR(SEARCH("Bet365",B2676)))</formula>
    </cfRule>
  </conditionalFormatting>
  <conditionalFormatting sqref="B2676">
    <cfRule type="containsText" priority="1448" operator="containsText" aboveAverage="0" equalAverage="0" bottom="0" percent="0" rank="0" text="Unibet" dxfId="3137">
      <formula>NOT(ISERROR(SEARCH("Unibet",B2676)))</formula>
    </cfRule>
  </conditionalFormatting>
  <conditionalFormatting sqref="B2676">
    <cfRule type="containsText" priority="1449" operator="containsText" aboveAverage="0" equalAverage="0" bottom="0" percent="0" rank="0" text="Betsson" dxfId="3138">
      <formula>NOT(ISERROR(SEARCH("Betsson",B2676)))</formula>
    </cfRule>
  </conditionalFormatting>
  <conditionalFormatting sqref="B2676">
    <cfRule type="containsText" priority="1450" operator="containsText" aboveAverage="0" equalAverage="0" bottom="0" percent="0" rank="0" text="Betsafe" dxfId="3139">
      <formula>NOT(ISERROR(SEARCH("Betsafe",B2676)))</formula>
    </cfRule>
  </conditionalFormatting>
  <conditionalFormatting sqref="B2676">
    <cfRule type="containsText" priority="1451" operator="containsText" aboveAverage="0" equalAverage="0" bottom="0" percent="0" rank="0" text="Coolbet" dxfId="3140">
      <formula>NOT(ISERROR(SEARCH("Coolbet",B2676)))</formula>
    </cfRule>
  </conditionalFormatting>
  <conditionalFormatting sqref="B2676">
    <cfRule type="cellIs" priority="1452" operator="equal" aboveAverage="0" equalAverage="0" bottom="0" percent="0" rank="0" text="" dxfId="3141">
      <formula>"TonyBet"</formula>
    </cfRule>
  </conditionalFormatting>
  <conditionalFormatting sqref="B2676">
    <cfRule type="cellIs" priority="1453" operator="equal" aboveAverage="0" equalAverage="0" bottom="0" percent="0" rank="0" text="" dxfId="3142">
      <formula>"TonyBet"</formula>
    </cfRule>
  </conditionalFormatting>
  <conditionalFormatting sqref="B2676">
    <cfRule type="cellIs" priority="1454" operator="equal" aboveAverage="0" equalAverage="0" bottom="0" percent="0" rank="0" text="" dxfId="3143">
      <formula>"Expekt"</formula>
    </cfRule>
  </conditionalFormatting>
  <conditionalFormatting sqref="B2676">
    <cfRule type="cellIs" priority="1455" operator="equal" aboveAverage="0" equalAverage="0" bottom="0" percent="0" rank="0" text="" dxfId="3144">
      <formula>"Betway"</formula>
    </cfRule>
  </conditionalFormatting>
  <conditionalFormatting sqref="B2676">
    <cfRule type="cellIs" priority="1456" operator="equal" aboveAverage="0" equalAverage="0" bottom="0" percent="0" rank="0" text="" dxfId="3145">
      <formula>"Rizk"</formula>
    </cfRule>
  </conditionalFormatting>
  <conditionalFormatting sqref="B2676">
    <cfRule type="cellIs" priority="1457" operator="equal" aboveAverage="0" equalAverage="0" bottom="0" percent="0" rank="0" text="" dxfId="3146">
      <formula>"Coolbet"</formula>
    </cfRule>
  </conditionalFormatting>
  <conditionalFormatting sqref="B2676">
    <cfRule type="cellIs" priority="1458" operator="equal" aboveAverage="0" equalAverage="0" bottom="0" percent="0" rank="0" text="" dxfId="3147">
      <formula>"Unibet"</formula>
    </cfRule>
  </conditionalFormatting>
  <conditionalFormatting sqref="B2676">
    <cfRule type="cellIs" priority="1459" operator="equal" aboveAverage="0" equalAverage="0" bottom="0" percent="0" rank="0" text="" dxfId="3148">
      <formula>"Unibet"</formula>
    </cfRule>
  </conditionalFormatting>
  <conditionalFormatting sqref="B2676">
    <cfRule type="cellIs" priority="1460" operator="equal" aboveAverage="0" equalAverage="0" bottom="0" percent="0" rank="0" text="" dxfId="3149">
      <formula>"Betsson"</formula>
    </cfRule>
  </conditionalFormatting>
  <conditionalFormatting sqref="B2676">
    <cfRule type="cellIs" priority="1461" operator="equal" aboveAverage="0" equalAverage="0" bottom="0" percent="0" rank="0" text="" dxfId="3150">
      <formula>"NordicBet"</formula>
    </cfRule>
  </conditionalFormatting>
  <conditionalFormatting sqref="B2681">
    <cfRule type="containsText" priority="1462" operator="containsText" aboveAverage="0" equalAverage="0" bottom="0" percent="0" rank="0" text="Paf" dxfId="3151">
      <formula>NOT(ISERROR(SEARCH("Paf",B2681)))</formula>
    </cfRule>
  </conditionalFormatting>
  <conditionalFormatting sqref="B2681">
    <cfRule type="containsText" priority="1463" operator="containsText" aboveAverage="0" equalAverage="0" bottom="0" percent="0" rank="0" text="Rizk" dxfId="3152">
      <formula>NOT(ISERROR(SEARCH("Rizk",B2681)))</formula>
    </cfRule>
  </conditionalFormatting>
  <conditionalFormatting sqref="B2681">
    <cfRule type="containsText" priority="1464" operator="containsText" aboveAverage="0" equalAverage="0" bottom="0" percent="0" rank="0" text="Mr.green" dxfId="3153">
      <formula>NOT(ISERROR(SEARCH("Mr.green",B2681)))</formula>
    </cfRule>
  </conditionalFormatting>
  <conditionalFormatting sqref="B2681">
    <cfRule type="containsText" priority="1465" operator="containsText" aboveAverage="0" equalAverage="0" bottom="0" percent="0" rank="0" text="Betway" dxfId="3154">
      <formula>NOT(ISERROR(SEARCH("Betway",B2681)))</formula>
    </cfRule>
  </conditionalFormatting>
  <conditionalFormatting sqref="B2681">
    <cfRule type="containsText" priority="1466" operator="containsText" aboveAverage="0" equalAverage="0" bottom="0" percent="0" rank="0" text="Leovegas" dxfId="3155">
      <formula>NOT(ISERROR(SEARCH("Leovegas",B2681)))</formula>
    </cfRule>
  </conditionalFormatting>
  <conditionalFormatting sqref="B2681">
    <cfRule type="containsText" priority="1467" operator="containsText" aboveAverage="0" equalAverage="0" bottom="0" percent="0" rank="0" text="Intertops" dxfId="3156">
      <formula>NOT(ISERROR(SEARCH("Intertops",B2681)))</formula>
    </cfRule>
  </conditionalFormatting>
  <conditionalFormatting sqref="B2681">
    <cfRule type="containsText" priority="1468" operator="containsText" aboveAverage="0" equalAverage="0" bottom="0" percent="0" rank="0" text="Expekt" dxfId="3157">
      <formula>NOT(ISERROR(SEARCH("Expekt",B2681)))</formula>
    </cfRule>
  </conditionalFormatting>
  <conditionalFormatting sqref="B2681">
    <cfRule type="containsText" priority="1469" operator="containsText" aboveAverage="0" equalAverage="0" bottom="0" percent="0" rank="0" text="Comeon" dxfId="3158">
      <formula>NOT(ISERROR(SEARCH("Comeon",B2681)))</formula>
    </cfRule>
  </conditionalFormatting>
  <conditionalFormatting sqref="B2681">
    <cfRule type="containsText" priority="1470" operator="containsText" aboveAverage="0" equalAverage="0" bottom="0" percent="0" rank="0" text="Mobilebet" dxfId="3159">
      <formula>NOT(ISERROR(SEARCH("Mobilebet",B2681)))</formula>
    </cfRule>
  </conditionalFormatting>
  <conditionalFormatting sqref="B2681">
    <cfRule type="containsText" priority="1471" operator="containsText" aboveAverage="0" equalAverage="0" bottom="0" percent="0" rank="0" text="Pinnacle" dxfId="3160">
      <formula>NOT(ISERROR(SEARCH("Pinnacle",B2681)))</formula>
    </cfRule>
  </conditionalFormatting>
  <conditionalFormatting sqref="B2681">
    <cfRule type="containsText" priority="1472" operator="containsText" aboveAverage="0" equalAverage="0" bottom="0" percent="0" rank="0" text="Bet365" dxfId="3161">
      <formula>NOT(ISERROR(SEARCH("Bet365",B2681)))</formula>
    </cfRule>
  </conditionalFormatting>
  <conditionalFormatting sqref="B2681">
    <cfRule type="containsText" priority="1473" operator="containsText" aboveAverage="0" equalAverage="0" bottom="0" percent="0" rank="0" text="Unibet" dxfId="3162">
      <formula>NOT(ISERROR(SEARCH("Unibet",B2681)))</formula>
    </cfRule>
  </conditionalFormatting>
  <conditionalFormatting sqref="B2681">
    <cfRule type="containsText" priority="1474" operator="containsText" aboveAverage="0" equalAverage="0" bottom="0" percent="0" rank="0" text="Betsson" dxfId="3163">
      <formula>NOT(ISERROR(SEARCH("Betsson",B2681)))</formula>
    </cfRule>
  </conditionalFormatting>
  <conditionalFormatting sqref="B2681">
    <cfRule type="containsText" priority="1475" operator="containsText" aboveAverage="0" equalAverage="0" bottom="0" percent="0" rank="0" text="Betsafe" dxfId="3164">
      <formula>NOT(ISERROR(SEARCH("Betsafe",B2681)))</formula>
    </cfRule>
  </conditionalFormatting>
  <conditionalFormatting sqref="B2681">
    <cfRule type="containsText" priority="1476" operator="containsText" aboveAverage="0" equalAverage="0" bottom="0" percent="0" rank="0" text="Coolbet" dxfId="3165">
      <formula>NOT(ISERROR(SEARCH("Coolbet",B2681)))</formula>
    </cfRule>
  </conditionalFormatting>
  <conditionalFormatting sqref="B2681">
    <cfRule type="cellIs" priority="1477" operator="equal" aboveAverage="0" equalAverage="0" bottom="0" percent="0" rank="0" text="" dxfId="3166">
      <formula>"TonyBet"</formula>
    </cfRule>
  </conditionalFormatting>
  <conditionalFormatting sqref="B2681">
    <cfRule type="cellIs" priority="1478" operator="equal" aboveAverage="0" equalAverage="0" bottom="0" percent="0" rank="0" text="" dxfId="3167">
      <formula>"TonyBet"</formula>
    </cfRule>
  </conditionalFormatting>
  <conditionalFormatting sqref="B2681">
    <cfRule type="cellIs" priority="1479" operator="equal" aboveAverage="0" equalAverage="0" bottom="0" percent="0" rank="0" text="" dxfId="3168">
      <formula>"Expekt"</formula>
    </cfRule>
  </conditionalFormatting>
  <conditionalFormatting sqref="B2681">
    <cfRule type="cellIs" priority="1480" operator="equal" aboveAverage="0" equalAverage="0" bottom="0" percent="0" rank="0" text="" dxfId="3169">
      <formula>"Betway"</formula>
    </cfRule>
  </conditionalFormatting>
  <conditionalFormatting sqref="B2681">
    <cfRule type="cellIs" priority="1481" operator="equal" aboveAverage="0" equalAverage="0" bottom="0" percent="0" rank="0" text="" dxfId="3170">
      <formula>"Rizk"</formula>
    </cfRule>
  </conditionalFormatting>
  <conditionalFormatting sqref="B2681">
    <cfRule type="cellIs" priority="1482" operator="equal" aboveAverage="0" equalAverage="0" bottom="0" percent="0" rank="0" text="" dxfId="3171">
      <formula>"Coolbet"</formula>
    </cfRule>
  </conditionalFormatting>
  <conditionalFormatting sqref="B2681">
    <cfRule type="cellIs" priority="1483" operator="equal" aboveAverage="0" equalAverage="0" bottom="0" percent="0" rank="0" text="" dxfId="3172">
      <formula>"Unibet"</formula>
    </cfRule>
  </conditionalFormatting>
  <conditionalFormatting sqref="B2681">
    <cfRule type="cellIs" priority="1484" operator="equal" aboveAverage="0" equalAverage="0" bottom="0" percent="0" rank="0" text="" dxfId="3173">
      <formula>"Unibet"</formula>
    </cfRule>
  </conditionalFormatting>
  <conditionalFormatting sqref="B2681">
    <cfRule type="cellIs" priority="1485" operator="equal" aboveAverage="0" equalAverage="0" bottom="0" percent="0" rank="0" text="" dxfId="3174">
      <formula>"Betsson"</formula>
    </cfRule>
  </conditionalFormatting>
  <conditionalFormatting sqref="B2681">
    <cfRule type="cellIs" priority="1486" operator="equal" aboveAverage="0" equalAverage="0" bottom="0" percent="0" rank="0" text="" dxfId="3175">
      <formula>"NordicBet"</formula>
    </cfRule>
  </conditionalFormatting>
  <conditionalFormatting sqref="B2683">
    <cfRule type="containsText" priority="1487" operator="containsText" aboveAverage="0" equalAverage="0" bottom="0" percent="0" rank="0" text="Paf" dxfId="3176">
      <formula>NOT(ISERROR(SEARCH("Paf",B2683)))</formula>
    </cfRule>
  </conditionalFormatting>
  <conditionalFormatting sqref="B2683">
    <cfRule type="containsText" priority="1488" operator="containsText" aboveAverage="0" equalAverage="0" bottom="0" percent="0" rank="0" text="Rizk" dxfId="3177">
      <formula>NOT(ISERROR(SEARCH("Rizk",B2683)))</formula>
    </cfRule>
  </conditionalFormatting>
  <conditionalFormatting sqref="B2683">
    <cfRule type="containsText" priority="1489" operator="containsText" aboveAverage="0" equalAverage="0" bottom="0" percent="0" rank="0" text="Mr.green" dxfId="3178">
      <formula>NOT(ISERROR(SEARCH("Mr.green",B2683)))</formula>
    </cfRule>
  </conditionalFormatting>
  <conditionalFormatting sqref="B2683">
    <cfRule type="containsText" priority="1490" operator="containsText" aboveAverage="0" equalAverage="0" bottom="0" percent="0" rank="0" text="Betway" dxfId="3179">
      <formula>NOT(ISERROR(SEARCH("Betway",B2683)))</formula>
    </cfRule>
  </conditionalFormatting>
  <conditionalFormatting sqref="B2683">
    <cfRule type="containsText" priority="1491" operator="containsText" aboveAverage="0" equalAverage="0" bottom="0" percent="0" rank="0" text="Leovegas" dxfId="3180">
      <formula>NOT(ISERROR(SEARCH("Leovegas",B2683)))</formula>
    </cfRule>
  </conditionalFormatting>
  <conditionalFormatting sqref="B2683">
    <cfRule type="containsText" priority="1492" operator="containsText" aboveAverage="0" equalAverage="0" bottom="0" percent="0" rank="0" text="Intertops" dxfId="3181">
      <formula>NOT(ISERROR(SEARCH("Intertops",B2683)))</formula>
    </cfRule>
  </conditionalFormatting>
  <conditionalFormatting sqref="B2683">
    <cfRule type="containsText" priority="1493" operator="containsText" aboveAverage="0" equalAverage="0" bottom="0" percent="0" rank="0" text="Expekt" dxfId="3182">
      <formula>NOT(ISERROR(SEARCH("Expekt",B2683)))</formula>
    </cfRule>
  </conditionalFormatting>
  <conditionalFormatting sqref="B2683">
    <cfRule type="containsText" priority="1494" operator="containsText" aboveAverage="0" equalAverage="0" bottom="0" percent="0" rank="0" text="Comeon" dxfId="3183">
      <formula>NOT(ISERROR(SEARCH("Comeon",B2683)))</formula>
    </cfRule>
  </conditionalFormatting>
  <conditionalFormatting sqref="B2683">
    <cfRule type="containsText" priority="1495" operator="containsText" aboveAverage="0" equalAverage="0" bottom="0" percent="0" rank="0" text="Mobilebet" dxfId="3184">
      <formula>NOT(ISERROR(SEARCH("Mobilebet",B2683)))</formula>
    </cfRule>
  </conditionalFormatting>
  <conditionalFormatting sqref="B2683">
    <cfRule type="containsText" priority="1496" operator="containsText" aboveAverage="0" equalAverage="0" bottom="0" percent="0" rank="0" text="Pinnacle" dxfId="3185">
      <formula>NOT(ISERROR(SEARCH("Pinnacle",B2683)))</formula>
    </cfRule>
  </conditionalFormatting>
  <conditionalFormatting sqref="B2683">
    <cfRule type="containsText" priority="1497" operator="containsText" aboveAverage="0" equalAverage="0" bottom="0" percent="0" rank="0" text="Bet365" dxfId="3186">
      <formula>NOT(ISERROR(SEARCH("Bet365",B2683)))</formula>
    </cfRule>
  </conditionalFormatting>
  <conditionalFormatting sqref="B2683">
    <cfRule type="containsText" priority="1498" operator="containsText" aboveAverage="0" equalAverage="0" bottom="0" percent="0" rank="0" text="Unibet" dxfId="3187">
      <formula>NOT(ISERROR(SEARCH("Unibet",B2683)))</formula>
    </cfRule>
  </conditionalFormatting>
  <conditionalFormatting sqref="B2683">
    <cfRule type="containsText" priority="1499" operator="containsText" aboveAverage="0" equalAverage="0" bottom="0" percent="0" rank="0" text="Betsson" dxfId="3188">
      <formula>NOT(ISERROR(SEARCH("Betsson",B2683)))</formula>
    </cfRule>
  </conditionalFormatting>
  <conditionalFormatting sqref="B2683">
    <cfRule type="containsText" priority="1500" operator="containsText" aboveAverage="0" equalAverage="0" bottom="0" percent="0" rank="0" text="Betsafe" dxfId="3189">
      <formula>NOT(ISERROR(SEARCH("Betsafe",B2683)))</formula>
    </cfRule>
  </conditionalFormatting>
  <conditionalFormatting sqref="B2683">
    <cfRule type="containsText" priority="1501" operator="containsText" aboveAverage="0" equalAverage="0" bottom="0" percent="0" rank="0" text="Coolbet" dxfId="3190">
      <formula>NOT(ISERROR(SEARCH("Coolbet",B2683)))</formula>
    </cfRule>
  </conditionalFormatting>
  <conditionalFormatting sqref="B2683">
    <cfRule type="cellIs" priority="1502" operator="equal" aboveAverage="0" equalAverage="0" bottom="0" percent="0" rank="0" text="" dxfId="3191">
      <formula>"TonyBet"</formula>
    </cfRule>
  </conditionalFormatting>
  <conditionalFormatting sqref="B2683">
    <cfRule type="cellIs" priority="1503" operator="equal" aboveAverage="0" equalAverage="0" bottom="0" percent="0" rank="0" text="" dxfId="3192">
      <formula>"TonyBet"</formula>
    </cfRule>
  </conditionalFormatting>
  <conditionalFormatting sqref="B2683">
    <cfRule type="cellIs" priority="1504" operator="equal" aboveAverage="0" equalAverage="0" bottom="0" percent="0" rank="0" text="" dxfId="3193">
      <formula>"Expekt"</formula>
    </cfRule>
  </conditionalFormatting>
  <conditionalFormatting sqref="B2683">
    <cfRule type="cellIs" priority="1505" operator="equal" aboveAverage="0" equalAverage="0" bottom="0" percent="0" rank="0" text="" dxfId="3194">
      <formula>"Betway"</formula>
    </cfRule>
  </conditionalFormatting>
  <conditionalFormatting sqref="B2683">
    <cfRule type="cellIs" priority="1506" operator="equal" aboveAverage="0" equalAverage="0" bottom="0" percent="0" rank="0" text="" dxfId="3195">
      <formula>"Rizk"</formula>
    </cfRule>
  </conditionalFormatting>
  <conditionalFormatting sqref="B2683">
    <cfRule type="cellIs" priority="1507" operator="equal" aboveAverage="0" equalAverage="0" bottom="0" percent="0" rank="0" text="" dxfId="3196">
      <formula>"Coolbet"</formula>
    </cfRule>
  </conditionalFormatting>
  <conditionalFormatting sqref="B2683">
    <cfRule type="cellIs" priority="1508" operator="equal" aboveAverage="0" equalAverage="0" bottom="0" percent="0" rank="0" text="" dxfId="3197">
      <formula>"Unibet"</formula>
    </cfRule>
  </conditionalFormatting>
  <conditionalFormatting sqref="B2683">
    <cfRule type="cellIs" priority="1509" operator="equal" aboveAverage="0" equalAverage="0" bottom="0" percent="0" rank="0" text="" dxfId="3198">
      <formula>"Unibet"</formula>
    </cfRule>
  </conditionalFormatting>
  <conditionalFormatting sqref="B2683">
    <cfRule type="cellIs" priority="1510" operator="equal" aboveAverage="0" equalAverage="0" bottom="0" percent="0" rank="0" text="" dxfId="3199">
      <formula>"Betsson"</formula>
    </cfRule>
  </conditionalFormatting>
  <conditionalFormatting sqref="B2683">
    <cfRule type="cellIs" priority="1511" operator="equal" aboveAverage="0" equalAverage="0" bottom="0" percent="0" rank="0" text="" dxfId="3200">
      <formula>"NordicBet"</formula>
    </cfRule>
  </conditionalFormatting>
  <conditionalFormatting sqref="B2703">
    <cfRule type="containsText" priority="1512" operator="containsText" aboveAverage="0" equalAverage="0" bottom="0" percent="0" rank="0" text="Paf" dxfId="3201">
      <formula>NOT(ISERROR(SEARCH("Paf",B2703)))</formula>
    </cfRule>
  </conditionalFormatting>
  <conditionalFormatting sqref="B2703">
    <cfRule type="containsText" priority="1513" operator="containsText" aboveAverage="0" equalAverage="0" bottom="0" percent="0" rank="0" text="Rizk" dxfId="3202">
      <formula>NOT(ISERROR(SEARCH("Rizk",B2703)))</formula>
    </cfRule>
  </conditionalFormatting>
  <conditionalFormatting sqref="B2703">
    <cfRule type="containsText" priority="1514" operator="containsText" aboveAverage="0" equalAverage="0" bottom="0" percent="0" rank="0" text="Mr.green" dxfId="3203">
      <formula>NOT(ISERROR(SEARCH("Mr.green",B2703)))</formula>
    </cfRule>
  </conditionalFormatting>
  <conditionalFormatting sqref="B2703">
    <cfRule type="containsText" priority="1515" operator="containsText" aboveAverage="0" equalAverage="0" bottom="0" percent="0" rank="0" text="Betway" dxfId="3204">
      <formula>NOT(ISERROR(SEARCH("Betway",B2703)))</formula>
    </cfRule>
  </conditionalFormatting>
  <conditionalFormatting sqref="B2703">
    <cfRule type="containsText" priority="1516" operator="containsText" aboveAverage="0" equalAverage="0" bottom="0" percent="0" rank="0" text="Leovegas" dxfId="3205">
      <formula>NOT(ISERROR(SEARCH("Leovegas",B2703)))</formula>
    </cfRule>
  </conditionalFormatting>
  <conditionalFormatting sqref="B2703">
    <cfRule type="containsText" priority="1517" operator="containsText" aboveAverage="0" equalAverage="0" bottom="0" percent="0" rank="0" text="Intertops" dxfId="3206">
      <formula>NOT(ISERROR(SEARCH("Intertops",B2703)))</formula>
    </cfRule>
  </conditionalFormatting>
  <conditionalFormatting sqref="B2703">
    <cfRule type="containsText" priority="1518" operator="containsText" aboveAverage="0" equalAverage="0" bottom="0" percent="0" rank="0" text="Expekt" dxfId="3207">
      <formula>NOT(ISERROR(SEARCH("Expekt",B2703)))</formula>
    </cfRule>
  </conditionalFormatting>
  <conditionalFormatting sqref="B2703">
    <cfRule type="containsText" priority="1519" operator="containsText" aboveAverage="0" equalAverage="0" bottom="0" percent="0" rank="0" text="Comeon" dxfId="3208">
      <formula>NOT(ISERROR(SEARCH("Comeon",B2703)))</formula>
    </cfRule>
  </conditionalFormatting>
  <conditionalFormatting sqref="B2703">
    <cfRule type="containsText" priority="1520" operator="containsText" aboveAverage="0" equalAverage="0" bottom="0" percent="0" rank="0" text="Mobilebet" dxfId="3209">
      <formula>NOT(ISERROR(SEARCH("Mobilebet",B2703)))</formula>
    </cfRule>
  </conditionalFormatting>
  <conditionalFormatting sqref="B2703">
    <cfRule type="containsText" priority="1521" operator="containsText" aboveAverage="0" equalAverage="0" bottom="0" percent="0" rank="0" text="Pinnacle" dxfId="3210">
      <formula>NOT(ISERROR(SEARCH("Pinnacle",B2703)))</formula>
    </cfRule>
  </conditionalFormatting>
  <conditionalFormatting sqref="B2703">
    <cfRule type="containsText" priority="1522" operator="containsText" aboveAverage="0" equalAverage="0" bottom="0" percent="0" rank="0" text="Bet365" dxfId="3211">
      <formula>NOT(ISERROR(SEARCH("Bet365",B2703)))</formula>
    </cfRule>
  </conditionalFormatting>
  <conditionalFormatting sqref="B2703">
    <cfRule type="containsText" priority="1523" operator="containsText" aboveAverage="0" equalAverage="0" bottom="0" percent="0" rank="0" text="Unibet" dxfId="3212">
      <formula>NOT(ISERROR(SEARCH("Unibet",B2703)))</formula>
    </cfRule>
  </conditionalFormatting>
  <conditionalFormatting sqref="B2703">
    <cfRule type="containsText" priority="1524" operator="containsText" aboveAverage="0" equalAverage="0" bottom="0" percent="0" rank="0" text="Betsson" dxfId="3213">
      <formula>NOT(ISERROR(SEARCH("Betsson",B2703)))</formula>
    </cfRule>
  </conditionalFormatting>
  <conditionalFormatting sqref="B2703">
    <cfRule type="containsText" priority="1525" operator="containsText" aboveAverage="0" equalAverage="0" bottom="0" percent="0" rank="0" text="Betsafe" dxfId="3214">
      <formula>NOT(ISERROR(SEARCH("Betsafe",B2703)))</formula>
    </cfRule>
  </conditionalFormatting>
  <conditionalFormatting sqref="B2703">
    <cfRule type="containsText" priority="1526" operator="containsText" aboveAverage="0" equalAverage="0" bottom="0" percent="0" rank="0" text="Coolbet" dxfId="3215">
      <formula>NOT(ISERROR(SEARCH("Coolbet",B2703)))</formula>
    </cfRule>
  </conditionalFormatting>
  <conditionalFormatting sqref="B2703">
    <cfRule type="cellIs" priority="1527" operator="equal" aboveAverage="0" equalAverage="0" bottom="0" percent="0" rank="0" text="" dxfId="3216">
      <formula>"TonyBet"</formula>
    </cfRule>
  </conditionalFormatting>
  <conditionalFormatting sqref="B2703">
    <cfRule type="cellIs" priority="1528" operator="equal" aboveAverage="0" equalAverage="0" bottom="0" percent="0" rank="0" text="" dxfId="3217">
      <formula>"TonyBet"</formula>
    </cfRule>
  </conditionalFormatting>
  <conditionalFormatting sqref="B2703">
    <cfRule type="cellIs" priority="1529" operator="equal" aboveAverage="0" equalAverage="0" bottom="0" percent="0" rank="0" text="" dxfId="3218">
      <formula>"Expekt"</formula>
    </cfRule>
  </conditionalFormatting>
  <conditionalFormatting sqref="B2703">
    <cfRule type="cellIs" priority="1530" operator="equal" aboveAverage="0" equalAverage="0" bottom="0" percent="0" rank="0" text="" dxfId="3219">
      <formula>"Betway"</formula>
    </cfRule>
  </conditionalFormatting>
  <conditionalFormatting sqref="B2703">
    <cfRule type="cellIs" priority="1531" operator="equal" aboveAverage="0" equalAverage="0" bottom="0" percent="0" rank="0" text="" dxfId="3220">
      <formula>"Rizk"</formula>
    </cfRule>
  </conditionalFormatting>
  <conditionalFormatting sqref="B2703">
    <cfRule type="cellIs" priority="1532" operator="equal" aboveAverage="0" equalAverage="0" bottom="0" percent="0" rank="0" text="" dxfId="3221">
      <formula>"Coolbet"</formula>
    </cfRule>
  </conditionalFormatting>
  <conditionalFormatting sqref="B2703">
    <cfRule type="cellIs" priority="1533" operator="equal" aboveAverage="0" equalAverage="0" bottom="0" percent="0" rank="0" text="" dxfId="3222">
      <formula>"Unibet"</formula>
    </cfRule>
  </conditionalFormatting>
  <conditionalFormatting sqref="B2703">
    <cfRule type="cellIs" priority="1534" operator="equal" aboveAverage="0" equalAverage="0" bottom="0" percent="0" rank="0" text="" dxfId="3223">
      <formula>"Unibet"</formula>
    </cfRule>
  </conditionalFormatting>
  <conditionalFormatting sqref="B2703">
    <cfRule type="cellIs" priority="1535" operator="equal" aboveAverage="0" equalAverage="0" bottom="0" percent="0" rank="0" text="" dxfId="3224">
      <formula>"Betsson"</formula>
    </cfRule>
  </conditionalFormatting>
  <conditionalFormatting sqref="B2703">
    <cfRule type="cellIs" priority="1536" operator="equal" aboveAverage="0" equalAverage="0" bottom="0" percent="0" rank="0" text="" dxfId="3225">
      <formula>"NordicBet"</formula>
    </cfRule>
  </conditionalFormatting>
  <conditionalFormatting sqref="B2744">
    <cfRule type="containsText" priority="1537" operator="containsText" aboveAverage="0" equalAverage="0" bottom="0" percent="0" rank="0" text="Paf" dxfId="3226">
      <formula>NOT(ISERROR(SEARCH("Paf",B2744)))</formula>
    </cfRule>
  </conditionalFormatting>
  <conditionalFormatting sqref="B2744">
    <cfRule type="containsText" priority="1538" operator="containsText" aboveAverage="0" equalAverage="0" bottom="0" percent="0" rank="0" text="Rizk" dxfId="3227">
      <formula>NOT(ISERROR(SEARCH("Rizk",B2744)))</formula>
    </cfRule>
  </conditionalFormatting>
  <conditionalFormatting sqref="B2744">
    <cfRule type="containsText" priority="1539" operator="containsText" aboveAverage="0" equalAverage="0" bottom="0" percent="0" rank="0" text="Mr.green" dxfId="3228">
      <formula>NOT(ISERROR(SEARCH("Mr.green",B2744)))</formula>
    </cfRule>
  </conditionalFormatting>
  <conditionalFormatting sqref="B2744">
    <cfRule type="containsText" priority="1540" operator="containsText" aboveAverage="0" equalAverage="0" bottom="0" percent="0" rank="0" text="Betway" dxfId="3229">
      <formula>NOT(ISERROR(SEARCH("Betway",B2744)))</formula>
    </cfRule>
  </conditionalFormatting>
  <conditionalFormatting sqref="B2744">
    <cfRule type="containsText" priority="1541" operator="containsText" aboveAverage="0" equalAverage="0" bottom="0" percent="0" rank="0" text="Leovegas" dxfId="3230">
      <formula>NOT(ISERROR(SEARCH("Leovegas",B2744)))</formula>
    </cfRule>
  </conditionalFormatting>
  <conditionalFormatting sqref="B2744">
    <cfRule type="containsText" priority="1542" operator="containsText" aboveAverage="0" equalAverage="0" bottom="0" percent="0" rank="0" text="Intertops" dxfId="3231">
      <formula>NOT(ISERROR(SEARCH("Intertops",B2744)))</formula>
    </cfRule>
  </conditionalFormatting>
  <conditionalFormatting sqref="B2744">
    <cfRule type="containsText" priority="1543" operator="containsText" aboveAverage="0" equalAverage="0" bottom="0" percent="0" rank="0" text="Expekt" dxfId="3232">
      <formula>NOT(ISERROR(SEARCH("Expekt",B2744)))</formula>
    </cfRule>
  </conditionalFormatting>
  <conditionalFormatting sqref="B2744">
    <cfRule type="containsText" priority="1544" operator="containsText" aboveAverage="0" equalAverage="0" bottom="0" percent="0" rank="0" text="Comeon" dxfId="3233">
      <formula>NOT(ISERROR(SEARCH("Comeon",B2744)))</formula>
    </cfRule>
  </conditionalFormatting>
  <conditionalFormatting sqref="B2744">
    <cfRule type="containsText" priority="1545" operator="containsText" aboveAverage="0" equalAverage="0" bottom="0" percent="0" rank="0" text="Mobilebet" dxfId="3234">
      <formula>NOT(ISERROR(SEARCH("Mobilebet",B2744)))</formula>
    </cfRule>
  </conditionalFormatting>
  <conditionalFormatting sqref="B2744">
    <cfRule type="containsText" priority="1546" operator="containsText" aboveAverage="0" equalAverage="0" bottom="0" percent="0" rank="0" text="Pinnacle" dxfId="3235">
      <formula>NOT(ISERROR(SEARCH("Pinnacle",B2744)))</formula>
    </cfRule>
  </conditionalFormatting>
  <conditionalFormatting sqref="B2744">
    <cfRule type="containsText" priority="1547" operator="containsText" aboveAverage="0" equalAverage="0" bottom="0" percent="0" rank="0" text="Bet365" dxfId="3236">
      <formula>NOT(ISERROR(SEARCH("Bet365",B2744)))</formula>
    </cfRule>
  </conditionalFormatting>
  <conditionalFormatting sqref="B2744">
    <cfRule type="containsText" priority="1548" operator="containsText" aboveAverage="0" equalAverage="0" bottom="0" percent="0" rank="0" text="Unibet" dxfId="3237">
      <formula>NOT(ISERROR(SEARCH("Unibet",B2744)))</formula>
    </cfRule>
  </conditionalFormatting>
  <conditionalFormatting sqref="B2744">
    <cfRule type="containsText" priority="1549" operator="containsText" aboveAverage="0" equalAverage="0" bottom="0" percent="0" rank="0" text="Betsson" dxfId="3238">
      <formula>NOT(ISERROR(SEARCH("Betsson",B2744)))</formula>
    </cfRule>
  </conditionalFormatting>
  <conditionalFormatting sqref="B2744">
    <cfRule type="containsText" priority="1550" operator="containsText" aboveAverage="0" equalAverage="0" bottom="0" percent="0" rank="0" text="Betsafe" dxfId="3239">
      <formula>NOT(ISERROR(SEARCH("Betsafe",B2744)))</formula>
    </cfRule>
  </conditionalFormatting>
  <conditionalFormatting sqref="B2744">
    <cfRule type="containsText" priority="1551" operator="containsText" aboveAverage="0" equalAverage="0" bottom="0" percent="0" rank="0" text="Coolbet" dxfId="3240">
      <formula>NOT(ISERROR(SEARCH("Coolbet",B2744)))</formula>
    </cfRule>
  </conditionalFormatting>
  <conditionalFormatting sqref="B2744">
    <cfRule type="cellIs" priority="1552" operator="equal" aboveAverage="0" equalAverage="0" bottom="0" percent="0" rank="0" text="" dxfId="3241">
      <formula>"TonyBet"</formula>
    </cfRule>
  </conditionalFormatting>
  <conditionalFormatting sqref="B2744">
    <cfRule type="cellIs" priority="1553" operator="equal" aboveAverage="0" equalAverage="0" bottom="0" percent="0" rank="0" text="" dxfId="3242">
      <formula>"TonyBet"</formula>
    </cfRule>
  </conditionalFormatting>
  <conditionalFormatting sqref="B2744">
    <cfRule type="cellIs" priority="1554" operator="equal" aboveAverage="0" equalAverage="0" bottom="0" percent="0" rank="0" text="" dxfId="3243">
      <formula>"Expekt"</formula>
    </cfRule>
  </conditionalFormatting>
  <conditionalFormatting sqref="B2744">
    <cfRule type="cellIs" priority="1555" operator="equal" aboveAverage="0" equalAverage="0" bottom="0" percent="0" rank="0" text="" dxfId="3244">
      <formula>"Betway"</formula>
    </cfRule>
  </conditionalFormatting>
  <conditionalFormatting sqref="B2744">
    <cfRule type="cellIs" priority="1556" operator="equal" aboveAverage="0" equalAverage="0" bottom="0" percent="0" rank="0" text="" dxfId="3245">
      <formula>"Rizk"</formula>
    </cfRule>
  </conditionalFormatting>
  <conditionalFormatting sqref="B2744">
    <cfRule type="cellIs" priority="1557" operator="equal" aboveAverage="0" equalAverage="0" bottom="0" percent="0" rank="0" text="" dxfId="3246">
      <formula>"Coolbet"</formula>
    </cfRule>
  </conditionalFormatting>
  <conditionalFormatting sqref="B2744">
    <cfRule type="cellIs" priority="1558" operator="equal" aboveAverage="0" equalAverage="0" bottom="0" percent="0" rank="0" text="" dxfId="3247">
      <formula>"Unibet"</formula>
    </cfRule>
  </conditionalFormatting>
  <conditionalFormatting sqref="B2744">
    <cfRule type="cellIs" priority="1559" operator="equal" aboveAverage="0" equalAverage="0" bottom="0" percent="0" rank="0" text="" dxfId="3248">
      <formula>"Unibet"</formula>
    </cfRule>
  </conditionalFormatting>
  <conditionalFormatting sqref="B2744">
    <cfRule type="cellIs" priority="1560" operator="equal" aboveAverage="0" equalAverage="0" bottom="0" percent="0" rank="0" text="" dxfId="3249">
      <formula>"Betsson"</formula>
    </cfRule>
  </conditionalFormatting>
  <conditionalFormatting sqref="B2744">
    <cfRule type="cellIs" priority="1561" operator="equal" aboveAverage="0" equalAverage="0" bottom="0" percent="0" rank="0" text="" dxfId="3250">
      <formula>"NordicBet"</formula>
    </cfRule>
  </conditionalFormatting>
  <conditionalFormatting sqref="B2742">
    <cfRule type="containsText" priority="1562" operator="containsText" aboveAverage="0" equalAverage="0" bottom="0" percent="0" rank="0" text="Paf" dxfId="3251">
      <formula>NOT(ISERROR(SEARCH("Paf",B2742)))</formula>
    </cfRule>
  </conditionalFormatting>
  <conditionalFormatting sqref="B2742">
    <cfRule type="containsText" priority="1563" operator="containsText" aboveAverage="0" equalAverage="0" bottom="0" percent="0" rank="0" text="Rizk" dxfId="3252">
      <formula>NOT(ISERROR(SEARCH("Rizk",B2742)))</formula>
    </cfRule>
  </conditionalFormatting>
  <conditionalFormatting sqref="B2742">
    <cfRule type="containsText" priority="1564" operator="containsText" aboveAverage="0" equalAverage="0" bottom="0" percent="0" rank="0" text="Mr.green" dxfId="3253">
      <formula>NOT(ISERROR(SEARCH("Mr.green",B2742)))</formula>
    </cfRule>
  </conditionalFormatting>
  <conditionalFormatting sqref="B2742">
    <cfRule type="containsText" priority="1565" operator="containsText" aboveAverage="0" equalAverage="0" bottom="0" percent="0" rank="0" text="Betway" dxfId="3254">
      <formula>NOT(ISERROR(SEARCH("Betway",B2742)))</formula>
    </cfRule>
  </conditionalFormatting>
  <conditionalFormatting sqref="B2742">
    <cfRule type="containsText" priority="1566" operator="containsText" aboveAverage="0" equalAverage="0" bottom="0" percent="0" rank="0" text="Leovegas" dxfId="3255">
      <formula>NOT(ISERROR(SEARCH("Leovegas",B2742)))</formula>
    </cfRule>
  </conditionalFormatting>
  <conditionalFormatting sqref="B2742">
    <cfRule type="containsText" priority="1567" operator="containsText" aboveAverage="0" equalAverage="0" bottom="0" percent="0" rank="0" text="Intertops" dxfId="3256">
      <formula>NOT(ISERROR(SEARCH("Intertops",B2742)))</formula>
    </cfRule>
  </conditionalFormatting>
  <conditionalFormatting sqref="B2742">
    <cfRule type="containsText" priority="1568" operator="containsText" aboveAverage="0" equalAverage="0" bottom="0" percent="0" rank="0" text="Expekt" dxfId="3257">
      <formula>NOT(ISERROR(SEARCH("Expekt",B2742)))</formula>
    </cfRule>
  </conditionalFormatting>
  <conditionalFormatting sqref="B2742">
    <cfRule type="containsText" priority="1569" operator="containsText" aboveAverage="0" equalAverage="0" bottom="0" percent="0" rank="0" text="Comeon" dxfId="3258">
      <formula>NOT(ISERROR(SEARCH("Comeon",B2742)))</formula>
    </cfRule>
  </conditionalFormatting>
  <conditionalFormatting sqref="B2742">
    <cfRule type="containsText" priority="1570" operator="containsText" aboveAverage="0" equalAverage="0" bottom="0" percent="0" rank="0" text="Mobilebet" dxfId="3259">
      <formula>NOT(ISERROR(SEARCH("Mobilebet",B2742)))</formula>
    </cfRule>
  </conditionalFormatting>
  <conditionalFormatting sqref="B2742">
    <cfRule type="containsText" priority="1571" operator="containsText" aboveAverage="0" equalAverage="0" bottom="0" percent="0" rank="0" text="Pinnacle" dxfId="3260">
      <formula>NOT(ISERROR(SEARCH("Pinnacle",B2742)))</formula>
    </cfRule>
  </conditionalFormatting>
  <conditionalFormatting sqref="B2742">
    <cfRule type="containsText" priority="1572" operator="containsText" aboveAverage="0" equalAverage="0" bottom="0" percent="0" rank="0" text="Bet365" dxfId="3261">
      <formula>NOT(ISERROR(SEARCH("Bet365",B2742)))</formula>
    </cfRule>
  </conditionalFormatting>
  <conditionalFormatting sqref="B2742">
    <cfRule type="containsText" priority="1573" operator="containsText" aboveAverage="0" equalAverage="0" bottom="0" percent="0" rank="0" text="Unibet" dxfId="3262">
      <formula>NOT(ISERROR(SEARCH("Unibet",B2742)))</formula>
    </cfRule>
  </conditionalFormatting>
  <conditionalFormatting sqref="B2742">
    <cfRule type="containsText" priority="1574" operator="containsText" aboveAverage="0" equalAverage="0" bottom="0" percent="0" rank="0" text="Betsson" dxfId="3263">
      <formula>NOT(ISERROR(SEARCH("Betsson",B2742)))</formula>
    </cfRule>
  </conditionalFormatting>
  <conditionalFormatting sqref="B2742">
    <cfRule type="containsText" priority="1575" operator="containsText" aboveAverage="0" equalAverage="0" bottom="0" percent="0" rank="0" text="Betsafe" dxfId="3264">
      <formula>NOT(ISERROR(SEARCH("Betsafe",B2742)))</formula>
    </cfRule>
  </conditionalFormatting>
  <conditionalFormatting sqref="B2742">
    <cfRule type="containsText" priority="1576" operator="containsText" aboveAverage="0" equalAverage="0" bottom="0" percent="0" rank="0" text="Coolbet" dxfId="3265">
      <formula>NOT(ISERROR(SEARCH("Coolbet",B2742)))</formula>
    </cfRule>
  </conditionalFormatting>
  <conditionalFormatting sqref="B2742">
    <cfRule type="cellIs" priority="1577" operator="equal" aboveAverage="0" equalAverage="0" bottom="0" percent="0" rank="0" text="" dxfId="3266">
      <formula>"TonyBet"</formula>
    </cfRule>
  </conditionalFormatting>
  <conditionalFormatting sqref="B2742">
    <cfRule type="cellIs" priority="1578" operator="equal" aboveAverage="0" equalAverage="0" bottom="0" percent="0" rank="0" text="" dxfId="3267">
      <formula>"TonyBet"</formula>
    </cfRule>
  </conditionalFormatting>
  <conditionalFormatting sqref="B2742">
    <cfRule type="cellIs" priority="1579" operator="equal" aboveAverage="0" equalAverage="0" bottom="0" percent="0" rank="0" text="" dxfId="3268">
      <formula>"Expekt"</formula>
    </cfRule>
  </conditionalFormatting>
  <conditionalFormatting sqref="B2742">
    <cfRule type="cellIs" priority="1580" operator="equal" aboveAverage="0" equalAverage="0" bottom="0" percent="0" rank="0" text="" dxfId="3269">
      <formula>"Betway"</formula>
    </cfRule>
  </conditionalFormatting>
  <conditionalFormatting sqref="B2742">
    <cfRule type="cellIs" priority="1581" operator="equal" aboveAverage="0" equalAverage="0" bottom="0" percent="0" rank="0" text="" dxfId="3270">
      <formula>"Rizk"</formula>
    </cfRule>
  </conditionalFormatting>
  <conditionalFormatting sqref="B2742">
    <cfRule type="cellIs" priority="1582" operator="equal" aboveAverage="0" equalAverage="0" bottom="0" percent="0" rank="0" text="" dxfId="3271">
      <formula>"Coolbet"</formula>
    </cfRule>
  </conditionalFormatting>
  <conditionalFormatting sqref="B2742">
    <cfRule type="cellIs" priority="1583" operator="equal" aboveAverage="0" equalAverage="0" bottom="0" percent="0" rank="0" text="" dxfId="3272">
      <formula>"Unibet"</formula>
    </cfRule>
  </conditionalFormatting>
  <conditionalFormatting sqref="B2742">
    <cfRule type="cellIs" priority="1584" operator="equal" aboveAverage="0" equalAverage="0" bottom="0" percent="0" rank="0" text="" dxfId="3273">
      <formula>"Unibet"</formula>
    </cfRule>
  </conditionalFormatting>
  <conditionalFormatting sqref="B2742">
    <cfRule type="cellIs" priority="1585" operator="equal" aboveAverage="0" equalAverage="0" bottom="0" percent="0" rank="0" text="" dxfId="3274">
      <formula>"Betsson"</formula>
    </cfRule>
  </conditionalFormatting>
  <conditionalFormatting sqref="B2742">
    <cfRule type="cellIs" priority="1586" operator="equal" aboveAverage="0" equalAverage="0" bottom="0" percent="0" rank="0" text="" dxfId="3275">
      <formula>"NordicBet"</formula>
    </cfRule>
  </conditionalFormatting>
  <conditionalFormatting sqref="B2774">
    <cfRule type="containsText" priority="1587" operator="containsText" aboveAverage="0" equalAverage="0" bottom="0" percent="0" rank="0" text="Paf" dxfId="3276">
      <formula>NOT(ISERROR(SEARCH("Paf",B2774)))</formula>
    </cfRule>
  </conditionalFormatting>
  <conditionalFormatting sqref="B2774">
    <cfRule type="containsText" priority="1588" operator="containsText" aboveAverage="0" equalAverage="0" bottom="0" percent="0" rank="0" text="Rizk" dxfId="3277">
      <formula>NOT(ISERROR(SEARCH("Rizk",B2774)))</formula>
    </cfRule>
  </conditionalFormatting>
  <conditionalFormatting sqref="B2774">
    <cfRule type="containsText" priority="1589" operator="containsText" aboveAverage="0" equalAverage="0" bottom="0" percent="0" rank="0" text="Mr.green" dxfId="3278">
      <formula>NOT(ISERROR(SEARCH("Mr.green",B2774)))</formula>
    </cfRule>
  </conditionalFormatting>
  <conditionalFormatting sqref="B2774">
    <cfRule type="containsText" priority="1590" operator="containsText" aboveAverage="0" equalAverage="0" bottom="0" percent="0" rank="0" text="Betway" dxfId="3279">
      <formula>NOT(ISERROR(SEARCH("Betway",B2774)))</formula>
    </cfRule>
  </conditionalFormatting>
  <conditionalFormatting sqref="B2774">
    <cfRule type="containsText" priority="1591" operator="containsText" aboveAverage="0" equalAverage="0" bottom="0" percent="0" rank="0" text="Leovegas" dxfId="3280">
      <formula>NOT(ISERROR(SEARCH("Leovegas",B2774)))</formula>
    </cfRule>
  </conditionalFormatting>
  <conditionalFormatting sqref="B2774">
    <cfRule type="containsText" priority="1592" operator="containsText" aboveAverage="0" equalAverage="0" bottom="0" percent="0" rank="0" text="Intertops" dxfId="3281">
      <formula>NOT(ISERROR(SEARCH("Intertops",B2774)))</formula>
    </cfRule>
  </conditionalFormatting>
  <conditionalFormatting sqref="B2774">
    <cfRule type="containsText" priority="1593" operator="containsText" aboveAverage="0" equalAverage="0" bottom="0" percent="0" rank="0" text="Expekt" dxfId="3282">
      <formula>NOT(ISERROR(SEARCH("Expekt",B2774)))</formula>
    </cfRule>
  </conditionalFormatting>
  <conditionalFormatting sqref="B2774">
    <cfRule type="containsText" priority="1594" operator="containsText" aboveAverage="0" equalAverage="0" bottom="0" percent="0" rank="0" text="Comeon" dxfId="3283">
      <formula>NOT(ISERROR(SEARCH("Comeon",B2774)))</formula>
    </cfRule>
  </conditionalFormatting>
  <conditionalFormatting sqref="B2774">
    <cfRule type="containsText" priority="1595" operator="containsText" aboveAverage="0" equalAverage="0" bottom="0" percent="0" rank="0" text="Mobilebet" dxfId="3284">
      <formula>NOT(ISERROR(SEARCH("Mobilebet",B2774)))</formula>
    </cfRule>
  </conditionalFormatting>
  <conditionalFormatting sqref="B2774">
    <cfRule type="containsText" priority="1596" operator="containsText" aboveAverage="0" equalAverage="0" bottom="0" percent="0" rank="0" text="Pinnacle" dxfId="3285">
      <formula>NOT(ISERROR(SEARCH("Pinnacle",B2774)))</formula>
    </cfRule>
  </conditionalFormatting>
  <conditionalFormatting sqref="B2774">
    <cfRule type="containsText" priority="1597" operator="containsText" aboveAverage="0" equalAverage="0" bottom="0" percent="0" rank="0" text="Bet365" dxfId="3286">
      <formula>NOT(ISERROR(SEARCH("Bet365",B2774)))</formula>
    </cfRule>
  </conditionalFormatting>
  <conditionalFormatting sqref="B2774">
    <cfRule type="containsText" priority="1598" operator="containsText" aboveAverage="0" equalAverage="0" bottom="0" percent="0" rank="0" text="Unibet" dxfId="3287">
      <formula>NOT(ISERROR(SEARCH("Unibet",B2774)))</formula>
    </cfRule>
  </conditionalFormatting>
  <conditionalFormatting sqref="B2774">
    <cfRule type="containsText" priority="1599" operator="containsText" aboveAverage="0" equalAverage="0" bottom="0" percent="0" rank="0" text="Betsson" dxfId="3288">
      <formula>NOT(ISERROR(SEARCH("Betsson",B2774)))</formula>
    </cfRule>
  </conditionalFormatting>
  <conditionalFormatting sqref="B2774">
    <cfRule type="containsText" priority="1600" operator="containsText" aboveAverage="0" equalAverage="0" bottom="0" percent="0" rank="0" text="Betsafe" dxfId="3289">
      <formula>NOT(ISERROR(SEARCH("Betsafe",B2774)))</formula>
    </cfRule>
  </conditionalFormatting>
  <conditionalFormatting sqref="B2774">
    <cfRule type="containsText" priority="1601" operator="containsText" aboveAverage="0" equalAverage="0" bottom="0" percent="0" rank="0" text="Coolbet" dxfId="3290">
      <formula>NOT(ISERROR(SEARCH("Coolbet",B2774)))</formula>
    </cfRule>
  </conditionalFormatting>
  <conditionalFormatting sqref="B2774">
    <cfRule type="cellIs" priority="1602" operator="equal" aboveAverage="0" equalAverage="0" bottom="0" percent="0" rank="0" text="" dxfId="3291">
      <formula>"TonyBet"</formula>
    </cfRule>
  </conditionalFormatting>
  <conditionalFormatting sqref="B2774">
    <cfRule type="cellIs" priority="1603" operator="equal" aboveAverage="0" equalAverage="0" bottom="0" percent="0" rank="0" text="" dxfId="3292">
      <formula>"TonyBet"</formula>
    </cfRule>
  </conditionalFormatting>
  <conditionalFormatting sqref="B2774">
    <cfRule type="cellIs" priority="1604" operator="equal" aboveAverage="0" equalAverage="0" bottom="0" percent="0" rank="0" text="" dxfId="3293">
      <formula>"Expekt"</formula>
    </cfRule>
  </conditionalFormatting>
  <conditionalFormatting sqref="B2774">
    <cfRule type="cellIs" priority="1605" operator="equal" aboveAverage="0" equalAverage="0" bottom="0" percent="0" rank="0" text="" dxfId="3294">
      <formula>"Betway"</formula>
    </cfRule>
  </conditionalFormatting>
  <conditionalFormatting sqref="B2774">
    <cfRule type="cellIs" priority="1606" operator="equal" aboveAverage="0" equalAverage="0" bottom="0" percent="0" rank="0" text="" dxfId="3295">
      <formula>"Rizk"</formula>
    </cfRule>
  </conditionalFormatting>
  <conditionalFormatting sqref="B2774">
    <cfRule type="cellIs" priority="1607" operator="equal" aboveAverage="0" equalAverage="0" bottom="0" percent="0" rank="0" text="" dxfId="3296">
      <formula>"Coolbet"</formula>
    </cfRule>
  </conditionalFormatting>
  <conditionalFormatting sqref="B2774">
    <cfRule type="cellIs" priority="1608" operator="equal" aboveAverage="0" equalAverage="0" bottom="0" percent="0" rank="0" text="" dxfId="3297">
      <formula>"Unibet"</formula>
    </cfRule>
  </conditionalFormatting>
  <conditionalFormatting sqref="B2774">
    <cfRule type="cellIs" priority="1609" operator="equal" aboveAverage="0" equalAverage="0" bottom="0" percent="0" rank="0" text="" dxfId="3298">
      <formula>"Unibet"</formula>
    </cfRule>
  </conditionalFormatting>
  <conditionalFormatting sqref="B2774">
    <cfRule type="cellIs" priority="1610" operator="equal" aboveAverage="0" equalAverage="0" bottom="0" percent="0" rank="0" text="" dxfId="3299">
      <formula>"Betsson"</formula>
    </cfRule>
  </conditionalFormatting>
  <conditionalFormatting sqref="B2774">
    <cfRule type="cellIs" priority="1611" operator="equal" aboveAverage="0" equalAverage="0" bottom="0" percent="0" rank="0" text="" dxfId="3300">
      <formula>"NordicBet"</formula>
    </cfRule>
  </conditionalFormatting>
  <conditionalFormatting sqref="B2774">
    <cfRule type="cellIs" priority="1612" operator="equal" aboveAverage="0" equalAverage="0" bottom="0" percent="0" rank="0" text="" dxfId="3301">
      <formula>"ComeOn"</formula>
    </cfRule>
  </conditionalFormatting>
  <conditionalFormatting sqref="B2774">
    <cfRule type="cellIs" priority="1613" operator="equal" aboveAverage="0" equalAverage="0" bottom="0" percent="0" rank="0" text="" dxfId="3302">
      <formula>"Paf"</formula>
    </cfRule>
  </conditionalFormatting>
  <conditionalFormatting sqref="B2774">
    <cfRule type="cellIs" priority="1614" operator="equal" aboveAverage="0" equalAverage="0" bottom="0" percent="0" rank="0" text="" dxfId="3303">
      <formula>"Betsafe"</formula>
    </cfRule>
  </conditionalFormatting>
  <conditionalFormatting sqref="B2774">
    <cfRule type="cellIs" priority="1615" operator="equal" aboveAverage="0" equalAverage="0" bottom="0" percent="0" rank="0" text="" dxfId="3304">
      <formula>"Coolbet"</formula>
    </cfRule>
  </conditionalFormatting>
  <conditionalFormatting sqref="B2774">
    <cfRule type="cellIs" priority="1616" operator="equal" aboveAverage="0" equalAverage="0" bottom="0" percent="0" rank="0" text="" dxfId="3305">
      <formula>"Pinnacle"</formula>
    </cfRule>
  </conditionalFormatting>
  <conditionalFormatting sqref="B2796:B2799">
    <cfRule type="containsText" priority="1617" operator="containsText" aboveAverage="0" equalAverage="0" bottom="0" percent="0" rank="0" text="Paf" dxfId="3306">
      <formula>NOT(ISERROR(SEARCH("Paf",B2796)))</formula>
    </cfRule>
  </conditionalFormatting>
  <conditionalFormatting sqref="B2796:B2799">
    <cfRule type="containsText" priority="1618" operator="containsText" aboveAverage="0" equalAverage="0" bottom="0" percent="0" rank="0" text="Rizk" dxfId="3307">
      <formula>NOT(ISERROR(SEARCH("Rizk",B2796)))</formula>
    </cfRule>
  </conditionalFormatting>
  <conditionalFormatting sqref="B2796:B2799">
    <cfRule type="containsText" priority="1619" operator="containsText" aboveAverage="0" equalAverage="0" bottom="0" percent="0" rank="0" text="Mr.green" dxfId="3308">
      <formula>NOT(ISERROR(SEARCH("Mr.green",B2796)))</formula>
    </cfRule>
  </conditionalFormatting>
  <conditionalFormatting sqref="B2796:B2799">
    <cfRule type="containsText" priority="1620" operator="containsText" aboveAverage="0" equalAverage="0" bottom="0" percent="0" rank="0" text="Betway" dxfId="3309">
      <formula>NOT(ISERROR(SEARCH("Betway",B2796)))</formula>
    </cfRule>
  </conditionalFormatting>
  <conditionalFormatting sqref="B2796:B2799">
    <cfRule type="containsText" priority="1621" operator="containsText" aboveAverage="0" equalAverage="0" bottom="0" percent="0" rank="0" text="Leovegas" dxfId="3310">
      <formula>NOT(ISERROR(SEARCH("Leovegas",B2796)))</formula>
    </cfRule>
  </conditionalFormatting>
  <conditionalFormatting sqref="B2796:B2799">
    <cfRule type="containsText" priority="1622" operator="containsText" aboveAverage="0" equalAverage="0" bottom="0" percent="0" rank="0" text="Intertops" dxfId="3311">
      <formula>NOT(ISERROR(SEARCH("Intertops",B2796)))</formula>
    </cfRule>
  </conditionalFormatting>
  <conditionalFormatting sqref="B2796:B2799">
    <cfRule type="containsText" priority="1623" operator="containsText" aboveAverage="0" equalAverage="0" bottom="0" percent="0" rank="0" text="Expekt" dxfId="3312">
      <formula>NOT(ISERROR(SEARCH("Expekt",B2796)))</formula>
    </cfRule>
  </conditionalFormatting>
  <conditionalFormatting sqref="B2796:B2799">
    <cfRule type="containsText" priority="1624" operator="containsText" aboveAverage="0" equalAverage="0" bottom="0" percent="0" rank="0" text="Comeon" dxfId="3313">
      <formula>NOT(ISERROR(SEARCH("Comeon",B2796)))</formula>
    </cfRule>
  </conditionalFormatting>
  <conditionalFormatting sqref="B2796:B2799">
    <cfRule type="containsText" priority="1625" operator="containsText" aboveAverage="0" equalAverage="0" bottom="0" percent="0" rank="0" text="Mobilebet" dxfId="3314">
      <formula>NOT(ISERROR(SEARCH("Mobilebet",B2796)))</formula>
    </cfRule>
  </conditionalFormatting>
  <conditionalFormatting sqref="B2796:B2799">
    <cfRule type="containsText" priority="1626" operator="containsText" aboveAverage="0" equalAverage="0" bottom="0" percent="0" rank="0" text="Pinnacle" dxfId="3315">
      <formula>NOT(ISERROR(SEARCH("Pinnacle",B2796)))</formula>
    </cfRule>
  </conditionalFormatting>
  <conditionalFormatting sqref="B2796:B2799">
    <cfRule type="containsText" priority="1627" operator="containsText" aboveAverage="0" equalAverage="0" bottom="0" percent="0" rank="0" text="Bet365" dxfId="3316">
      <formula>NOT(ISERROR(SEARCH("Bet365",B2796)))</formula>
    </cfRule>
  </conditionalFormatting>
  <conditionalFormatting sqref="B2796:B2799">
    <cfRule type="containsText" priority="1628" operator="containsText" aboveAverage="0" equalAverage="0" bottom="0" percent="0" rank="0" text="Unibet" dxfId="3317">
      <formula>NOT(ISERROR(SEARCH("Unibet",B2796)))</formula>
    </cfRule>
  </conditionalFormatting>
  <conditionalFormatting sqref="B2796:B2799">
    <cfRule type="containsText" priority="1629" operator="containsText" aboveAverage="0" equalAverage="0" bottom="0" percent="0" rank="0" text="Betsson" dxfId="3318">
      <formula>NOT(ISERROR(SEARCH("Betsson",B2796)))</formula>
    </cfRule>
  </conditionalFormatting>
  <conditionalFormatting sqref="B2796:B2799">
    <cfRule type="containsText" priority="1630" operator="containsText" aboveAverage="0" equalAverage="0" bottom="0" percent="0" rank="0" text="Betsafe" dxfId="3319">
      <formula>NOT(ISERROR(SEARCH("Betsafe",B2796)))</formula>
    </cfRule>
  </conditionalFormatting>
  <conditionalFormatting sqref="B2796:B2799">
    <cfRule type="containsText" priority="1631" operator="containsText" aboveAverage="0" equalAverage="0" bottom="0" percent="0" rank="0" text="Coolbet" dxfId="3320">
      <formula>NOT(ISERROR(SEARCH("Coolbet",B2796)))</formula>
    </cfRule>
  </conditionalFormatting>
  <conditionalFormatting sqref="B2796:B2799">
    <cfRule type="cellIs" priority="1632" operator="equal" aboveAverage="0" equalAverage="0" bottom="0" percent="0" rank="0" text="" dxfId="3321">
      <formula>"TonyBet"</formula>
    </cfRule>
  </conditionalFormatting>
  <conditionalFormatting sqref="B2796:B2799">
    <cfRule type="cellIs" priority="1633" operator="equal" aboveAverage="0" equalAverage="0" bottom="0" percent="0" rank="0" text="" dxfId="3322">
      <formula>"TonyBet"</formula>
    </cfRule>
  </conditionalFormatting>
  <conditionalFormatting sqref="B2796:B2799">
    <cfRule type="cellIs" priority="1634" operator="equal" aboveAverage="0" equalAverage="0" bottom="0" percent="0" rank="0" text="" dxfId="3323">
      <formula>"Expekt"</formula>
    </cfRule>
  </conditionalFormatting>
  <conditionalFormatting sqref="B2796:B2799">
    <cfRule type="cellIs" priority="1635" operator="equal" aboveAverage="0" equalAverage="0" bottom="0" percent="0" rank="0" text="" dxfId="3324">
      <formula>"Betway"</formula>
    </cfRule>
  </conditionalFormatting>
  <conditionalFormatting sqref="B2796:B2799">
    <cfRule type="cellIs" priority="1636" operator="equal" aboveAverage="0" equalAverage="0" bottom="0" percent="0" rank="0" text="" dxfId="3325">
      <formula>"Rizk"</formula>
    </cfRule>
  </conditionalFormatting>
  <conditionalFormatting sqref="B2796:B2799">
    <cfRule type="cellIs" priority="1637" operator="equal" aboveAverage="0" equalAverage="0" bottom="0" percent="0" rank="0" text="" dxfId="3326">
      <formula>"Coolbet"</formula>
    </cfRule>
  </conditionalFormatting>
  <conditionalFormatting sqref="B2796:B2799">
    <cfRule type="cellIs" priority="1638" operator="equal" aboveAverage="0" equalAverage="0" bottom="0" percent="0" rank="0" text="" dxfId="3327">
      <formula>"Unibet"</formula>
    </cfRule>
  </conditionalFormatting>
  <conditionalFormatting sqref="B2796:B2799">
    <cfRule type="cellIs" priority="1639" operator="equal" aboveAverage="0" equalAverage="0" bottom="0" percent="0" rank="0" text="" dxfId="3328">
      <formula>"Unibet"</formula>
    </cfRule>
  </conditionalFormatting>
  <conditionalFormatting sqref="B2796:B2799">
    <cfRule type="cellIs" priority="1640" operator="equal" aboveAverage="0" equalAverage="0" bottom="0" percent="0" rank="0" text="" dxfId="3329">
      <formula>"Betsson"</formula>
    </cfRule>
  </conditionalFormatting>
  <conditionalFormatting sqref="B2796:B2799">
    <cfRule type="cellIs" priority="1641" operator="equal" aboveAverage="0" equalAverage="0" bottom="0" percent="0" rank="0" text="" dxfId="3330">
      <formula>"NordicBet"</formula>
    </cfRule>
  </conditionalFormatting>
  <conditionalFormatting sqref="B2796:B2799">
    <cfRule type="cellIs" priority="1642" operator="equal" aboveAverage="0" equalAverage="0" bottom="0" percent="0" rank="0" text="" dxfId="3331">
      <formula>"ComeOn"</formula>
    </cfRule>
  </conditionalFormatting>
  <conditionalFormatting sqref="B2796:B2799">
    <cfRule type="cellIs" priority="1643" operator="equal" aboveAverage="0" equalAverage="0" bottom="0" percent="0" rank="0" text="" dxfId="3332">
      <formula>"Paf"</formula>
    </cfRule>
  </conditionalFormatting>
  <conditionalFormatting sqref="B2796:B2799">
    <cfRule type="cellIs" priority="1644" operator="equal" aboveAverage="0" equalAverage="0" bottom="0" percent="0" rank="0" text="" dxfId="3333">
      <formula>"Betsafe"</formula>
    </cfRule>
  </conditionalFormatting>
  <conditionalFormatting sqref="B2796:B2799">
    <cfRule type="cellIs" priority="1645" operator="equal" aboveAverage="0" equalAverage="0" bottom="0" percent="0" rank="0" text="" dxfId="3334">
      <formula>"Coolbet"</formula>
    </cfRule>
  </conditionalFormatting>
  <conditionalFormatting sqref="B2796:B2799">
    <cfRule type="cellIs" priority="1646" operator="equal" aboveAverage="0" equalAverage="0" bottom="0" percent="0" rank="0" text="" dxfId="3335">
      <formula>"Pinnacle"</formula>
    </cfRule>
  </conditionalFormatting>
  <conditionalFormatting sqref="B2807">
    <cfRule type="containsText" priority="1647" operator="containsText" aboveAverage="0" equalAverage="0" bottom="0" percent="0" rank="0" text="Paf" dxfId="3336">
      <formula>NOT(ISERROR(SEARCH("Paf",B2807)))</formula>
    </cfRule>
  </conditionalFormatting>
  <conditionalFormatting sqref="B2807">
    <cfRule type="containsText" priority="1648" operator="containsText" aboveAverage="0" equalAverage="0" bottom="0" percent="0" rank="0" text="Rizk" dxfId="3337">
      <formula>NOT(ISERROR(SEARCH("Rizk",B2807)))</formula>
    </cfRule>
  </conditionalFormatting>
  <conditionalFormatting sqref="B2807">
    <cfRule type="containsText" priority="1649" operator="containsText" aboveAverage="0" equalAverage="0" bottom="0" percent="0" rank="0" text="Mr.green" dxfId="3338">
      <formula>NOT(ISERROR(SEARCH("Mr.green",B2807)))</formula>
    </cfRule>
  </conditionalFormatting>
  <conditionalFormatting sqref="B2807">
    <cfRule type="containsText" priority="1650" operator="containsText" aboveAverage="0" equalAverage="0" bottom="0" percent="0" rank="0" text="Betway" dxfId="3339">
      <formula>NOT(ISERROR(SEARCH("Betway",B2807)))</formula>
    </cfRule>
  </conditionalFormatting>
  <conditionalFormatting sqref="B2807">
    <cfRule type="containsText" priority="1651" operator="containsText" aboveAverage="0" equalAverage="0" bottom="0" percent="0" rank="0" text="Leovegas" dxfId="3340">
      <formula>NOT(ISERROR(SEARCH("Leovegas",B2807)))</formula>
    </cfRule>
  </conditionalFormatting>
  <conditionalFormatting sqref="B2807">
    <cfRule type="containsText" priority="1652" operator="containsText" aboveAverage="0" equalAverage="0" bottom="0" percent="0" rank="0" text="Intertops" dxfId="3341">
      <formula>NOT(ISERROR(SEARCH("Intertops",B2807)))</formula>
    </cfRule>
  </conditionalFormatting>
  <conditionalFormatting sqref="B2807">
    <cfRule type="containsText" priority="1653" operator="containsText" aboveAverage="0" equalAverage="0" bottom="0" percent="0" rank="0" text="Expekt" dxfId="3342">
      <formula>NOT(ISERROR(SEARCH("Expekt",B2807)))</formula>
    </cfRule>
  </conditionalFormatting>
  <conditionalFormatting sqref="B2807">
    <cfRule type="containsText" priority="1654" operator="containsText" aboveAverage="0" equalAverage="0" bottom="0" percent="0" rank="0" text="Comeon" dxfId="3343">
      <formula>NOT(ISERROR(SEARCH("Comeon",B2807)))</formula>
    </cfRule>
  </conditionalFormatting>
  <conditionalFormatting sqref="B2807">
    <cfRule type="containsText" priority="1655" operator="containsText" aboveAverage="0" equalAverage="0" bottom="0" percent="0" rank="0" text="Mobilebet" dxfId="3344">
      <formula>NOT(ISERROR(SEARCH("Mobilebet",B2807)))</formula>
    </cfRule>
  </conditionalFormatting>
  <conditionalFormatting sqref="B2807">
    <cfRule type="containsText" priority="1656" operator="containsText" aboveAverage="0" equalAverage="0" bottom="0" percent="0" rank="0" text="Pinnacle" dxfId="3345">
      <formula>NOT(ISERROR(SEARCH("Pinnacle",B2807)))</formula>
    </cfRule>
  </conditionalFormatting>
  <conditionalFormatting sqref="B2807">
    <cfRule type="containsText" priority="1657" operator="containsText" aboveAverage="0" equalAverage="0" bottom="0" percent="0" rank="0" text="Bet365" dxfId="3346">
      <formula>NOT(ISERROR(SEARCH("Bet365",B2807)))</formula>
    </cfRule>
  </conditionalFormatting>
  <conditionalFormatting sqref="B2807">
    <cfRule type="containsText" priority="1658" operator="containsText" aboveAverage="0" equalAverage="0" bottom="0" percent="0" rank="0" text="Unibet" dxfId="3347">
      <formula>NOT(ISERROR(SEARCH("Unibet",B2807)))</formula>
    </cfRule>
  </conditionalFormatting>
  <conditionalFormatting sqref="B2807">
    <cfRule type="containsText" priority="1659" operator="containsText" aboveAverage="0" equalAverage="0" bottom="0" percent="0" rank="0" text="Betsson" dxfId="3348">
      <formula>NOT(ISERROR(SEARCH("Betsson",B2807)))</formula>
    </cfRule>
  </conditionalFormatting>
  <conditionalFormatting sqref="B2807">
    <cfRule type="containsText" priority="1660" operator="containsText" aboveAverage="0" equalAverage="0" bottom="0" percent="0" rank="0" text="Betsafe" dxfId="3349">
      <formula>NOT(ISERROR(SEARCH("Betsafe",B2807)))</formula>
    </cfRule>
  </conditionalFormatting>
  <conditionalFormatting sqref="B2807">
    <cfRule type="containsText" priority="1661" operator="containsText" aboveAverage="0" equalAverage="0" bottom="0" percent="0" rank="0" text="Coolbet" dxfId="3350">
      <formula>NOT(ISERROR(SEARCH("Coolbet",B2807)))</formula>
    </cfRule>
  </conditionalFormatting>
  <conditionalFormatting sqref="B2807">
    <cfRule type="cellIs" priority="1662" operator="equal" aboveAverage="0" equalAverage="0" bottom="0" percent="0" rank="0" text="" dxfId="3351">
      <formula>"TonyBet"</formula>
    </cfRule>
  </conditionalFormatting>
  <conditionalFormatting sqref="B2807">
    <cfRule type="cellIs" priority="1663" operator="equal" aboveAverage="0" equalAverage="0" bottom="0" percent="0" rank="0" text="" dxfId="3352">
      <formula>"TonyBet"</formula>
    </cfRule>
  </conditionalFormatting>
  <conditionalFormatting sqref="B2807">
    <cfRule type="cellIs" priority="1664" operator="equal" aboveAverage="0" equalAverage="0" bottom="0" percent="0" rank="0" text="" dxfId="3353">
      <formula>"Expekt"</formula>
    </cfRule>
  </conditionalFormatting>
  <conditionalFormatting sqref="B2807">
    <cfRule type="cellIs" priority="1665" operator="equal" aboveAverage="0" equalAverage="0" bottom="0" percent="0" rank="0" text="" dxfId="3354">
      <formula>"Betway"</formula>
    </cfRule>
  </conditionalFormatting>
  <conditionalFormatting sqref="B2807">
    <cfRule type="cellIs" priority="1666" operator="equal" aboveAverage="0" equalAverage="0" bottom="0" percent="0" rank="0" text="" dxfId="3355">
      <formula>"Rizk"</formula>
    </cfRule>
  </conditionalFormatting>
  <conditionalFormatting sqref="B2807">
    <cfRule type="cellIs" priority="1667" operator="equal" aboveAverage="0" equalAverage="0" bottom="0" percent="0" rank="0" text="" dxfId="3356">
      <formula>"Coolbet"</formula>
    </cfRule>
  </conditionalFormatting>
  <conditionalFormatting sqref="B2807">
    <cfRule type="cellIs" priority="1668" operator="equal" aboveAverage="0" equalAverage="0" bottom="0" percent="0" rank="0" text="" dxfId="3357">
      <formula>"Unibet"</formula>
    </cfRule>
  </conditionalFormatting>
  <conditionalFormatting sqref="B2807">
    <cfRule type="cellIs" priority="1669" operator="equal" aboveAverage="0" equalAverage="0" bottom="0" percent="0" rank="0" text="" dxfId="3358">
      <formula>"Unibet"</formula>
    </cfRule>
  </conditionalFormatting>
  <conditionalFormatting sqref="B2807">
    <cfRule type="cellIs" priority="1670" operator="equal" aboveAverage="0" equalAverage="0" bottom="0" percent="0" rank="0" text="" dxfId="3359">
      <formula>"Betsson"</formula>
    </cfRule>
  </conditionalFormatting>
  <conditionalFormatting sqref="B2807">
    <cfRule type="cellIs" priority="1671" operator="equal" aboveAverage="0" equalAverage="0" bottom="0" percent="0" rank="0" text="" dxfId="3360">
      <formula>"NordicBet"</formula>
    </cfRule>
  </conditionalFormatting>
  <conditionalFormatting sqref="B2807">
    <cfRule type="cellIs" priority="1672" operator="equal" aboveAverage="0" equalAverage="0" bottom="0" percent="0" rank="0" text="" dxfId="3361">
      <formula>"ComeOn"</formula>
    </cfRule>
  </conditionalFormatting>
  <conditionalFormatting sqref="B2807">
    <cfRule type="cellIs" priority="1673" operator="equal" aboveAverage="0" equalAverage="0" bottom="0" percent="0" rank="0" text="" dxfId="3362">
      <formula>"Paf"</formula>
    </cfRule>
  </conditionalFormatting>
  <conditionalFormatting sqref="B2807">
    <cfRule type="cellIs" priority="1674" operator="equal" aboveAverage="0" equalAverage="0" bottom="0" percent="0" rank="0" text="" dxfId="3363">
      <formula>"Betsafe"</formula>
    </cfRule>
  </conditionalFormatting>
  <conditionalFormatting sqref="B2807">
    <cfRule type="cellIs" priority="1675" operator="equal" aboveAverage="0" equalAverage="0" bottom="0" percent="0" rank="0" text="" dxfId="3364">
      <formula>"Coolbet"</formula>
    </cfRule>
  </conditionalFormatting>
  <conditionalFormatting sqref="B2807">
    <cfRule type="cellIs" priority="1676" operator="equal" aboveAverage="0" equalAverage="0" bottom="0" percent="0" rank="0" text="" dxfId="3365">
      <formula>"Pinnacle"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29" activeCellId="0" sqref="C29"/>
    </sheetView>
  </sheetViews>
  <sheetFormatPr defaultColWidth="8.59765625" defaultRowHeight="15.4" zeroHeight="false" outlineLevelRow="0" outlineLevelCol="0"/>
  <cols>
    <col collapsed="false" customWidth="true" hidden="false" outlineLevel="0" max="13" min="1" style="0" width="15.69"/>
    <col collapsed="false" customWidth="true" hidden="false" outlineLevel="0" max="20" min="20" style="0" width="20.99"/>
    <col collapsed="false" customWidth="true" hidden="false" outlineLevel="0" max="21" min="21" style="0" width="39.01"/>
  </cols>
  <sheetData>
    <row r="1" customFormat="false" ht="24.95" hidden="false" customHeight="true" outlineLevel="0" collapsed="false">
      <c r="A1" s="131" t="s">
        <v>3055</v>
      </c>
      <c r="B1" s="132" t="n">
        <v>2</v>
      </c>
      <c r="C1" s="132" t="n">
        <v>5</v>
      </c>
      <c r="D1" s="132" t="n">
        <f aca="false">B1*C1</f>
        <v>10</v>
      </c>
      <c r="E1" s="132" t="n">
        <f aca="false">D1-C2-C1</f>
        <v>-1</v>
      </c>
      <c r="F1" s="131"/>
      <c r="G1" s="131" t="s">
        <v>3055</v>
      </c>
      <c r="H1" s="132" t="n">
        <v>2.07</v>
      </c>
      <c r="I1" s="132" t="n">
        <v>5</v>
      </c>
      <c r="J1" s="132" t="n">
        <f aca="false">H1*I1</f>
        <v>10.35</v>
      </c>
      <c r="K1" s="132" t="n">
        <f aca="false">J1-I2-I1</f>
        <v>-3.15</v>
      </c>
      <c r="L1" s="133"/>
      <c r="M1" s="133"/>
      <c r="N1" s="134"/>
      <c r="O1" s="134"/>
      <c r="P1" s="134"/>
      <c r="Q1" s="134"/>
      <c r="R1" s="134"/>
      <c r="S1" s="134"/>
      <c r="T1" s="134"/>
      <c r="U1" s="135"/>
      <c r="V1" s="32"/>
      <c r="W1" s="32"/>
      <c r="X1" s="32"/>
      <c r="Y1" s="32"/>
    </row>
    <row r="2" customFormat="false" ht="24.95" hidden="false" customHeight="true" outlineLevel="0" collapsed="false">
      <c r="A2" s="131"/>
      <c r="B2" s="132" t="n">
        <v>1.9</v>
      </c>
      <c r="C2" s="132" t="n">
        <v>6</v>
      </c>
      <c r="D2" s="132" t="n">
        <f aca="false">B2*C2</f>
        <v>11.4</v>
      </c>
      <c r="E2" s="132" t="n">
        <f aca="false">D2-C2-C1</f>
        <v>0.4</v>
      </c>
      <c r="F2" s="131"/>
      <c r="G2" s="131"/>
      <c r="H2" s="132" t="n">
        <v>1.9</v>
      </c>
      <c r="I2" s="132" t="n">
        <v>8.5</v>
      </c>
      <c r="J2" s="132" t="n">
        <f aca="false">H2*I2</f>
        <v>16.15</v>
      </c>
      <c r="K2" s="132"/>
      <c r="L2" s="133"/>
      <c r="M2" s="133"/>
      <c r="N2" s="134"/>
      <c r="O2" s="134"/>
      <c r="P2" s="134"/>
      <c r="Q2" s="134"/>
      <c r="R2" s="134"/>
      <c r="S2" s="134"/>
      <c r="T2" s="134"/>
      <c r="U2" s="135"/>
      <c r="V2" s="32"/>
      <c r="W2" s="32"/>
      <c r="X2" s="32"/>
      <c r="Y2" s="32"/>
    </row>
    <row r="3" customFormat="false" ht="24.95" hidden="false" customHeight="true" outlineLevel="0" collapsed="false">
      <c r="A3" s="131"/>
      <c r="B3" s="132"/>
      <c r="C3" s="132"/>
      <c r="D3" s="132"/>
      <c r="E3" s="132"/>
      <c r="F3" s="131"/>
      <c r="G3" s="131"/>
      <c r="H3" s="132"/>
      <c r="I3" s="132"/>
      <c r="J3" s="132"/>
      <c r="K3" s="132"/>
      <c r="L3" s="133"/>
      <c r="M3" s="133"/>
      <c r="N3" s="134"/>
      <c r="O3" s="134"/>
      <c r="P3" s="134"/>
      <c r="Q3" s="134"/>
      <c r="R3" s="134"/>
      <c r="S3" s="134"/>
      <c r="T3" s="134"/>
      <c r="U3" s="135"/>
      <c r="V3" s="32"/>
      <c r="W3" s="32"/>
      <c r="X3" s="32"/>
      <c r="Y3" s="32"/>
    </row>
    <row r="4" customFormat="false" ht="24.95" hidden="false" customHeight="true" outlineLevel="0" collapsed="false">
      <c r="A4" s="131" t="s">
        <v>3056</v>
      </c>
      <c r="B4" s="132" t="n">
        <v>2</v>
      </c>
      <c r="C4" s="132" t="n">
        <f aca="false">D1</f>
        <v>10</v>
      </c>
      <c r="D4" s="132" t="n">
        <f aca="false">B4*C4</f>
        <v>20</v>
      </c>
      <c r="E4" s="132" t="n">
        <f aca="false">D4-C5-C4+E1</f>
        <v>-4</v>
      </c>
      <c r="F4" s="131"/>
      <c r="G4" s="131" t="s">
        <v>3056</v>
      </c>
      <c r="H4" s="132" t="n">
        <v>4.15</v>
      </c>
      <c r="I4" s="132" t="n">
        <f aca="false">J1</f>
        <v>10.35</v>
      </c>
      <c r="J4" s="132" t="n">
        <f aca="false">H4*I4</f>
        <v>42.9525</v>
      </c>
      <c r="K4" s="132" t="n">
        <f aca="false">J4-I5-I4+K1</f>
        <v>-31.5275</v>
      </c>
      <c r="L4" s="133"/>
      <c r="M4" s="133"/>
      <c r="N4" s="134"/>
      <c r="O4" s="134"/>
      <c r="P4" s="134"/>
      <c r="Q4" s="134"/>
      <c r="R4" s="134"/>
      <c r="S4" s="134"/>
      <c r="T4" s="134"/>
      <c r="U4" s="135"/>
      <c r="V4" s="32"/>
      <c r="W4" s="32"/>
      <c r="X4" s="32"/>
      <c r="Y4" s="32"/>
    </row>
    <row r="5" customFormat="false" ht="24.95" hidden="false" customHeight="true" outlineLevel="0" collapsed="false">
      <c r="A5" s="135" t="s">
        <v>3057</v>
      </c>
      <c r="B5" s="132" t="n">
        <v>2</v>
      </c>
      <c r="C5" s="132" t="n">
        <v>13</v>
      </c>
      <c r="D5" s="132" t="n">
        <f aca="false">B5*C5</f>
        <v>26</v>
      </c>
      <c r="E5" s="132" t="n">
        <f aca="false">D5-C5-C4+E1</f>
        <v>2</v>
      </c>
      <c r="F5" s="135"/>
      <c r="G5" s="135" t="s">
        <v>3057</v>
      </c>
      <c r="H5" s="132" t="n">
        <v>2</v>
      </c>
      <c r="I5" s="132" t="n">
        <v>60.98</v>
      </c>
      <c r="J5" s="132" t="n">
        <f aca="false">H5*I5</f>
        <v>121.96</v>
      </c>
      <c r="K5" s="132"/>
      <c r="L5" s="133"/>
      <c r="M5" s="133"/>
      <c r="N5" s="134"/>
      <c r="O5" s="134"/>
      <c r="P5" s="134"/>
      <c r="Q5" s="134"/>
      <c r="R5" s="134"/>
      <c r="S5" s="134"/>
      <c r="T5" s="134"/>
      <c r="U5" s="135"/>
      <c r="V5" s="32"/>
      <c r="W5" s="32"/>
      <c r="X5" s="32"/>
      <c r="Y5" s="32"/>
    </row>
    <row r="6" customFormat="false" ht="24.95" hidden="false" customHeight="true" outlineLevel="0" collapsed="false">
      <c r="A6" s="131"/>
      <c r="B6" s="132"/>
      <c r="C6" s="132"/>
      <c r="D6" s="132"/>
      <c r="E6" s="132"/>
      <c r="F6" s="131"/>
      <c r="G6" s="131"/>
      <c r="H6" s="132"/>
      <c r="I6" s="132"/>
      <c r="J6" s="132"/>
      <c r="K6" s="132"/>
      <c r="L6" s="133"/>
      <c r="M6" s="133"/>
      <c r="N6" s="134"/>
      <c r="O6" s="134"/>
      <c r="P6" s="134"/>
      <c r="Q6" s="134"/>
      <c r="R6" s="134"/>
      <c r="S6" s="134"/>
      <c r="T6" s="134"/>
      <c r="U6" s="135"/>
      <c r="V6" s="32"/>
      <c r="W6" s="32"/>
      <c r="X6" s="32"/>
      <c r="Y6" s="32"/>
    </row>
    <row r="7" customFormat="false" ht="24.95" hidden="false" customHeight="true" outlineLevel="0" collapsed="false">
      <c r="A7" s="131" t="s">
        <v>3058</v>
      </c>
      <c r="B7" s="132" t="n">
        <v>2</v>
      </c>
      <c r="C7" s="132" t="n">
        <f aca="false">D4</f>
        <v>20</v>
      </c>
      <c r="D7" s="132" t="n">
        <f aca="false">B7*C7</f>
        <v>40</v>
      </c>
      <c r="E7" s="132" t="n">
        <f aca="false">D7-C7-C8+E4</f>
        <v>-9</v>
      </c>
      <c r="F7" s="131"/>
      <c r="G7" s="131" t="s">
        <v>3058</v>
      </c>
      <c r="H7" s="132" t="n">
        <v>2.18</v>
      </c>
      <c r="I7" s="132" t="n">
        <f aca="false">J4</f>
        <v>42.9525</v>
      </c>
      <c r="J7" s="132" t="n">
        <f aca="false">H7*I7</f>
        <v>93.63645</v>
      </c>
      <c r="K7" s="132" t="n">
        <f aca="false">J7-I7-I8+K4</f>
        <v>-10.84355</v>
      </c>
      <c r="L7" s="133"/>
      <c r="M7" s="133"/>
      <c r="N7" s="134"/>
      <c r="O7" s="134"/>
      <c r="P7" s="134"/>
      <c r="Q7" s="134"/>
      <c r="R7" s="134"/>
      <c r="S7" s="134"/>
      <c r="T7" s="134"/>
      <c r="U7" s="135"/>
      <c r="V7" s="32"/>
      <c r="W7" s="32"/>
      <c r="X7" s="32"/>
      <c r="Y7" s="32"/>
    </row>
    <row r="8" customFormat="false" ht="24.95" hidden="false" customHeight="true" outlineLevel="0" collapsed="false">
      <c r="A8" s="131"/>
      <c r="B8" s="132" t="n">
        <v>2</v>
      </c>
      <c r="C8" s="132" t="n">
        <v>25</v>
      </c>
      <c r="D8" s="132" t="n">
        <f aca="false">B8*C8</f>
        <v>50</v>
      </c>
      <c r="E8" s="132" t="n">
        <f aca="false">D8-C8-C7</f>
        <v>5</v>
      </c>
      <c r="F8" s="131"/>
      <c r="G8" s="131"/>
      <c r="H8" s="132" t="n">
        <v>2</v>
      </c>
      <c r="I8" s="132" t="n">
        <v>30</v>
      </c>
      <c r="J8" s="132" t="n">
        <f aca="false">H8*I8</f>
        <v>60</v>
      </c>
      <c r="K8" s="132"/>
      <c r="L8" s="133"/>
      <c r="M8" s="133"/>
      <c r="N8" s="134"/>
      <c r="O8" s="134"/>
      <c r="P8" s="134"/>
      <c r="Q8" s="134"/>
      <c r="R8" s="134"/>
      <c r="S8" s="134"/>
      <c r="T8" s="134"/>
      <c r="U8" s="135"/>
      <c r="V8" s="32"/>
      <c r="W8" s="32"/>
      <c r="X8" s="32"/>
      <c r="Y8" s="32"/>
    </row>
    <row r="9" customFormat="false" ht="24.95" hidden="false" customHeight="true" outlineLevel="0" collapsed="false">
      <c r="A9" s="131"/>
      <c r="B9" s="132"/>
      <c r="C9" s="132"/>
      <c r="D9" s="132"/>
      <c r="E9" s="132"/>
      <c r="F9" s="131"/>
      <c r="G9" s="131"/>
      <c r="H9" s="132"/>
      <c r="I9" s="132"/>
      <c r="J9" s="132"/>
      <c r="K9" s="132"/>
      <c r="L9" s="133"/>
      <c r="M9" s="133"/>
      <c r="N9" s="134"/>
      <c r="O9" s="134"/>
      <c r="P9" s="134"/>
      <c r="Q9" s="134"/>
      <c r="R9" s="134"/>
      <c r="S9" s="134"/>
      <c r="T9" s="134"/>
      <c r="U9" s="135"/>
      <c r="V9" s="32"/>
      <c r="W9" s="32"/>
      <c r="X9" s="32"/>
      <c r="Y9" s="32"/>
    </row>
    <row r="10" customFormat="false" ht="24.95" hidden="false" customHeight="true" outlineLevel="0" collapsed="false">
      <c r="A10" s="131" t="s">
        <v>3059</v>
      </c>
      <c r="B10" s="132" t="n">
        <v>2</v>
      </c>
      <c r="C10" s="132" t="n">
        <v>40</v>
      </c>
      <c r="D10" s="132" t="n">
        <f aca="false">B10*C10</f>
        <v>80</v>
      </c>
      <c r="E10" s="132" t="n">
        <f aca="false">D10-C11-C10+E7</f>
        <v>-19</v>
      </c>
      <c r="F10" s="131"/>
      <c r="G10" s="131" t="s">
        <v>3059</v>
      </c>
      <c r="H10" s="132" t="n">
        <v>2.26</v>
      </c>
      <c r="I10" s="132" t="n">
        <v>90.9</v>
      </c>
      <c r="J10" s="132" t="n">
        <f aca="false">H10*I10</f>
        <v>205.434</v>
      </c>
      <c r="K10" s="132" t="n">
        <f aca="false">J10-I11-I10+K7</f>
        <v>-6.18955</v>
      </c>
      <c r="L10" s="133"/>
      <c r="M10" s="133"/>
      <c r="N10" s="134"/>
      <c r="O10" s="134"/>
      <c r="P10" s="134"/>
      <c r="Q10" s="134"/>
      <c r="R10" s="134"/>
      <c r="S10" s="134"/>
      <c r="T10" s="134"/>
      <c r="U10" s="135"/>
      <c r="V10" s="32"/>
      <c r="W10" s="32"/>
      <c r="X10" s="32"/>
      <c r="Y10" s="32"/>
    </row>
    <row r="11" customFormat="false" ht="24.95" hidden="false" customHeight="true" outlineLevel="0" collapsed="false">
      <c r="A11" s="131"/>
      <c r="B11" s="132" t="n">
        <v>2</v>
      </c>
      <c r="C11" s="132" t="n">
        <v>50</v>
      </c>
      <c r="D11" s="132" t="n">
        <f aca="false">B11*C11</f>
        <v>100</v>
      </c>
      <c r="E11" s="132" t="n">
        <f aca="false">D11-C11-C10</f>
        <v>10</v>
      </c>
      <c r="F11" s="131"/>
      <c r="G11" s="131"/>
      <c r="H11" s="132" t="n">
        <v>2</v>
      </c>
      <c r="I11" s="132" t="n">
        <v>109.88</v>
      </c>
      <c r="J11" s="132" t="n">
        <f aca="false">H11*I11</f>
        <v>219.76</v>
      </c>
      <c r="K11" s="132"/>
      <c r="L11" s="133"/>
      <c r="M11" s="133"/>
      <c r="N11" s="134"/>
      <c r="O11" s="134"/>
      <c r="P11" s="134"/>
      <c r="Q11" s="134"/>
      <c r="R11" s="134"/>
      <c r="S11" s="134"/>
      <c r="T11" s="134"/>
      <c r="U11" s="135"/>
      <c r="V11" s="32"/>
      <c r="W11" s="32"/>
      <c r="X11" s="32"/>
      <c r="Y11" s="32"/>
    </row>
    <row r="12" customFormat="false" ht="24.95" hidden="false" customHeight="true" outlineLevel="0" collapsed="false">
      <c r="A12" s="131"/>
      <c r="B12" s="132"/>
      <c r="C12" s="132"/>
      <c r="D12" s="132"/>
      <c r="E12" s="132"/>
      <c r="F12" s="131"/>
      <c r="G12" s="131"/>
      <c r="H12" s="132"/>
      <c r="I12" s="132"/>
      <c r="J12" s="132"/>
      <c r="K12" s="132"/>
      <c r="L12" s="133"/>
      <c r="M12" s="133"/>
      <c r="N12" s="134"/>
      <c r="O12" s="134"/>
      <c r="P12" s="134"/>
      <c r="Q12" s="134"/>
      <c r="R12" s="134"/>
      <c r="S12" s="134"/>
      <c r="T12" s="134"/>
      <c r="U12" s="135"/>
      <c r="V12" s="32"/>
      <c r="W12" s="32"/>
      <c r="X12" s="32"/>
      <c r="Y12" s="32"/>
    </row>
    <row r="13" customFormat="false" ht="24.95" hidden="false" customHeight="true" outlineLevel="0" collapsed="false">
      <c r="A13" s="131" t="s">
        <v>3060</v>
      </c>
      <c r="B13" s="132" t="n">
        <v>2</v>
      </c>
      <c r="C13" s="132" t="n">
        <f aca="false">D10</f>
        <v>80</v>
      </c>
      <c r="D13" s="132" t="n">
        <f aca="false">B13*C13</f>
        <v>160</v>
      </c>
      <c r="E13" s="132" t="n">
        <f aca="false">D13-C14-C13+E10</f>
        <v>-489</v>
      </c>
      <c r="F13" s="131"/>
      <c r="G13" s="131" t="s">
        <v>3060</v>
      </c>
      <c r="H13" s="132" t="n">
        <v>2</v>
      </c>
      <c r="I13" s="132" t="n">
        <f aca="false">J10</f>
        <v>205.434</v>
      </c>
      <c r="J13" s="132" t="n">
        <f aca="false">H13*I13</f>
        <v>410.868</v>
      </c>
      <c r="K13" s="132" t="n">
        <f aca="false">J13-I14-I13</f>
        <v>-79.566</v>
      </c>
      <c r="L13" s="133"/>
      <c r="M13" s="133"/>
      <c r="N13" s="134"/>
      <c r="O13" s="134"/>
      <c r="P13" s="134"/>
      <c r="Q13" s="134"/>
      <c r="R13" s="134"/>
      <c r="S13" s="134"/>
      <c r="T13" s="134"/>
      <c r="U13" s="135"/>
      <c r="V13" s="32"/>
      <c r="W13" s="32"/>
      <c r="X13" s="32"/>
      <c r="Y13" s="32"/>
    </row>
    <row r="14" customFormat="false" ht="24.95" hidden="false" customHeight="true" outlineLevel="0" collapsed="false">
      <c r="A14" s="131"/>
      <c r="B14" s="132" t="n">
        <v>1.9</v>
      </c>
      <c r="C14" s="132" t="n">
        <v>550</v>
      </c>
      <c r="D14" s="132" t="n">
        <f aca="false">B14*C14</f>
        <v>1045</v>
      </c>
      <c r="E14" s="132" t="n">
        <f aca="false">D14-C14-C13</f>
        <v>415</v>
      </c>
      <c r="F14" s="131"/>
      <c r="G14" s="131"/>
      <c r="H14" s="132" t="n">
        <v>1.9</v>
      </c>
      <c r="I14" s="132" t="n">
        <v>285</v>
      </c>
      <c r="J14" s="132" t="n">
        <f aca="false">H14*I14</f>
        <v>541.5</v>
      </c>
      <c r="K14" s="132" t="n">
        <f aca="false">J14-I14-I13</f>
        <v>51.066</v>
      </c>
      <c r="L14" s="133"/>
      <c r="M14" s="133"/>
      <c r="N14" s="134"/>
      <c r="O14" s="134"/>
      <c r="P14" s="134"/>
      <c r="Q14" s="134"/>
      <c r="R14" s="134"/>
      <c r="S14" s="134"/>
      <c r="T14" s="134"/>
      <c r="U14" s="135"/>
      <c r="V14" s="32"/>
      <c r="W14" s="32"/>
      <c r="X14" s="32"/>
      <c r="Y14" s="32"/>
    </row>
    <row r="15" customFormat="false" ht="24.95" hidden="false" customHeight="true" outlineLevel="0" collapsed="false">
      <c r="A15" s="131"/>
      <c r="B15" s="132"/>
      <c r="C15" s="132"/>
      <c r="D15" s="132"/>
      <c r="E15" s="132"/>
      <c r="F15" s="131"/>
      <c r="G15" s="131"/>
      <c r="H15" s="132"/>
      <c r="I15" s="132"/>
      <c r="J15" s="132"/>
      <c r="K15" s="132"/>
      <c r="L15" s="133"/>
      <c r="M15" s="133"/>
      <c r="N15" s="134"/>
      <c r="O15" s="134"/>
      <c r="P15" s="134"/>
      <c r="Q15" s="134"/>
      <c r="R15" s="134"/>
      <c r="S15" s="134"/>
      <c r="T15" s="134"/>
      <c r="U15" s="135"/>
      <c r="V15" s="32"/>
      <c r="W15" s="32"/>
      <c r="X15" s="32"/>
      <c r="Y15" s="32"/>
    </row>
    <row r="16" customFormat="false" ht="24.95" hidden="false" customHeight="true" outlineLevel="0" collapsed="false">
      <c r="A16" s="131" t="s">
        <v>3061</v>
      </c>
      <c r="B16" s="132" t="n">
        <v>2</v>
      </c>
      <c r="C16" s="132" t="n">
        <f aca="false">D13</f>
        <v>160</v>
      </c>
      <c r="D16" s="132" t="n">
        <f aca="false">B16*C16</f>
        <v>320</v>
      </c>
      <c r="E16" s="132" t="n">
        <f aca="false">D16-C16-C17+E13</f>
        <v>-1109</v>
      </c>
      <c r="F16" s="131"/>
      <c r="G16" s="131" t="s">
        <v>3061</v>
      </c>
      <c r="H16" s="132" t="n">
        <v>2</v>
      </c>
      <c r="I16" s="132" t="n">
        <f aca="false">J13</f>
        <v>410.868</v>
      </c>
      <c r="J16" s="132" t="n">
        <f aca="false">H16*I16</f>
        <v>821.736</v>
      </c>
      <c r="K16" s="132" t="n">
        <f aca="false">J16-I16-I17</f>
        <v>-189.132</v>
      </c>
      <c r="L16" s="133"/>
      <c r="M16" s="133"/>
      <c r="N16" s="134"/>
      <c r="O16" s="134"/>
      <c r="P16" s="134"/>
      <c r="Q16" s="134"/>
      <c r="R16" s="134"/>
      <c r="S16" s="134"/>
      <c r="T16" s="134"/>
      <c r="U16" s="135"/>
      <c r="V16" s="32"/>
      <c r="W16" s="32"/>
      <c r="X16" s="32"/>
      <c r="Y16" s="32"/>
    </row>
    <row r="17" customFormat="false" ht="24.95" hidden="false" customHeight="true" outlineLevel="0" collapsed="false">
      <c r="A17" s="133"/>
      <c r="B17" s="132" t="n">
        <v>1.9</v>
      </c>
      <c r="C17" s="132" t="n">
        <v>780</v>
      </c>
      <c r="D17" s="132" t="n">
        <f aca="false">B17*C17</f>
        <v>1482</v>
      </c>
      <c r="E17" s="132" t="n">
        <f aca="false">D17-C17-C16</f>
        <v>542</v>
      </c>
      <c r="F17" s="133"/>
      <c r="G17" s="133"/>
      <c r="H17" s="132" t="n">
        <v>1.9</v>
      </c>
      <c r="I17" s="132" t="n">
        <v>600</v>
      </c>
      <c r="J17" s="132" t="n">
        <f aca="false">H17*I17</f>
        <v>1140</v>
      </c>
      <c r="K17" s="132" t="n">
        <f aca="false">J17-I17-I16</f>
        <v>129.132</v>
      </c>
      <c r="L17" s="133"/>
      <c r="M17" s="133"/>
      <c r="N17" s="134"/>
      <c r="O17" s="134"/>
      <c r="P17" s="134"/>
      <c r="Q17" s="134"/>
      <c r="R17" s="134"/>
      <c r="S17" s="134"/>
      <c r="T17" s="134"/>
      <c r="U17" s="135"/>
      <c r="V17" s="32"/>
      <c r="W17" s="32"/>
      <c r="X17" s="32"/>
      <c r="Y17" s="32"/>
    </row>
    <row r="18" customFormat="false" ht="24.95" hidden="false" customHeight="true" outlineLevel="0" collapsed="false">
      <c r="A18" s="133"/>
      <c r="B18" s="132"/>
      <c r="C18" s="132"/>
      <c r="D18" s="132"/>
      <c r="E18" s="132"/>
      <c r="F18" s="133"/>
      <c r="G18" s="133"/>
      <c r="H18" s="132"/>
      <c r="I18" s="132"/>
      <c r="J18" s="132"/>
      <c r="K18" s="132"/>
      <c r="L18" s="133"/>
      <c r="M18" s="133"/>
      <c r="N18" s="134"/>
      <c r="O18" s="134"/>
      <c r="P18" s="134"/>
      <c r="Q18" s="134"/>
      <c r="R18" s="134"/>
      <c r="S18" s="134"/>
      <c r="T18" s="134"/>
      <c r="U18" s="135"/>
      <c r="V18" s="32"/>
      <c r="W18" s="32"/>
      <c r="X18" s="32"/>
      <c r="Y18" s="32"/>
    </row>
    <row r="19" customFormat="false" ht="24.95" hidden="false" customHeight="true" outlineLevel="0" collapsed="false">
      <c r="A19" s="133" t="s">
        <v>3062</v>
      </c>
      <c r="B19" s="132" t="n">
        <v>2</v>
      </c>
      <c r="C19" s="132" t="n">
        <f aca="false">D16</f>
        <v>320</v>
      </c>
      <c r="D19" s="132" t="n">
        <f aca="false">B19*C19</f>
        <v>640</v>
      </c>
      <c r="E19" s="132" t="n">
        <f aca="false">D19-C19-C20+E16</f>
        <v>-2039</v>
      </c>
      <c r="F19" s="133"/>
      <c r="G19" s="133" t="s">
        <v>3062</v>
      </c>
      <c r="H19" s="132" t="n">
        <v>2</v>
      </c>
      <c r="I19" s="132" t="n">
        <f aca="false">J16</f>
        <v>821.736</v>
      </c>
      <c r="J19" s="132" t="n">
        <f aca="false">H19*I19</f>
        <v>1643.472</v>
      </c>
      <c r="K19" s="132" t="n">
        <f aca="false">J19-I19-I20</f>
        <v>-445.264</v>
      </c>
      <c r="L19" s="133" t="n">
        <f aca="false">SUM(K16,K13,K19)</f>
        <v>-713.962</v>
      </c>
      <c r="M19" s="133"/>
      <c r="N19" s="134"/>
      <c r="O19" s="134"/>
      <c r="P19" s="134"/>
      <c r="Q19" s="134"/>
      <c r="R19" s="134"/>
      <c r="S19" s="134"/>
      <c r="T19" s="134"/>
      <c r="U19" s="135"/>
      <c r="V19" s="32"/>
      <c r="W19" s="32"/>
      <c r="X19" s="32"/>
      <c r="Y19" s="32"/>
    </row>
    <row r="20" customFormat="false" ht="24.95" hidden="false" customHeight="true" outlineLevel="0" collapsed="false">
      <c r="A20" s="133"/>
      <c r="B20" s="132" t="n">
        <v>1.9</v>
      </c>
      <c r="C20" s="132" t="n">
        <v>1250</v>
      </c>
      <c r="D20" s="132" t="n">
        <f aca="false">B20*C20</f>
        <v>2375</v>
      </c>
      <c r="E20" s="132" t="n">
        <f aca="false">D20-C20-C19</f>
        <v>805</v>
      </c>
      <c r="F20" s="133"/>
      <c r="G20" s="133"/>
      <c r="H20" s="132" t="n">
        <v>1.9</v>
      </c>
      <c r="I20" s="132" t="n">
        <v>1267</v>
      </c>
      <c r="J20" s="132" t="n">
        <f aca="false">H20*I20</f>
        <v>2407.3</v>
      </c>
      <c r="K20" s="132" t="n">
        <f aca="false">J20-I20-I19</f>
        <v>318.564</v>
      </c>
      <c r="L20" s="133"/>
      <c r="M20" s="133"/>
      <c r="N20" s="134"/>
      <c r="O20" s="134"/>
      <c r="P20" s="134"/>
      <c r="Q20" s="134"/>
      <c r="R20" s="134"/>
      <c r="S20" s="134"/>
      <c r="T20" s="134"/>
      <c r="U20" s="135"/>
      <c r="V20" s="32"/>
      <c r="W20" s="32"/>
      <c r="X20" s="32"/>
      <c r="Y20" s="32"/>
    </row>
    <row r="21" customFormat="false" ht="24.95" hidden="false" customHeight="true" outlineLevel="0" collapsed="false">
      <c r="A21" s="133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4"/>
      <c r="O21" s="134"/>
      <c r="P21" s="134"/>
      <c r="Q21" s="134"/>
      <c r="R21" s="134"/>
      <c r="S21" s="134"/>
      <c r="T21" s="134"/>
      <c r="U21" s="135"/>
      <c r="V21" s="32"/>
      <c r="W21" s="32"/>
      <c r="X21" s="32"/>
      <c r="Y21" s="32"/>
    </row>
    <row r="22" customFormat="false" ht="24.95" hidden="false" customHeight="true" outlineLevel="0" collapsed="false">
      <c r="A22" s="131" t="s">
        <v>3063</v>
      </c>
      <c r="B22" s="131"/>
      <c r="C22" s="131"/>
      <c r="D22" s="131"/>
      <c r="E22" s="133"/>
      <c r="F22" s="133"/>
      <c r="G22" s="133"/>
      <c r="H22" s="133"/>
      <c r="I22" s="133"/>
      <c r="J22" s="133"/>
      <c r="K22" s="133"/>
      <c r="L22" s="133"/>
      <c r="M22" s="133"/>
      <c r="N22" s="134"/>
      <c r="O22" s="134"/>
      <c r="P22" s="134"/>
      <c r="Q22" s="134"/>
      <c r="R22" s="134"/>
      <c r="S22" s="134"/>
      <c r="T22" s="134"/>
      <c r="U22" s="135"/>
      <c r="V22" s="32"/>
      <c r="W22" s="32"/>
      <c r="X22" s="32"/>
      <c r="Y22" s="32"/>
    </row>
    <row r="23" customFormat="false" ht="24.95" hidden="false" customHeight="true" outlineLevel="0" collapsed="false">
      <c r="A23" s="131" t="n">
        <v>2.01</v>
      </c>
      <c r="B23" s="131" t="n">
        <v>5</v>
      </c>
      <c r="C23" s="131" t="n">
        <f aca="false">A23*B23-B24-B23-B25</f>
        <v>-4.95</v>
      </c>
      <c r="D23" s="131" t="s">
        <v>3064</v>
      </c>
      <c r="E23" s="133"/>
      <c r="F23" s="133"/>
      <c r="G23" s="133"/>
      <c r="H23" s="133"/>
      <c r="I23" s="133"/>
      <c r="J23" s="133"/>
      <c r="K23" s="133"/>
      <c r="L23" s="133"/>
      <c r="M23" s="133"/>
      <c r="N23" s="134"/>
      <c r="O23" s="134"/>
      <c r="P23" s="134"/>
      <c r="Q23" s="134"/>
      <c r="R23" s="134"/>
      <c r="S23" s="134"/>
      <c r="T23" s="134"/>
      <c r="U23" s="135"/>
      <c r="V23" s="32"/>
      <c r="W23" s="32"/>
      <c r="X23" s="32"/>
      <c r="Y23" s="32"/>
    </row>
    <row r="24" customFormat="false" ht="24.95" hidden="false" customHeight="true" outlineLevel="0" collapsed="false">
      <c r="A24" s="131" t="n">
        <v>1.75</v>
      </c>
      <c r="B24" s="131" t="n">
        <v>10</v>
      </c>
      <c r="C24" s="131" t="n">
        <f aca="false">A24*B24-B24-B23-B25</f>
        <v>2.5</v>
      </c>
      <c r="D24" s="131" t="n">
        <f aca="false">100*(1-(1/A23+1/A24))</f>
        <v>-6.894100923952</v>
      </c>
      <c r="E24" s="133"/>
      <c r="F24" s="133"/>
      <c r="G24" s="133"/>
      <c r="H24" s="133"/>
      <c r="I24" s="133"/>
      <c r="J24" s="133"/>
      <c r="K24" s="133"/>
      <c r="L24" s="133"/>
      <c r="M24" s="133"/>
      <c r="N24" s="134"/>
      <c r="O24" s="134"/>
      <c r="P24" s="134"/>
      <c r="Q24" s="134"/>
      <c r="R24" s="134"/>
      <c r="S24" s="134"/>
      <c r="T24" s="134"/>
      <c r="U24" s="135"/>
      <c r="V24" s="32"/>
      <c r="W24" s="32"/>
      <c r="X24" s="32"/>
      <c r="Y24" s="32"/>
    </row>
    <row r="25" customFormat="false" ht="24.95" hidden="false" customHeight="true" outlineLevel="0" collapsed="false">
      <c r="A25" s="131"/>
      <c r="B25" s="131"/>
      <c r="C25" s="131"/>
      <c r="D25" s="131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5"/>
      <c r="V25" s="32"/>
      <c r="W25" s="32"/>
      <c r="X25" s="32"/>
      <c r="Y25" s="32"/>
    </row>
    <row r="26" customFormat="false" ht="24.95" hidden="false" customHeight="true" outlineLevel="0" collapsed="false">
      <c r="A26" s="131" t="s">
        <v>3065</v>
      </c>
      <c r="B26" s="135" t="s">
        <v>3066</v>
      </c>
      <c r="C26" s="135" t="s">
        <v>3067</v>
      </c>
      <c r="D26" s="136" t="s">
        <v>3064</v>
      </c>
      <c r="E26" s="134"/>
      <c r="F26" s="131" t="s">
        <v>3065</v>
      </c>
      <c r="G26" s="135" t="s">
        <v>3066</v>
      </c>
      <c r="H26" s="135" t="s">
        <v>3067</v>
      </c>
      <c r="I26" s="136" t="s">
        <v>3064</v>
      </c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5"/>
      <c r="V26" s="32"/>
      <c r="W26" s="32"/>
      <c r="X26" s="32"/>
      <c r="Y26" s="32"/>
    </row>
    <row r="27" customFormat="false" ht="24.95" hidden="false" customHeight="true" outlineLevel="0" collapsed="false">
      <c r="A27" s="131" t="n">
        <v>2.05</v>
      </c>
      <c r="B27" s="131" t="n">
        <v>5</v>
      </c>
      <c r="C27" s="131" t="n">
        <f aca="false">A27*B27-B28-B27-B29</f>
        <v>-0.15</v>
      </c>
      <c r="D27" s="131" t="n">
        <f aca="false">(100*(1-(1/A27+1/A28+1/A29)))</f>
        <v>-0.807514831905065</v>
      </c>
      <c r="E27" s="134"/>
      <c r="F27" s="131" t="n">
        <v>3.6</v>
      </c>
      <c r="G27" s="131" t="n">
        <v>10</v>
      </c>
      <c r="H27" s="131" t="n">
        <f aca="false">F27*G27-G28-G27-G29</f>
        <v>-9.5</v>
      </c>
      <c r="I27" s="131" t="n">
        <f aca="false">(100*(1-(1/F27+1/F28+1/F29)))</f>
        <v>-2.506038647343</v>
      </c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5"/>
      <c r="V27" s="32"/>
      <c r="W27" s="32"/>
      <c r="X27" s="32"/>
      <c r="Y27" s="32"/>
    </row>
    <row r="28" customFormat="false" ht="24.95" hidden="false" customHeight="true" outlineLevel="0" collapsed="false">
      <c r="A28" s="131" t="n">
        <v>3.7</v>
      </c>
      <c r="B28" s="131" t="n">
        <v>2.8</v>
      </c>
      <c r="C28" s="131" t="n">
        <f aca="false">A28*B28-B28-B27-B29</f>
        <v>-0.0400000000000005</v>
      </c>
      <c r="D28" s="131"/>
      <c r="E28" s="134"/>
      <c r="F28" s="131" t="n">
        <v>3.2</v>
      </c>
      <c r="G28" s="131" t="n">
        <v>14.5</v>
      </c>
      <c r="H28" s="131" t="n">
        <f aca="false">F28*G28-G28-G27-G29</f>
        <v>0.899999999999999</v>
      </c>
      <c r="I28" s="131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5"/>
      <c r="V28" s="32"/>
      <c r="W28" s="32"/>
      <c r="X28" s="32"/>
      <c r="Y28" s="32"/>
    </row>
    <row r="29" customFormat="false" ht="24.95" hidden="false" customHeight="true" outlineLevel="0" collapsed="false">
      <c r="A29" s="131" t="n">
        <v>4</v>
      </c>
      <c r="B29" s="131" t="n">
        <v>2.6</v>
      </c>
      <c r="C29" s="131" t="n">
        <f aca="false">B29*A29-B29-B28-B27</f>
        <v>0</v>
      </c>
      <c r="D29" s="131"/>
      <c r="E29" s="134"/>
      <c r="F29" s="131" t="n">
        <v>2.3</v>
      </c>
      <c r="G29" s="131" t="n">
        <v>21</v>
      </c>
      <c r="H29" s="131" t="n">
        <f aca="false">G29*F29-G29-G28-G27</f>
        <v>2.8</v>
      </c>
      <c r="I29" s="131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5"/>
      <c r="V29" s="32"/>
      <c r="W29" s="32"/>
      <c r="X29" s="32"/>
      <c r="Y29" s="32"/>
    </row>
    <row r="30" customFormat="false" ht="24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9765625" defaultRowHeight="15.4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7.7"/>
    <col collapsed="false" customWidth="true" hidden="false" outlineLevel="0" max="4" min="3" style="0" width="18.12"/>
    <col collapsed="false" customWidth="true" hidden="false" outlineLevel="0" max="28" min="5" style="0" width="15.69"/>
  </cols>
  <sheetData>
    <row r="1" customFormat="false" ht="20.1" hidden="false" customHeight="true" outlineLevel="0" collapsed="false">
      <c r="A1" s="137" t="n">
        <v>6.12</v>
      </c>
      <c r="B1" s="138" t="s">
        <v>28</v>
      </c>
      <c r="C1" s="138" t="s">
        <v>3068</v>
      </c>
      <c r="D1" s="138" t="s">
        <v>170</v>
      </c>
      <c r="E1" s="138"/>
      <c r="F1" s="138" t="s">
        <v>2751</v>
      </c>
      <c r="G1" s="137"/>
      <c r="H1" s="138" t="s">
        <v>87</v>
      </c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</row>
    <row r="2" customFormat="false" ht="20.1" hidden="false" customHeight="true" outlineLevel="0" collapsed="false">
      <c r="A2" s="137"/>
      <c r="B2" s="139" t="n">
        <v>0.631944444444444</v>
      </c>
      <c r="C2" s="138"/>
      <c r="D2" s="138"/>
      <c r="E2" s="139"/>
      <c r="F2" s="139" t="n">
        <v>0.631944444444444</v>
      </c>
      <c r="G2" s="137"/>
      <c r="H2" s="139" t="n">
        <v>0.631944444444444</v>
      </c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</row>
    <row r="3" customFormat="false" ht="20.1" hidden="false" customHeight="true" outlineLevel="0" collapsed="false">
      <c r="A3" s="137"/>
      <c r="B3" s="139" t="s">
        <v>3069</v>
      </c>
      <c r="C3" s="139" t="s">
        <v>3070</v>
      </c>
      <c r="D3" s="139" t="n">
        <v>0.833333333333333</v>
      </c>
      <c r="E3" s="139"/>
      <c r="F3" s="138"/>
      <c r="G3" s="137"/>
      <c r="H3" s="139" t="n">
        <v>0.732638888888889</v>
      </c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</row>
    <row r="4" customFormat="false" ht="20.1" hidden="false" customHeight="true" outlineLevel="0" collapsed="false">
      <c r="A4" s="137"/>
      <c r="B4" s="139" t="n">
        <v>0.958333333333333</v>
      </c>
      <c r="C4" s="139"/>
      <c r="D4" s="139" t="n">
        <v>0.958333333333333</v>
      </c>
      <c r="E4" s="139"/>
      <c r="F4" s="139" t="n">
        <v>0.958333333333333</v>
      </c>
      <c r="G4" s="137"/>
      <c r="H4" s="139" t="n">
        <v>0.958333333333333</v>
      </c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</row>
    <row r="5" customFormat="false" ht="20.1" hidden="false" customHeight="true" outlineLevel="0" collapsed="false">
      <c r="A5" s="137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 customFormat="false" ht="20.1" hidden="false" customHeight="true" outlineLevel="0" collapsed="false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 customFormat="false" ht="20.1" hidden="false" customHeight="true" outlineLevel="0" collapsed="false">
      <c r="A7" s="137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 customFormat="false" ht="20.1" hidden="false" customHeight="true" outlineLevel="0" collapsed="false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</row>
    <row r="9" customFormat="false" ht="20.1" hidden="false" customHeight="true" outlineLevel="0" collapsed="false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</row>
    <row r="10" customFormat="false" ht="20.1" hidden="false" customHeight="true" outlineLevel="0" collapsed="false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</row>
    <row r="11" customFormat="false" ht="20.1" hidden="false" customHeight="true" outlineLevel="0" collapsed="false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</row>
    <row r="12" customFormat="false" ht="20.1" hidden="false" customHeight="true" outlineLevel="0" collapsed="false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</row>
    <row r="13" customFormat="false" ht="20.1" hidden="false" customHeight="true" outlineLevel="0" collapsed="false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</row>
    <row r="14" customFormat="false" ht="20.1" hidden="false" customHeight="true" outlineLevel="0" collapsed="false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</row>
    <row r="15" customFormat="false" ht="20.1" hidden="false" customHeight="true" outlineLevel="0" collapsed="false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</row>
    <row r="16" customFormat="false" ht="20.1" hidden="false" customHeight="true" outlineLevel="0" collapsed="false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</row>
    <row r="17" customFormat="false" ht="20.1" hidden="false" customHeight="true" outlineLevel="0" collapsed="false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</row>
    <row r="18" customFormat="false" ht="20.1" hidden="false" customHeight="true" outlineLevel="0" collapsed="false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</row>
    <row r="19" customFormat="false" ht="20.1" hidden="false" customHeight="true" outlineLevel="0" collapsed="false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</row>
    <row r="20" customFormat="false" ht="20.1" hidden="false" customHeight="true" outlineLevel="0" collapsed="false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</row>
    <row r="21" customFormat="false" ht="20.1" hidden="false" customHeight="true" outlineLevel="0" collapsed="false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</row>
    <row r="22" customFormat="false" ht="20.1" hidden="false" customHeight="true" outlineLevel="0" collapsed="false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</row>
    <row r="23" customFormat="false" ht="20.1" hidden="false" customHeight="true" outlineLevel="0" collapsed="false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</row>
    <row r="24" customFormat="false" ht="20.1" hidden="false" customHeight="true" outlineLevel="0" collapsed="false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</row>
    <row r="25" customFormat="false" ht="20.1" hidden="false" customHeight="true" outlineLevel="0" collapsed="false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</row>
    <row r="26" customFormat="false" ht="20.1" hidden="false" customHeight="true" outlineLevel="0" collapsed="false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</row>
    <row r="27" customFormat="false" ht="20.1" hidden="false" customHeight="true" outlineLevel="0" collapsed="false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</row>
    <row r="28" customFormat="false" ht="20.1" hidden="false" customHeight="true" outlineLevel="0" collapsed="false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</row>
    <row r="29" customFormat="false" ht="20.1" hidden="false" customHeight="true" outlineLevel="0" collapsed="false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</row>
    <row r="30" customFormat="false" ht="20.1" hidden="false" customHeight="true" outlineLevel="0" collapsed="false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</row>
    <row r="31" customFormat="false" ht="20.1" hidden="false" customHeight="true" outlineLevel="0" collapsed="false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</row>
    <row r="32" customFormat="false" ht="20.1" hidden="false" customHeight="true" outlineLevel="0" collapsed="false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</row>
    <row r="33" customFormat="false" ht="20.1" hidden="false" customHeight="true" outlineLevel="0" collapsed="false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</row>
    <row r="34" customFormat="false" ht="20.1" hidden="false" customHeight="true" outlineLevel="0" collapsed="false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</row>
    <row r="35" customFormat="false" ht="20.1" hidden="false" customHeight="true" outlineLevel="0" collapsed="false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</row>
    <row r="36" customFormat="false" ht="20.1" hidden="false" customHeight="true" outlineLevel="0" collapsed="false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</row>
    <row r="37" customFormat="false" ht="20.1" hidden="false" customHeight="true" outlineLevel="0" collapsed="false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</row>
    <row r="38" customFormat="false" ht="20.1" hidden="false" customHeight="true" outlineLevel="0" collapsed="false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</row>
    <row r="39" customFormat="false" ht="20.1" hidden="false" customHeight="true" outlineLevel="0" collapsed="false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</row>
    <row r="40" customFormat="false" ht="20.1" hidden="false" customHeight="true" outlineLevel="0" collapsed="false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</row>
    <row r="41" customFormat="false" ht="20.1" hidden="false" customHeight="true" outlineLevel="0" collapsed="false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</row>
    <row r="42" customFormat="false" ht="20.1" hidden="false" customHeight="true" outlineLevel="0" collapsed="false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</row>
    <row r="43" customFormat="false" ht="20.1" hidden="false" customHeight="true" outlineLevel="0" collapsed="false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</row>
    <row r="44" customFormat="false" ht="20.1" hidden="false" customHeight="true" outlineLevel="0" collapsed="false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</row>
    <row r="45" customFormat="false" ht="20.1" hidden="false" customHeight="true" outlineLevel="0" collapsed="false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</row>
    <row r="46" customFormat="false" ht="20.1" hidden="false" customHeight="true" outlineLevel="0" collapsed="false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</row>
    <row r="47" customFormat="false" ht="20.1" hidden="false" customHeight="true" outlineLevel="0" collapsed="false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</row>
    <row r="48" customFormat="false" ht="20.1" hidden="false" customHeight="true" outlineLevel="0" collapsed="false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</row>
    <row r="49" customFormat="false" ht="20.1" hidden="false" customHeight="true" outlineLevel="0" collapsed="false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2018-10-30T18:30:51Z</dcterms:created>
  <dc:creator>Vili Toivonen</dc:creator>
  <dc:description/>
  <dc:language>en-US</dc:language>
  <cp:lastModifiedBy/>
  <dcterms:modified xsi:type="dcterms:W3CDTF">2019-12-23T20:11:24Z</dcterms:modified>
  <cp:revision>52</cp:revision>
  <dc:subject/>
  <dc:title/>
</cp:coreProperties>
</file>