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CON\Desktop\"/>
    </mc:Choice>
  </mc:AlternateContent>
  <xr:revisionPtr revIDLastSave="0" documentId="13_ncr:1_{02AB7CF0-17BC-42BC-90B7-83EBACA0B35C}" xr6:coauthVersionLast="45" xr6:coauthVersionMax="45" xr10:uidLastSave="{00000000-0000-0000-0000-000000000000}"/>
  <bookViews>
    <workbookView xWindow="810" yWindow="-120" windowWidth="19800" windowHeight="11760" xr2:uid="{CC0E4338-AD0C-4799-8D5F-1EC01C9D7B71}"/>
  </bookViews>
  <sheets>
    <sheet name="Hoja1" sheetId="1" r:id="rId1"/>
    <sheet name="Hoja3" sheetId="3" r:id="rId2"/>
    <sheet name="Hoja6" sheetId="6" r:id="rId3"/>
    <sheet name="Hoja2" sheetId="7" r:id="rId4"/>
    <sheet name="Hoja4" sheetId="4" state="hidden" r:id="rId5"/>
    <sheet name="Hoja5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9" i="7" l="1"/>
  <c r="T40" i="7"/>
  <c r="T39" i="7"/>
  <c r="T38" i="7"/>
  <c r="R29" i="7"/>
  <c r="Q28" i="7"/>
  <c r="Q29" i="7"/>
  <c r="Q30" i="7"/>
  <c r="Q31" i="7"/>
  <c r="Q32" i="7"/>
  <c r="Q27" i="7"/>
  <c r="E13" i="6"/>
  <c r="F35" i="7"/>
  <c r="G35" i="7"/>
  <c r="H35" i="7"/>
  <c r="I35" i="7"/>
  <c r="J35" i="7"/>
  <c r="K35" i="7"/>
  <c r="L35" i="7"/>
  <c r="M35" i="7"/>
  <c r="N35" i="7"/>
  <c r="O35" i="7"/>
  <c r="P35" i="7"/>
  <c r="E35" i="7"/>
  <c r="F34" i="7"/>
  <c r="G34" i="7"/>
  <c r="H34" i="7"/>
  <c r="I34" i="7"/>
  <c r="J34" i="7"/>
  <c r="K34" i="7"/>
  <c r="L34" i="7"/>
  <c r="M34" i="7"/>
  <c r="N34" i="7"/>
  <c r="O34" i="7"/>
  <c r="P34" i="7"/>
  <c r="E34" i="7"/>
  <c r="F33" i="7"/>
  <c r="G33" i="7"/>
  <c r="H33" i="7"/>
  <c r="I33" i="7"/>
  <c r="J33" i="7"/>
  <c r="K33" i="7"/>
  <c r="L33" i="7"/>
  <c r="M33" i="7"/>
  <c r="N33" i="7"/>
  <c r="O33" i="7"/>
  <c r="P33" i="7"/>
  <c r="E33" i="7"/>
  <c r="D87" i="6" l="1"/>
  <c r="E39" i="6"/>
  <c r="E18" i="6"/>
  <c r="C18" i="6"/>
  <c r="G10" i="6" l="1"/>
  <c r="G11" i="6"/>
  <c r="G12" i="6"/>
  <c r="G9" i="6"/>
  <c r="G8" i="6"/>
  <c r="G7" i="6"/>
  <c r="G4" i="6"/>
  <c r="G5" i="6"/>
  <c r="G6" i="6"/>
  <c r="C71" i="6" s="1"/>
  <c r="E71" i="6" s="1"/>
  <c r="G3" i="6"/>
  <c r="C22" i="6" s="1"/>
  <c r="E22" i="6" s="1"/>
  <c r="C73" i="6"/>
  <c r="E73" i="6" s="1"/>
  <c r="C74" i="6"/>
  <c r="E74" i="6" s="1"/>
  <c r="C77" i="6"/>
  <c r="E77" i="6" s="1"/>
  <c r="C78" i="6"/>
  <c r="E78" i="6" s="1"/>
  <c r="C56" i="6"/>
  <c r="E56" i="6" s="1"/>
  <c r="C57" i="6"/>
  <c r="E57" i="6" s="1"/>
  <c r="C58" i="6"/>
  <c r="E58" i="6" s="1"/>
  <c r="C59" i="6"/>
  <c r="E59" i="6" s="1"/>
  <c r="C60" i="6"/>
  <c r="E60" i="6" s="1"/>
  <c r="C61" i="6"/>
  <c r="E61" i="6" s="1"/>
  <c r="C62" i="6"/>
  <c r="E62" i="6" s="1"/>
  <c r="C63" i="6"/>
  <c r="E63" i="6" s="1"/>
  <c r="C64" i="6"/>
  <c r="E64" i="6" s="1"/>
  <c r="C55" i="6"/>
  <c r="E55" i="6" s="1"/>
  <c r="C43" i="6"/>
  <c r="E43" i="6" s="1"/>
  <c r="C44" i="6"/>
  <c r="E44" i="6" s="1"/>
  <c r="C45" i="6"/>
  <c r="E45" i="6" s="1"/>
  <c r="C46" i="6"/>
  <c r="E46" i="6" s="1"/>
  <c r="C47" i="6"/>
  <c r="E47" i="6" s="1"/>
  <c r="C48" i="6"/>
  <c r="E48" i="6" s="1"/>
  <c r="C49" i="6"/>
  <c r="E49" i="6" s="1"/>
  <c r="C50" i="6"/>
  <c r="E50" i="6" s="1"/>
  <c r="C51" i="6"/>
  <c r="E51" i="6" s="1"/>
  <c r="C52" i="6"/>
  <c r="E52" i="6" s="1"/>
  <c r="C42" i="6"/>
  <c r="E42" i="6" s="1"/>
  <c r="C70" i="6" l="1"/>
  <c r="E70" i="6" s="1"/>
  <c r="C33" i="6"/>
  <c r="E33" i="6" s="1"/>
  <c r="C37" i="6"/>
  <c r="E37" i="6" s="1"/>
  <c r="C21" i="6"/>
  <c r="E21" i="6" s="1"/>
  <c r="C29" i="6"/>
  <c r="E29" i="6" s="1"/>
  <c r="C25" i="6"/>
  <c r="E25" i="6" s="1"/>
  <c r="E65" i="6"/>
  <c r="D85" i="6" s="1"/>
  <c r="C67" i="6"/>
  <c r="E67" i="6" s="1"/>
  <c r="E80" i="6" s="1"/>
  <c r="D86" i="6" s="1"/>
  <c r="C76" i="6"/>
  <c r="E76" i="6" s="1"/>
  <c r="C72" i="6"/>
  <c r="E72" i="6" s="1"/>
  <c r="C68" i="6"/>
  <c r="E68" i="6" s="1"/>
  <c r="E53" i="6"/>
  <c r="D84" i="6" s="1"/>
  <c r="C69" i="6"/>
  <c r="E69" i="6" s="1"/>
  <c r="C79" i="6"/>
  <c r="E79" i="6" s="1"/>
  <c r="C75" i="6"/>
  <c r="E75" i="6" s="1"/>
  <c r="C36" i="6"/>
  <c r="E36" i="6" s="1"/>
  <c r="C32" i="6"/>
  <c r="E32" i="6" s="1"/>
  <c r="C28" i="6"/>
  <c r="E28" i="6" s="1"/>
  <c r="C24" i="6"/>
  <c r="E24" i="6" s="1"/>
  <c r="C20" i="6"/>
  <c r="E20" i="6" s="1"/>
  <c r="C35" i="6"/>
  <c r="E35" i="6" s="1"/>
  <c r="C31" i="6"/>
  <c r="E31" i="6" s="1"/>
  <c r="C27" i="6"/>
  <c r="E27" i="6" s="1"/>
  <c r="C23" i="6"/>
  <c r="E23" i="6" s="1"/>
  <c r="C19" i="6"/>
  <c r="E19" i="6" s="1"/>
  <c r="C38" i="6"/>
  <c r="E38" i="6" s="1"/>
  <c r="C34" i="6"/>
  <c r="E34" i="6" s="1"/>
  <c r="C30" i="6"/>
  <c r="E30" i="6" s="1"/>
  <c r="C26" i="6"/>
  <c r="E26" i="6" s="1"/>
  <c r="H7" i="4"/>
  <c r="H6" i="4"/>
  <c r="H4" i="4"/>
  <c r="H3" i="4"/>
  <c r="G9" i="4"/>
  <c r="G8" i="4"/>
  <c r="G7" i="4"/>
  <c r="G6" i="4"/>
  <c r="G5" i="4"/>
  <c r="G4" i="4"/>
  <c r="G3" i="4"/>
  <c r="E24" i="4"/>
  <c r="D83" i="6" l="1"/>
  <c r="L1" i="3"/>
</calcChain>
</file>

<file path=xl/sharedStrings.xml><?xml version="1.0" encoding="utf-8"?>
<sst xmlns="http://schemas.openxmlformats.org/spreadsheetml/2006/main" count="540" uniqueCount="307">
  <si>
    <t>Modelo de Ganancias</t>
  </si>
  <si>
    <t>Red</t>
  </si>
  <si>
    <t>Estructura</t>
  </si>
  <si>
    <t>Procesos</t>
  </si>
  <si>
    <t>Desempeño del Producto</t>
  </si>
  <si>
    <t>Sistema de Productos</t>
  </si>
  <si>
    <t>Servicios</t>
  </si>
  <si>
    <t xml:space="preserve">Canales </t>
  </si>
  <si>
    <t>Marca</t>
  </si>
  <si>
    <t>Compromiso del Cliente</t>
  </si>
  <si>
    <t>Premium</t>
  </si>
  <si>
    <t>Precio a un margen superior al de la competencia, generalmente para un producto, oferta, experiencia, servicio o marca superior.</t>
  </si>
  <si>
    <t>Liderazgo en costos</t>
  </si>
  <si>
    <t>Mantenga un costo variable bajo y venda un gran volumen a precios bajos.</t>
  </si>
  <si>
    <t>Transacciones a escala</t>
  </si>
  <si>
    <t>Maximizar los márgenes mediante la búsqueda de transacciones de gran volumen y gran escala cuando el costo unitario es relativamente fijo</t>
  </si>
  <si>
    <t>Microtransacciones</t>
  </si>
  <si>
    <t>Vender muchos artículos a muy bajo precio para impulsar las compras impulsivas a gran volumen</t>
  </si>
  <si>
    <t>Suscripción</t>
  </si>
  <si>
    <t>Escasez forzada</t>
  </si>
  <si>
    <t>Crea un flujo de efectivo predecible al cobrar a los clientes por adelantado (una tarifa única o recurrente) para tener acceso al producto / servicio a lo largo del tiempo</t>
  </si>
  <si>
    <t>Limitar la oferta disponible, por cantidad, plazo o acceso, para aumentar la demanda y / o los precios</t>
  </si>
  <si>
    <t>Membresias</t>
  </si>
  <si>
    <t>Capacidad instalada</t>
  </si>
  <si>
    <t>Conexiones</t>
  </si>
  <si>
    <t>Permite que un mercado y sus usuarios fijen el precio de los bienes y servicios</t>
  </si>
  <si>
    <t>Subasta</t>
  </si>
  <si>
    <t>Definido por el usuario</t>
  </si>
  <si>
    <t xml:space="preserve">Invitar a los clientes a que establezcan un precio que ellos deseen pagar. </t>
  </si>
  <si>
    <t xml:space="preserve">Fremmium </t>
  </si>
  <si>
    <t xml:space="preserve">Precio Flexible </t>
  </si>
  <si>
    <t>Recibir el pago antes de construir la oferta y usar el efectivo para ganar intereses antes de hacer márgenes</t>
  </si>
  <si>
    <t>Flotador</t>
  </si>
  <si>
    <t xml:space="preserve">Varios precios para una oferta basada en la demanda. </t>
  </si>
  <si>
    <t>Ofrece servicios básicos de forma gratuita, mientras que cobra por funciones avanzadas o especiales.</t>
  </si>
  <si>
    <t xml:space="preserve">Financiamiento </t>
  </si>
  <si>
    <t>Financiamiento por publicidad</t>
  </si>
  <si>
    <t xml:space="preserve">Proporcionar contenido / servicios de forma gratuita a una de las partes mientras vende oyentes, espectadores a otra parte. </t>
  </si>
  <si>
    <t>Licenciamiento</t>
  </si>
  <si>
    <t xml:space="preserve">Otorgue permiso a otro grupo o individuo para usar su oferta de manera definida para un pago específico. </t>
  </si>
  <si>
    <t>Uso medido</t>
  </si>
  <si>
    <t xml:space="preserve">Permite a los clientes pagar solo por lo que desean usar. </t>
  </si>
  <si>
    <t>Precios agrupados</t>
  </si>
  <si>
    <t xml:space="preserve">Vender en una sola transacción dos o más artículos que podrían ser soldados como oferta independiente. </t>
  </si>
  <si>
    <t xml:space="preserve">Desagregar precios </t>
  </si>
  <si>
    <t xml:space="preserve">Permite a los clientes pagar exactamente y solamente lo que ellos quieren. </t>
  </si>
  <si>
    <t xml:space="preserve">Fusiones y adquisiciones </t>
  </si>
  <si>
    <t xml:space="preserve">Combinar dos o más entidades para ganar acceso a capacidades o herramientas. </t>
  </si>
  <si>
    <t xml:space="preserve">Consolidación </t>
  </si>
  <si>
    <t xml:space="preserve">Adquirir múltiples compañías en el mismo mercado o mercados complementarios. </t>
  </si>
  <si>
    <t xml:space="preserve">Innovación abierta </t>
  </si>
  <si>
    <t xml:space="preserve">Mercados secundarios </t>
  </si>
  <si>
    <t xml:space="preserve">Conecte flujos por productos u otras ofertas alternativas a quienes los deseen. </t>
  </si>
  <si>
    <t>Integración de la cadena de suministros</t>
  </si>
  <si>
    <t xml:space="preserve">Coordinar e integrar información o procesos a través de una empresa o funciones de la cadena de suministros. </t>
  </si>
  <si>
    <t>Participación complementaria</t>
  </si>
  <si>
    <t>Aproveche los activos compartiéndolos con empresas que prestan servicios a mercados similares pero que ofrecen diferentes productos y servicios.</t>
  </si>
  <si>
    <t>Alianzas</t>
  </si>
  <si>
    <t xml:space="preserve">Compartir riesgos e ingresos para mejorar conjuntamente la ventaja competitiva individual. </t>
  </si>
  <si>
    <t xml:space="preserve">Franquiciamiento </t>
  </si>
  <si>
    <t xml:space="preserve">Otorgar licencias comerciales, procesos y marcas a socios que paguen por ellas. </t>
  </si>
  <si>
    <t xml:space="preserve">Cooperación </t>
  </si>
  <si>
    <t xml:space="preserve">Unir fuerzas con alguien que normalmente es tu competidor para lograr un objetivo común. </t>
  </si>
  <si>
    <t xml:space="preserve">Colaboración </t>
  </si>
  <si>
    <t xml:space="preserve">Aliarse con otros para obtener un beneficio común. </t>
  </si>
  <si>
    <t xml:space="preserve">Diseño organizacional </t>
  </si>
  <si>
    <t>Haz que la forma siga la función y alinea la infraestructura con el core del negocio y los procesos.</t>
  </si>
  <si>
    <t xml:space="preserve">Sistema de incentivos </t>
  </si>
  <si>
    <t>Ofrecer recompensas financieras o no financieras para proporcionar motivación para un curso de acción particular</t>
  </si>
  <si>
    <t xml:space="preserve">Integración de TI </t>
  </si>
  <si>
    <t xml:space="preserve">Integrar tecnologías, recursos y aplicaciones. </t>
  </si>
  <si>
    <t xml:space="preserve">Centro de competencias </t>
  </si>
  <si>
    <t xml:space="preserve">Agrupa recursos, prácticas y experiencia en centros de soporte que aumenten la eficiencia y la efectividad en toda la organización. </t>
  </si>
  <si>
    <t xml:space="preserve">Tercerización </t>
  </si>
  <si>
    <t xml:space="preserve">Asignar la responsabilidad de desarrollar o mantener un sistema a otro vendedor. </t>
  </si>
  <si>
    <t>Universidad corporativa</t>
  </si>
  <si>
    <t xml:space="preserve">Proporcionar capacitación específica para el trabajo o la empresa a gerentes. </t>
  </si>
  <si>
    <t xml:space="preserve">Gerencia desentralizada </t>
  </si>
  <si>
    <t xml:space="preserve">Distribuir el gobierno y la toma de decisiones más cerca de los clientes u otras interfases de negocio clave. </t>
  </si>
  <si>
    <t xml:space="preserve">Gestión del conocimiento </t>
  </si>
  <si>
    <t xml:space="preserve">Compartir información relevante internamente para reducir redundancias y mejorar el desempeño. </t>
  </si>
  <si>
    <t xml:space="preserve">Estandarización de activos </t>
  </si>
  <si>
    <t xml:space="preserve">Reducir costos de operación e incrementar la conectividad y modularidad mediante la estandarización de activos. </t>
  </si>
  <si>
    <t xml:space="preserve">Estandarización de procesos </t>
  </si>
  <si>
    <t>Localización</t>
  </si>
  <si>
    <t>Eficiencia de procesos</t>
  </si>
  <si>
    <t xml:space="preserve">Manufactura flexible </t>
  </si>
  <si>
    <t>Automatización de procesos</t>
  </si>
  <si>
    <t xml:space="preserve">Crowdsourcing </t>
  </si>
  <si>
    <t>Producción bajo demanda</t>
  </si>
  <si>
    <t xml:space="preserve">Producción limpia </t>
  </si>
  <si>
    <t>Sistemas logísticos</t>
  </si>
  <si>
    <t>Diseño estratégico</t>
  </si>
  <si>
    <t xml:space="preserve">Propiedad intelectual </t>
  </si>
  <si>
    <t>Generación por el usuario</t>
  </si>
  <si>
    <t>Análisis predictivo</t>
  </si>
  <si>
    <t>Use productos, procesos, procedimientos y políticas comunes para reducir la complejidad, el costo y los errores.</t>
  </si>
  <si>
    <t xml:space="preserve">Adapte una oferta, proceso o experiencia para apuntar a una cultura o región. </t>
  </si>
  <si>
    <t>Cree o produzca más utilizando menos recursos, medidos en materiales, consumo de energía o tiempo.</t>
  </si>
  <si>
    <t xml:space="preserve">Aplicar herramientas e infraestructuras para administrar actividades rutinarias con el fin de liberar a los trabajadores. </t>
  </si>
  <si>
    <t xml:space="preserve">Externalizar el trabajo repetitivo o desafiante a un gran grupo de personas semi organizadas. </t>
  </si>
  <si>
    <t>Producir artículos después de que se haya recibido un pedido para evitar el costo de inventario</t>
  </si>
  <si>
    <t>Gestionar el flujo de bienes, información y otros recursos entre el punto de origen y el punto de uso.</t>
  </si>
  <si>
    <t>Proteger una idea que tenga valor comercial, como una receta o un proceso industrial, con herramientas legales como las patentes.</t>
  </si>
  <si>
    <t>Pon a tus usuarios a trabajar en la creación y conservación de contenido que impulse tus ofertas.</t>
  </si>
  <si>
    <t>Productos superiores</t>
  </si>
  <si>
    <t xml:space="preserve">Facilidad de uso </t>
  </si>
  <si>
    <t>Funcionalidad atractiva</t>
  </si>
  <si>
    <t>Seguridad</t>
  </si>
  <si>
    <t>Agregación futura</t>
  </si>
  <si>
    <t>Adición de funcionalidades</t>
  </si>
  <si>
    <t>Simplificación del desempeño</t>
  </si>
  <si>
    <t>Sensibilidad ambiental</t>
  </si>
  <si>
    <t>Conservación</t>
  </si>
  <si>
    <t>Customización</t>
  </si>
  <si>
    <t xml:space="preserve">Enfoque </t>
  </si>
  <si>
    <t>Estilo</t>
  </si>
  <si>
    <t>Desarrollar y ofrecer un diseño excepcional, calidad y/o experiencia.</t>
  </si>
  <si>
    <t xml:space="preserve">Hacer tu producto simple, intuitivo y confortable para usar. </t>
  </si>
  <si>
    <t xml:space="preserve">Proporcionar un componente experimental inesperado o de interés periodístico que eleva la interacción con el cliente. </t>
  </si>
  <si>
    <t xml:space="preserve">Incrementar el nivel de confianza y seguridad para el cliente. </t>
  </si>
  <si>
    <t xml:space="preserve">Combina las características existentes que se encuentran en las ofertas en una sola. </t>
  </si>
  <si>
    <t>Agregar funcionalidades nuevas a una oferta existente.</t>
  </si>
  <si>
    <t xml:space="preserve">Omitir detalles,  funcionalidades e interacciones superfluas para reducir la complejidad. </t>
  </si>
  <si>
    <t xml:space="preserve">Proveer ofertas que no impacten de forma adversa el medioambiente, o prevenir el impacto. </t>
  </si>
  <si>
    <t xml:space="preserve">Diseñar productos o servicios para que los clientes puedan reducir el consumo de energía, recursos naturales o materiales. </t>
  </si>
  <si>
    <t xml:space="preserve">Diseñar una oferta específicamente para un público en particular a expensas de otros. </t>
  </si>
  <si>
    <t xml:space="preserve">Imponer un estilo, imagen o moda. </t>
  </si>
  <si>
    <t xml:space="preserve">Complementos </t>
  </si>
  <si>
    <t>Extensiones plug-ins</t>
  </si>
  <si>
    <t>Construcción de productos</t>
  </si>
  <si>
    <t>Sistemas modulares</t>
  </si>
  <si>
    <t xml:space="preserve">Plataformas de productos / servicios </t>
  </si>
  <si>
    <t>Vender productos o servicios adicionales relacionados o auxiliares a un cliente.</t>
  </si>
  <si>
    <t xml:space="preserve">Permitir adiciones de funcionalidades de primera o de tercera parte. </t>
  </si>
  <si>
    <t>Ofrecer varios productos a la venta como un producto combinado.</t>
  </si>
  <si>
    <t>Desarrollar sistemas que se conecten con otros productos y servicios para crear una oferta holística.</t>
  </si>
  <si>
    <t xml:space="preserve">Ofertas integradas </t>
  </si>
  <si>
    <t>Combine componentes en una experiencia completa.</t>
  </si>
  <si>
    <t xml:space="preserve">Probar antes de comprar </t>
  </si>
  <si>
    <t xml:space="preserve">Garantías </t>
  </si>
  <si>
    <t xml:space="preserve">Programas de fidelización </t>
  </si>
  <si>
    <t xml:space="preserve">Adición de valor </t>
  </si>
  <si>
    <t xml:space="preserve">Consejería </t>
  </si>
  <si>
    <t xml:space="preserve">Gestión total de la experiencia </t>
  </si>
  <si>
    <t xml:space="preserve">Servicios suplementarios </t>
  </si>
  <si>
    <t>Servicio personalizado</t>
  </si>
  <si>
    <t xml:space="preserve">Comunidad de usuarios / soporte de sistemas </t>
  </si>
  <si>
    <t xml:space="preserve">Arrendamiento o préstamo </t>
  </si>
  <si>
    <t>Auto-servicio</t>
  </si>
  <si>
    <t>Elimina el riesgo del cliente de perder dinero o tiempo derivado de la falla del producto o error de compra.</t>
  </si>
  <si>
    <t>Proporcionar beneficios y / o descuentos a clientes frecuentes y de alto valor</t>
  </si>
  <si>
    <t xml:space="preserve">Incluir un servicio adicional o función como parte del precio base. </t>
  </si>
  <si>
    <t>Brindar un servicio premium asumiendo tareas para las cuales los clientes no tienen tiempo.</t>
  </si>
  <si>
    <t>Proporcionar una gestión integral y reflexiva de la experiencia del cliente a lo largo del ciclo de vida de una oferta.</t>
  </si>
  <si>
    <t>Ofrezca servicios suplementarios que se ajusten a la oferta base.</t>
  </si>
  <si>
    <t>Proporcionar un recurso comunitario para productos, servicios, soporte, uso y extensión.</t>
  </si>
  <si>
    <t>Deje que las clientes paguen por el tiempo para reducir los costos iniciales.</t>
  </si>
  <si>
    <t>Proporcionar a los usuarios control sobre las actividades que de otro modo requerirían un intermediario para completar.</t>
  </si>
  <si>
    <t xml:space="preserve">Diversificación </t>
  </si>
  <si>
    <t xml:space="preserve">Tienda principal </t>
  </si>
  <si>
    <t xml:space="preserve">Ir Directo </t>
  </si>
  <si>
    <t xml:space="preserve">Canales no tradicionales </t>
  </si>
  <si>
    <t xml:space="preserve">Presencia pop-up </t>
  </si>
  <si>
    <t xml:space="preserve">Distribución indirecta </t>
  </si>
  <si>
    <t xml:space="preserve">Marketing multi-nivel </t>
  </si>
  <si>
    <t>Venta cruzada</t>
  </si>
  <si>
    <t xml:space="preserve">Bajo demanda </t>
  </si>
  <si>
    <t xml:space="preserve">Contexto específico </t>
  </si>
  <si>
    <t xml:space="preserve">Centro de experiencias </t>
  </si>
  <si>
    <t xml:space="preserve">Adicionar y expandir dentro de nuevos o diferentes canales. </t>
  </si>
  <si>
    <t xml:space="preserve">Crear una tienda para mostrar 
atributos de marca y producto por excelencia. </t>
  </si>
  <si>
    <t xml:space="preserve">Omitir los canales minoristas tradicionales y el contenido e ir  directamente con los clientes. </t>
  </si>
  <si>
    <t>Crear notas atractivas pero temporales para exhibir o vender ofertas.</t>
  </si>
  <si>
    <t>Emplear nuevas y relevantes vías para llegar a los clientes.</t>
  </si>
  <si>
    <t>Usar a otros como revendedores que se apropien de entregar la oferta al usuario final.</t>
  </si>
  <si>
    <t>Vender productos a granel o paquetizados a una fuerza de ventas afiliada pero independiente que venda por usted.</t>
  </si>
  <si>
    <t>Colocar productos, servicios o información que mejorará una experiencia en situaciones en las que es probable que los clientes quieran acceder a ellos.</t>
  </si>
  <si>
    <t>Entregar productos en tiempo real cuando y donde se desee.</t>
  </si>
  <si>
    <t>Ofrecer acceso oportuno a productos que sean apropiados para una ubicación, ocasión o situación específica.</t>
  </si>
  <si>
    <t>Cree un espacio que anime a sus clientes a interactuar con sus ofertas, pero que los puedan comprar a través de un canal diferente (y a menudo de menor costo)</t>
  </si>
  <si>
    <t>Marca compartida</t>
  </si>
  <si>
    <t xml:space="preserve">Apalancamiento de marca </t>
  </si>
  <si>
    <t xml:space="preserve">Etiqueta privada </t>
  </si>
  <si>
    <t xml:space="preserve">Extensión de marca </t>
  </si>
  <si>
    <t xml:space="preserve">Transparencia </t>
  </si>
  <si>
    <t xml:space="preserve">Certificación </t>
  </si>
  <si>
    <t>Combine la marca para reforzar mutuamente los atributos clave o mejore la credibilidad de una oferta.</t>
  </si>
  <si>
    <t>Preste su credibilidad y permita que otros usen su nombre, extendiendo así el alcance de su marca.</t>
  </si>
  <si>
    <t>Proporcionar productos o servicios fabricados o desarrollados por terceros a nombre de su empresa,</t>
  </si>
  <si>
    <t xml:space="preserve">Ofrecer nuevos productos o servicios bajo una marca ya existente. </t>
  </si>
  <si>
    <t xml:space="preserve">Componentes de marca </t>
  </si>
  <si>
    <t>Alineación de valores</t>
  </si>
  <si>
    <t>Crear un componente integral para hacer que una oferta final parezca más valiosa.</t>
  </si>
  <si>
    <t xml:space="preserve">Haz que tu marca defienda una gran idea o un conjunto de valores y los exprese consistentemente en todos los aspectos de tu empresa. </t>
  </si>
  <si>
    <t xml:space="preserve">Desarrollar una marca o mercado que signifique y garantice ciertas características en las ofertas a través de un tercero. </t>
  </si>
  <si>
    <t xml:space="preserve">Automatización de procesos </t>
  </si>
  <si>
    <t>Simplificación de experiencias</t>
  </si>
  <si>
    <t xml:space="preserve">Curación </t>
  </si>
  <si>
    <t>Habilitación de experiencias</t>
  </si>
  <si>
    <t>Maestría</t>
  </si>
  <si>
    <t>Autonomía &amp; autoridad</t>
  </si>
  <si>
    <t xml:space="preserve">Comunidad &amp; pertenencia </t>
  </si>
  <si>
    <t xml:space="preserve">Personalización </t>
  </si>
  <si>
    <t xml:space="preserve">Estatús &amp; reconocimiento </t>
  </si>
  <si>
    <t xml:space="preserve">Eliminar la carga de la tarea repetitiva del usuario para simplificar la vida y hacer que las nuevas experiencias parezcan mágicas. </t>
  </si>
  <si>
    <t>Reducir la complejidad y concéntrese en ofrecer experiencias específicas excepcionalmente bien.</t>
  </si>
  <si>
    <t xml:space="preserve">Usar un punto de vista distinto para separar elementos y en el proceso crear una identidad fuerte para ti y sus seguidores. </t>
  </si>
  <si>
    <t xml:space="preserve">Ampliar el ámbito de lo que es posible para ofrecer una experiencia previamente  improbable. </t>
  </si>
  <si>
    <t>Otorgue a tus clientes y usuarios el poder de usar sus ofertas para dar forma a su propia experiencia.</t>
  </si>
  <si>
    <t>Facilitar las conexiones viscerales para que las personas sientan que son parte de un grupo o movimiento.</t>
  </si>
  <si>
    <t xml:space="preserve">Ayudar a los clientes a obtener una gran habilidad o un conocimiento profundo de alguna actividad o tema. </t>
  </si>
  <si>
    <t xml:space="preserve">Humaniza tu oferta con pequeños atributos de marca, en formas de mensajes, para darle vida a productos y servicios. </t>
  </si>
  <si>
    <t xml:space="preserve">Personalidad &amp; fumanización </t>
  </si>
  <si>
    <t>Ofrecer señales que infieren significado, permitiendo a los usuarios y a quienes interactúan con ellos desarrollar y nutrir aspectos de su identidad.</t>
  </si>
  <si>
    <t xml:space="preserve">OFERTA </t>
  </si>
  <si>
    <t>CONFIGURACIÓN</t>
  </si>
  <si>
    <t>EXPERIENCIAS</t>
  </si>
  <si>
    <t>MODELO DE GANANCIAS</t>
  </si>
  <si>
    <t>RED</t>
  </si>
  <si>
    <t>ESTRUCTURA</t>
  </si>
  <si>
    <t>SERVICIOS</t>
  </si>
  <si>
    <t>CANALES</t>
  </si>
  <si>
    <t>MARCA</t>
  </si>
  <si>
    <t>COMPROMISO DEL CLIENTE</t>
  </si>
  <si>
    <t>Configuración</t>
  </si>
  <si>
    <t>Riesgo Compartido</t>
  </si>
  <si>
    <t>Establecer métricas de inteligencia frente al riesgo y medidas de mitigación, con controles implementados. Se hace uso para impulsar el modelo de negocio.</t>
  </si>
  <si>
    <t xml:space="preserve">Servicio Superior </t>
  </si>
  <si>
    <t xml:space="preserve">Proveer servicios de alta calidad, eficiencia, o con mejor experiencia que los competidores. </t>
  </si>
  <si>
    <t>MODELO DE NEGOCIO</t>
  </si>
  <si>
    <t xml:space="preserve">PROCESOS </t>
  </si>
  <si>
    <t>DESEMPEÑO DE PROCESOS</t>
  </si>
  <si>
    <t>SISTEMA DE PRODUCTOS</t>
  </si>
  <si>
    <t>Lanzamiento de plataformas de la competencia</t>
  </si>
  <si>
    <t xml:space="preserve">Aprovechamiento de activos de otras compañías </t>
  </si>
  <si>
    <t xml:space="preserve">No hacer compra de activos, sino rentarlos y hacer que estos proporcionen rendimientos mediante mecanismos de aprovechamiento alternos. </t>
  </si>
  <si>
    <t xml:space="preserve">Lanzamiento en plataformas de la competencia </t>
  </si>
  <si>
    <t xml:space="preserve">Ofrece un producto, servicio especial a cambio de un cargo o pago por un periodo de tiempo determinado, al cual todos los clientes no tienen acceso. </t>
  </si>
  <si>
    <t xml:space="preserve">Conecta a múltiples vendedores con múltiples compradores: cuantos más compradores y vendedores se unan, más valiosa serán los rendimientos. </t>
  </si>
  <si>
    <t>Reduce el desperdicio y el costo en su proceso de fabricación y otras operaciones.</t>
  </si>
  <si>
    <t>Emplea un enfoque contundente que se multiplique de manera consistente en todas las ofertas, marcas y experiencias.</t>
  </si>
  <si>
    <t xml:space="preserve">Modela los datos de desempeño pasados y haz predicciones de resultados futuros para diseñar y ofertar precios en consecuencia. </t>
  </si>
  <si>
    <t xml:space="preserve">Permitir la alteración del producto o servicio para satisfacer los requisitos o especificaciones individuales. </t>
  </si>
  <si>
    <t>TACTICAS</t>
  </si>
  <si>
    <t>IMPULSOR</t>
  </si>
  <si>
    <t>PALANCA</t>
  </si>
  <si>
    <t xml:space="preserve">21 EN TOTAL </t>
  </si>
  <si>
    <t>calificacion</t>
  </si>
  <si>
    <t>Experiencias</t>
  </si>
  <si>
    <t>peso categoria</t>
  </si>
  <si>
    <t>estandar x categoria</t>
  </si>
  <si>
    <t>SUMA CATEGORIA</t>
  </si>
  <si>
    <t>Peso impulsor</t>
  </si>
  <si>
    <t>Impuslor</t>
  </si>
  <si>
    <t xml:space="preserve">INICIATIVAS DE INNOVACIÓN </t>
  </si>
  <si>
    <t xml:space="preserve">MODELO DE INNOVACIÓN </t>
  </si>
  <si>
    <t>Categoria / Palanca</t>
  </si>
  <si>
    <t>INICIATIVAS</t>
  </si>
  <si>
    <t>#Iniciativas</t>
  </si>
  <si>
    <t>Experiencia</t>
  </si>
  <si>
    <t xml:space="preserve">Oferta </t>
  </si>
  <si>
    <t>Oferta</t>
  </si>
  <si>
    <t>Estandar</t>
  </si>
  <si>
    <t>Variación</t>
  </si>
  <si>
    <t>Desempeño de Procesos</t>
  </si>
  <si>
    <t>Canales</t>
  </si>
  <si>
    <t>Compromiso con el Cliente</t>
  </si>
  <si>
    <t xml:space="preserve">Experiencia </t>
  </si>
  <si>
    <t>Palanca de Innovación</t>
  </si>
  <si>
    <t>Puntaje Obtenido</t>
  </si>
  <si>
    <t>Estándar</t>
  </si>
  <si>
    <t>Impulsor de Innovación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</si>
  <si>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</si>
  <si>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</si>
  <si>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</si>
  <si>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</si>
  <si>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</si>
  <si>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</si>
  <si>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</si>
  <si>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</si>
  <si>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</si>
  <si>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</si>
  <si>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</si>
  <si>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</si>
  <si>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Estándar configuración (meta)</t>
  </si>
  <si>
    <t>Estándar oferta (meta)</t>
  </si>
  <si>
    <t>Estándar experiencia (meta)</t>
  </si>
  <si>
    <t>Variación 1 Configuración</t>
  </si>
  <si>
    <t>Variación 2 Oferta</t>
  </si>
  <si>
    <t>Variación 3 Experiencia</t>
  </si>
  <si>
    <t xml:space="preserve">SCORE </t>
  </si>
  <si>
    <t xml:space="preserve">Personalidad &amp; humanización </t>
  </si>
  <si>
    <t>Recibir ingresos no directamente de la venta de un producto, sino de planes de pago estructurados e intereses postventa</t>
  </si>
  <si>
    <t>Dejar que los clientes vean sus operaciones e interactúen con su marca y sus ofertas.</t>
  </si>
  <si>
    <t>Membresías</t>
  </si>
  <si>
    <t xml:space="preserve">Gerencia descentralizada </t>
  </si>
  <si>
    <t xml:space="preserve">Marketing multinivel </t>
  </si>
  <si>
    <t>Ofrece un producto central para márgenes reducidos (o incluso una pérdida) para impulsar la demanda y la lealtad; luego obtén ganancias en productos y servicios adicionales.</t>
  </si>
  <si>
    <t>Modificar las ofertas estándar para permitir la proyección de la identidad del cliente.</t>
  </si>
  <si>
    <t xml:space="preserve">Usa los datos personales del cliente para proveer un  servicio perfectamente calibrado y altamente personalizado. </t>
  </si>
  <si>
    <t xml:space="preserve">Hacer accesibles productos y servicios para el cliente dónde y cuándo los necesiten. Inclusive si es a través de competidores. </t>
  </si>
  <si>
    <t>Autoservicio</t>
  </si>
  <si>
    <t xml:space="preserve">Permitir que un cliente pruebe y viva la experiencia de una oferta antes de invertir en ella. </t>
  </si>
  <si>
    <t>Obtener acceso a procesos o patentes de otras compañías para aprovechar la experiencia extendida y desarrollada y hacer lo mismo con los procesos internos.</t>
  </si>
  <si>
    <t xml:space="preserve">Use un sistema de producción que pueda reaccionar rápidamente a los cambios y continuar operando eficientemente. </t>
  </si>
  <si>
    <t>Proporcionar un conjunto de componentes individuales que se puedan usar de forma independiente pero ganen utilidad cuando se combinen.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</si>
</sst>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4" x14ac:knownFonts="1">
    <font>
      <sz val="11"/>
      <color theme="1"/>
      <name val="Calibri"/>
      <family val="2"/>
      <scheme val="minor"/>
    </font>
    <font>
      <sz val="10"/>
      <color theme="1"/>
      <name val="TradeGothic"/>
      <family val="3"/>
    </font>
    <font>
      <b/>
      <sz val="10"/>
      <name val="TradeGothic"/>
      <family val="3"/>
    </font>
    <font>
      <sz val="22"/>
      <color theme="1"/>
      <name val="Knockout HTF27-JuniorBantamwt"/>
      <family val="3"/>
    </font>
    <font>
      <b/>
      <sz val="10"/>
      <color rgb="FF00B2CE"/>
      <name val="TradeGothic"/>
      <family val="3"/>
    </font>
    <font>
      <b/>
      <sz val="10"/>
      <color rgb="FFFF522B"/>
      <name val="TradeGothic"/>
      <family val="3"/>
    </font>
    <font>
      <b/>
      <sz val="10"/>
      <color rgb="FFF79021"/>
      <name val="TradeGothic"/>
      <family val="3"/>
    </font>
    <font>
      <sz val="28"/>
      <color theme="1"/>
      <name val="Knockout HTF27-JuniorBantamwt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League Spartan"/>
      <family val="3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9"/>
      <color rgb="FFF79021"/>
      <name val="Verdana"/>
      <family val="2"/>
    </font>
    <font>
      <b/>
      <sz val="18"/>
      <color theme="1"/>
      <name val="Open Sans"/>
      <family val="2"/>
    </font>
    <font>
      <sz val="28"/>
      <color theme="1"/>
      <name val="Open Sans Extrabold"/>
      <family val="2"/>
    </font>
    <font>
      <b/>
      <sz val="14"/>
      <color theme="1"/>
      <name val="Open Sans"/>
      <family val="2"/>
    </font>
    <font>
      <b/>
      <sz val="13"/>
      <name val="Open Sans"/>
      <family val="2"/>
    </font>
    <font>
      <sz val="13"/>
      <color theme="0"/>
      <name val="Knockout HTF27-JuniorBantamwt"/>
      <family val="3"/>
    </font>
    <font>
      <b/>
      <sz val="13"/>
      <color theme="0"/>
      <name val="Open Sans"/>
      <family val="2"/>
    </font>
    <font>
      <b/>
      <sz val="8.5"/>
      <name val="Open Sans"/>
      <family val="2"/>
    </font>
    <font>
      <b/>
      <sz val="8.5"/>
      <name val="TradeGothic"/>
      <family val="3"/>
    </font>
    <font>
      <b/>
      <sz val="8.5"/>
      <color rgb="FF00B2CE"/>
      <name val="Open Sans"/>
      <family val="2"/>
    </font>
    <font>
      <b/>
      <sz val="8.5"/>
      <color rgb="FFFF522B"/>
      <name val="Open Sans"/>
      <family val="2"/>
    </font>
    <font>
      <sz val="8.5"/>
      <color theme="1"/>
      <name val="Open Sans"/>
      <family val="2"/>
    </font>
    <font>
      <sz val="8.5"/>
      <color theme="1"/>
      <name val="TradeGothic"/>
      <family val="3"/>
    </font>
    <font>
      <b/>
      <sz val="8.5"/>
      <color rgb="FFF79021"/>
      <name val="Open Sans"/>
      <family val="2"/>
    </font>
    <font>
      <b/>
      <sz val="8.5"/>
      <color theme="1"/>
      <name val="Open Sans"/>
      <family val="2"/>
    </font>
    <font>
      <b/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2CE"/>
        <bgColor indexed="64"/>
      </patternFill>
    </fill>
    <fill>
      <patternFill patternType="solid">
        <fgColor rgb="FFFF522B"/>
        <bgColor indexed="64"/>
      </patternFill>
    </fill>
    <fill>
      <patternFill patternType="solid">
        <fgColor rgb="FFF79021"/>
        <bgColor indexed="64"/>
      </patternFill>
    </fill>
    <fill>
      <patternFill patternType="solid">
        <fgColor rgb="FFFDD300"/>
        <bgColor indexed="64"/>
      </patternFill>
    </fill>
    <fill>
      <patternFill patternType="solid">
        <fgColor rgb="FF34F0FF"/>
        <bgColor indexed="64"/>
      </patternFill>
    </fill>
    <fill>
      <patternFill patternType="solid">
        <fgColor rgb="FF85F10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n">
        <color rgb="FFFDD300"/>
      </top>
      <bottom style="thick">
        <color rgb="FFFDD300"/>
      </bottom>
      <diagonal/>
    </border>
    <border>
      <left/>
      <right/>
      <top style="thin">
        <color rgb="FF85F100"/>
      </top>
      <bottom style="thick">
        <color rgb="FF85F100"/>
      </bottom>
      <diagonal/>
    </border>
    <border>
      <left/>
      <right/>
      <top style="thin">
        <color rgb="FF34F0FF"/>
      </top>
      <bottom style="thick">
        <color rgb="FF34F0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" fillId="0" borderId="0" xfId="0" applyFont="1" applyFill="1" applyAlignment="1">
      <alignment wrapText="1"/>
    </xf>
    <xf numFmtId="0" fontId="7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7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1" fontId="9" fillId="0" borderId="0" xfId="0" applyNumberFormat="1" applyFont="1"/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9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1" fillId="0" borderId="0" xfId="1" applyNumberFormat="1" applyFont="1"/>
    <xf numFmtId="9" fontId="11" fillId="0" borderId="0" xfId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6" fillId="0" borderId="0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horizontal="left" vertical="center" wrapText="1"/>
    </xf>
    <xf numFmtId="0" fontId="17" fillId="5" borderId="0" xfId="0" applyFont="1" applyFill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7" fillId="6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20" fillId="5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21" fillId="0" borderId="0" xfId="0" applyFont="1" applyBorder="1" applyAlignment="1">
      <alignment wrapText="1"/>
    </xf>
    <xf numFmtId="0" fontId="20" fillId="7" borderId="0" xfId="0" applyFont="1" applyFill="1" applyAlignment="1">
      <alignment vertical="center" wrapText="1"/>
    </xf>
    <xf numFmtId="0" fontId="22" fillId="0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20" fillId="6" borderId="0" xfId="0" applyFont="1" applyFill="1" applyAlignment="1">
      <alignment wrapText="1"/>
    </xf>
    <xf numFmtId="0" fontId="23" fillId="0" borderId="0" xfId="0" applyFont="1" applyFill="1" applyAlignment="1">
      <alignment wrapText="1"/>
    </xf>
    <xf numFmtId="0" fontId="21" fillId="0" borderId="0" xfId="0" applyFont="1"/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0" fontId="24" fillId="0" borderId="0" xfId="0" applyFont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0" fillId="5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0" fillId="6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6" fillId="0" borderId="0" xfId="0" applyFont="1" applyFill="1" applyAlignment="1">
      <alignment wrapText="1"/>
    </xf>
    <xf numFmtId="0" fontId="20" fillId="7" borderId="0" xfId="0" applyFont="1" applyFill="1" applyAlignment="1">
      <alignment wrapText="1"/>
    </xf>
    <xf numFmtId="0" fontId="26" fillId="0" borderId="0" xfId="0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wrapText="1"/>
    </xf>
    <xf numFmtId="0" fontId="24" fillId="0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7" fillId="0" borderId="0" xfId="0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24" fillId="0" borderId="0" xfId="0" applyFont="1" applyBorder="1" applyAlignment="1">
      <alignment vertical="center" wrapText="1"/>
    </xf>
    <xf numFmtId="0" fontId="24" fillId="0" borderId="0" xfId="0" applyFont="1"/>
    <xf numFmtId="0" fontId="27" fillId="0" borderId="0" xfId="0" applyFont="1" applyBorder="1" applyAlignment="1">
      <alignment wrapText="1"/>
    </xf>
    <xf numFmtId="0" fontId="27" fillId="0" borderId="0" xfId="0" applyFont="1"/>
    <xf numFmtId="0" fontId="24" fillId="0" borderId="0" xfId="0" applyFont="1" applyBorder="1" applyAlignment="1">
      <alignment wrapText="1"/>
    </xf>
    <xf numFmtId="0" fontId="2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10" fontId="0" fillId="0" borderId="0" xfId="0" applyNumberFormat="1"/>
    <xf numFmtId="10" fontId="29" fillId="0" borderId="8" xfId="0" applyNumberFormat="1" applyFont="1" applyBorder="1" applyAlignment="1">
      <alignment horizontal="center" vertical="center" wrapText="1"/>
    </xf>
    <xf numFmtId="10" fontId="29" fillId="0" borderId="6" xfId="0" applyNumberFormat="1" applyFont="1" applyBorder="1" applyAlignment="1">
      <alignment horizontal="center" vertical="center" wrapText="1"/>
    </xf>
    <xf numFmtId="0" fontId="30" fillId="5" borderId="7" xfId="0" applyFont="1" applyFill="1" applyBorder="1" applyAlignment="1">
      <alignment vertical="center" wrapText="1"/>
    </xf>
    <xf numFmtId="0" fontId="30" fillId="7" borderId="7" xfId="0" applyFont="1" applyFill="1" applyBorder="1" applyAlignment="1">
      <alignment vertical="center" wrapText="1"/>
    </xf>
    <xf numFmtId="0" fontId="30" fillId="6" borderId="7" xfId="0" applyFont="1" applyFill="1" applyBorder="1" applyAlignment="1">
      <alignment vertical="center" wrapText="1"/>
    </xf>
    <xf numFmtId="0" fontId="31" fillId="0" borderId="0" xfId="0" applyFont="1"/>
    <xf numFmtId="0" fontId="30" fillId="7" borderId="5" xfId="0" applyFont="1" applyFill="1" applyBorder="1" applyAlignment="1">
      <alignment vertical="center" wrapText="1"/>
    </xf>
    <xf numFmtId="0" fontId="30" fillId="6" borderId="5" xfId="0" applyFont="1" applyFill="1" applyBorder="1" applyAlignment="1">
      <alignment vertical="center" wrapText="1"/>
    </xf>
    <xf numFmtId="0" fontId="30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30" fillId="5" borderId="10" xfId="0" applyFont="1" applyFill="1" applyBorder="1" applyAlignment="1">
      <alignment vertical="center" wrapText="1"/>
    </xf>
    <xf numFmtId="0" fontId="30" fillId="7" borderId="10" xfId="0" applyFont="1" applyFill="1" applyBorder="1" applyAlignment="1">
      <alignment vertical="center" wrapText="1"/>
    </xf>
    <xf numFmtId="0" fontId="30" fillId="6" borderId="10" xfId="0" applyFont="1" applyFill="1" applyBorder="1" applyAlignment="1">
      <alignment vertical="center" wrapText="1"/>
    </xf>
    <xf numFmtId="0" fontId="0" fillId="8" borderId="10" xfId="0" applyFill="1" applyBorder="1"/>
    <xf numFmtId="0" fontId="25" fillId="8" borderId="10" xfId="0" applyFont="1" applyFill="1" applyBorder="1"/>
    <xf numFmtId="10" fontId="0" fillId="5" borderId="0" xfId="0" applyNumberFormat="1" applyFill="1"/>
    <xf numFmtId="10" fontId="0" fillId="7" borderId="0" xfId="0" applyNumberFormat="1" applyFill="1"/>
    <xf numFmtId="10" fontId="0" fillId="6" borderId="0" xfId="0" applyNumberFormat="1" applyFill="1"/>
    <xf numFmtId="9" fontId="11" fillId="0" borderId="0" xfId="0" applyNumberFormat="1" applyFont="1" applyAlignment="1">
      <alignment horizontal="center"/>
    </xf>
    <xf numFmtId="0" fontId="0" fillId="8" borderId="0" xfId="0" applyFill="1" applyAlignment="1">
      <alignment horizontal="center"/>
    </xf>
    <xf numFmtId="10" fontId="33" fillId="8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vertical="center"/>
    </xf>
    <xf numFmtId="0" fontId="25" fillId="0" borderId="0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7" fillId="5" borderId="0" xfId="0" applyFont="1" applyFill="1" applyAlignment="1">
      <alignment horizontal="left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6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9" fontId="11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85F100"/>
      <color rgb="FFFDD300"/>
      <color rgb="FF34F0FF"/>
      <color rgb="FFD9D9D9"/>
      <color rgb="FFFF522B"/>
      <color rgb="FFF79021"/>
      <color rgb="FF00B2CE"/>
      <color rgb="FFFFBEAF"/>
      <color rgb="FFFCD3A6"/>
      <color rgb="FF86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Hoja2!$D$27</c:f>
              <c:strCache>
                <c:ptCount val="1"/>
                <c:pt idx="0">
                  <c:v>Configuración</c:v>
                </c:pt>
              </c:strCache>
            </c:strRef>
          </c:tx>
          <c:spPr>
            <a:ln w="28575" cap="rnd">
              <a:solidFill>
                <a:srgbClr val="FDD300"/>
              </a:solidFill>
              <a:round/>
            </a:ln>
            <a:effectLst/>
          </c:spPr>
          <c:marker>
            <c:symbol val="none"/>
          </c:marker>
          <c:cat>
            <c:strRef>
              <c:f>Hoja2!$E$26:$P$26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Hoja2!$E$27:$P$27</c:f>
              <c:numCache>
                <c:formatCode>0.00%</c:formatCode>
                <c:ptCount val="12"/>
                <c:pt idx="0">
                  <c:v>0.21010000000000001</c:v>
                </c:pt>
                <c:pt idx="1">
                  <c:v>0.25</c:v>
                </c:pt>
                <c:pt idx="2">
                  <c:v>0.2</c:v>
                </c:pt>
                <c:pt idx="3">
                  <c:v>0.24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0.3</c:v>
                </c:pt>
                <c:pt idx="8">
                  <c:v>0.32</c:v>
                </c:pt>
                <c:pt idx="9">
                  <c:v>0.31</c:v>
                </c:pt>
                <c:pt idx="10">
                  <c:v>0.34</c:v>
                </c:pt>
                <c:pt idx="11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3-46DF-A1E2-87C0F3EC53BD}"/>
            </c:ext>
          </c:extLst>
        </c:ser>
        <c:ser>
          <c:idx val="1"/>
          <c:order val="1"/>
          <c:tx>
            <c:strRef>
              <c:f>Hoja2!$D$28</c:f>
              <c:strCache>
                <c:ptCount val="1"/>
                <c:pt idx="0">
                  <c:v>Oferta</c:v>
                </c:pt>
              </c:strCache>
            </c:strRef>
          </c:tx>
          <c:spPr>
            <a:ln w="28575" cap="rnd">
              <a:solidFill>
                <a:srgbClr val="85F100"/>
              </a:solidFill>
              <a:round/>
            </a:ln>
            <a:effectLst/>
          </c:spPr>
          <c:marker>
            <c:symbol val="none"/>
          </c:marker>
          <c:cat>
            <c:strRef>
              <c:f>Hoja2!$E$26:$P$26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Hoja2!$E$28:$P$28</c:f>
              <c:numCache>
                <c:formatCode>0.00%</c:formatCode>
                <c:ptCount val="12"/>
                <c:pt idx="0">
                  <c:v>9.8799999999999999E-2</c:v>
                </c:pt>
                <c:pt idx="1">
                  <c:v>9.5000000000000001E-2</c:v>
                </c:pt>
                <c:pt idx="2">
                  <c:v>9.7000000000000003E-2</c:v>
                </c:pt>
                <c:pt idx="3">
                  <c:v>0.09</c:v>
                </c:pt>
                <c:pt idx="4">
                  <c:v>0.11</c:v>
                </c:pt>
                <c:pt idx="5">
                  <c:v>0.11</c:v>
                </c:pt>
                <c:pt idx="6">
                  <c:v>0.13</c:v>
                </c:pt>
                <c:pt idx="7">
                  <c:v>0.09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3-46DF-A1E2-87C0F3EC53BD}"/>
            </c:ext>
          </c:extLst>
        </c:ser>
        <c:ser>
          <c:idx val="2"/>
          <c:order val="2"/>
          <c:tx>
            <c:strRef>
              <c:f>Hoja2!$D$29</c:f>
              <c:strCache>
                <c:ptCount val="1"/>
                <c:pt idx="0">
                  <c:v>Experiencia </c:v>
                </c:pt>
              </c:strCache>
            </c:strRef>
          </c:tx>
          <c:spPr>
            <a:ln w="28575" cap="rnd">
              <a:solidFill>
                <a:srgbClr val="34F0FF"/>
              </a:solidFill>
              <a:round/>
            </a:ln>
            <a:effectLst/>
          </c:spPr>
          <c:marker>
            <c:symbol val="none"/>
          </c:marker>
          <c:cat>
            <c:strRef>
              <c:f>Hoja2!$E$26:$P$26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Hoja2!$E$29:$P$29</c:f>
              <c:numCache>
                <c:formatCode>0.00%</c:formatCode>
                <c:ptCount val="12"/>
                <c:pt idx="0">
                  <c:v>0.3322</c:v>
                </c:pt>
                <c:pt idx="1">
                  <c:v>0.3322</c:v>
                </c:pt>
                <c:pt idx="2">
                  <c:v>0.35</c:v>
                </c:pt>
                <c:pt idx="3">
                  <c:v>0.34</c:v>
                </c:pt>
                <c:pt idx="4">
                  <c:v>0.35</c:v>
                </c:pt>
                <c:pt idx="5">
                  <c:v>0.38</c:v>
                </c:pt>
                <c:pt idx="6">
                  <c:v>0.4</c:v>
                </c:pt>
                <c:pt idx="7">
                  <c:v>0.42</c:v>
                </c:pt>
                <c:pt idx="8">
                  <c:v>0.44</c:v>
                </c:pt>
                <c:pt idx="9">
                  <c:v>0.46</c:v>
                </c:pt>
                <c:pt idx="10">
                  <c:v>0.47</c:v>
                </c:pt>
                <c:pt idx="1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63-46DF-A1E2-87C0F3EC53BD}"/>
            </c:ext>
          </c:extLst>
        </c:ser>
        <c:ser>
          <c:idx val="3"/>
          <c:order val="3"/>
          <c:tx>
            <c:strRef>
              <c:f>Hoja2!$D$30</c:f>
              <c:strCache>
                <c:ptCount val="1"/>
                <c:pt idx="0">
                  <c:v>Estándar configuración (meta)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Hoja2!$E$26:$P$26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Hoja2!$E$30:$P$30</c:f>
              <c:numCache>
                <c:formatCode>0.00%</c:formatCode>
                <c:ptCount val="12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63-46DF-A1E2-87C0F3EC53BD}"/>
            </c:ext>
          </c:extLst>
        </c:ser>
        <c:ser>
          <c:idx val="4"/>
          <c:order val="4"/>
          <c:tx>
            <c:strRef>
              <c:f>Hoja2!$D$31</c:f>
              <c:strCache>
                <c:ptCount val="1"/>
                <c:pt idx="0">
                  <c:v>Estándar oferta (meta)</c:v>
                </c:pt>
              </c:strCache>
            </c:strRef>
          </c:tx>
          <c:spPr>
            <a:ln w="28575" cap="rnd">
              <a:solidFill>
                <a:srgbClr val="FF522B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Hoja2!$E$26:$P$26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Hoja2!$E$31:$P$31</c:f>
              <c:numCache>
                <c:formatCode>0.00%</c:formatCode>
                <c:ptCount val="12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63-46DF-A1E2-87C0F3EC53BD}"/>
            </c:ext>
          </c:extLst>
        </c:ser>
        <c:ser>
          <c:idx val="5"/>
          <c:order val="5"/>
          <c:tx>
            <c:strRef>
              <c:f>Hoja2!$D$32</c:f>
              <c:strCache>
                <c:ptCount val="1"/>
                <c:pt idx="0">
                  <c:v>Estándar experiencia (meta)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Hoja2!$E$26:$P$26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Hoja2!$E$32:$P$32</c:f>
              <c:numCache>
                <c:formatCode>0.00%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63-46DF-A1E2-87C0F3EC5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84088"/>
        <c:axId val="525184416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Hoja2!$D$33</c15:sqref>
                        </c15:formulaRef>
                      </c:ext>
                    </c:extLst>
                    <c:strCache>
                      <c:ptCount val="1"/>
                      <c:pt idx="0">
                        <c:v>Variación 1 Configuración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Hoja2!$E$26:$P$26</c15:sqref>
                        </c15:formulaRef>
                      </c:ext>
                    </c:extLst>
                    <c:strCache>
                      <c:ptCount val="12"/>
                      <c:pt idx="0">
                        <c:v>Ene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Dic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Hoja2!$E$33:$P$33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0.13989999999999997</c:v>
                      </c:pt>
                      <c:pt idx="1">
                        <c:v>9.9999999999999978E-2</c:v>
                      </c:pt>
                      <c:pt idx="2">
                        <c:v>0.14999999999999997</c:v>
                      </c:pt>
                      <c:pt idx="3">
                        <c:v>0.10999999999999999</c:v>
                      </c:pt>
                      <c:pt idx="4">
                        <c:v>0.10999999999999999</c:v>
                      </c:pt>
                      <c:pt idx="5">
                        <c:v>9.9999999999999978E-2</c:v>
                      </c:pt>
                      <c:pt idx="6">
                        <c:v>8.9999999999999969E-2</c:v>
                      </c:pt>
                      <c:pt idx="7">
                        <c:v>4.9999999999999989E-2</c:v>
                      </c:pt>
                      <c:pt idx="8">
                        <c:v>2.9999999999999971E-2</c:v>
                      </c:pt>
                      <c:pt idx="9">
                        <c:v>3.999999999999998E-2</c:v>
                      </c:pt>
                      <c:pt idx="10">
                        <c:v>9.9999999999999534E-3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763-46DF-A1E2-87C0F3EC53B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Hoja2!$D$34</c15:sqref>
                        </c15:formulaRef>
                      </c:ext>
                    </c:extLst>
                    <c:strCache>
                      <c:ptCount val="1"/>
                      <c:pt idx="0">
                        <c:v>Variación 2 Oferta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Hoja2!$E$26:$P$26</c15:sqref>
                        </c15:formulaRef>
                      </c:ext>
                    </c:extLst>
                    <c:strCache>
                      <c:ptCount val="12"/>
                      <c:pt idx="0">
                        <c:v>Ene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Dic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Hoja2!$E$34:$P$34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5.1199999999999996E-2</c:v>
                      </c:pt>
                      <c:pt idx="1">
                        <c:v>5.4999999999999993E-2</c:v>
                      </c:pt>
                      <c:pt idx="2">
                        <c:v>5.2999999999999992E-2</c:v>
                      </c:pt>
                      <c:pt idx="3">
                        <c:v>0.06</c:v>
                      </c:pt>
                      <c:pt idx="4">
                        <c:v>3.9999999999999994E-2</c:v>
                      </c:pt>
                      <c:pt idx="5">
                        <c:v>3.9999999999999994E-2</c:v>
                      </c:pt>
                      <c:pt idx="6">
                        <c:v>1.999999999999999E-2</c:v>
                      </c:pt>
                      <c:pt idx="7">
                        <c:v>0.06</c:v>
                      </c:pt>
                      <c:pt idx="8">
                        <c:v>0.03</c:v>
                      </c:pt>
                      <c:pt idx="9">
                        <c:v>1.999999999999999E-2</c:v>
                      </c:pt>
                      <c:pt idx="10">
                        <c:v>9.9999999999999811E-3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763-46DF-A1E2-87C0F3EC53B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Hoja2!$D$35</c15:sqref>
                        </c15:formulaRef>
                      </c:ext>
                    </c:extLst>
                    <c:strCache>
                      <c:ptCount val="1"/>
                      <c:pt idx="0">
                        <c:v>Variación 3 Experiencia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Hoja2!$E$26:$P$26</c15:sqref>
                        </c15:formulaRef>
                      </c:ext>
                    </c:extLst>
                    <c:strCache>
                      <c:ptCount val="12"/>
                      <c:pt idx="0">
                        <c:v>Ene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Dic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Hoja2!$E$35:$P$35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0.1678</c:v>
                      </c:pt>
                      <c:pt idx="1">
                        <c:v>0.1678</c:v>
                      </c:pt>
                      <c:pt idx="2">
                        <c:v>0.15000000000000002</c:v>
                      </c:pt>
                      <c:pt idx="3">
                        <c:v>0.15999999999999998</c:v>
                      </c:pt>
                      <c:pt idx="4">
                        <c:v>0.15000000000000002</c:v>
                      </c:pt>
                      <c:pt idx="5">
                        <c:v>0.12</c:v>
                      </c:pt>
                      <c:pt idx="6">
                        <c:v>9.9999999999999978E-2</c:v>
                      </c:pt>
                      <c:pt idx="7">
                        <c:v>8.0000000000000016E-2</c:v>
                      </c:pt>
                      <c:pt idx="8">
                        <c:v>0.06</c:v>
                      </c:pt>
                      <c:pt idx="9">
                        <c:v>3.999999999999998E-2</c:v>
                      </c:pt>
                      <c:pt idx="10">
                        <c:v>3.0000000000000027E-2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763-46DF-A1E2-87C0F3EC53BD}"/>
                  </c:ext>
                </c:extLst>
              </c15:ser>
            </c15:filteredLineSeries>
          </c:ext>
        </c:extLst>
      </c:lineChart>
      <c:catAx>
        <c:axId val="52518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184416"/>
        <c:crosses val="autoZero"/>
        <c:auto val="1"/>
        <c:lblAlgn val="ctr"/>
        <c:lblOffset val="100"/>
        <c:noMultiLvlLbl val="0"/>
      </c:catAx>
      <c:valAx>
        <c:axId val="5251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18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DD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AD-4874-9DE3-94FA234240F1}"/>
              </c:ext>
            </c:extLst>
          </c:dPt>
          <c:dPt>
            <c:idx val="1"/>
            <c:bubble3D val="0"/>
            <c:spPr>
              <a:solidFill>
                <a:srgbClr val="85F1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8AD-4874-9DE3-94FA234240F1}"/>
              </c:ext>
            </c:extLst>
          </c:dPt>
          <c:dPt>
            <c:idx val="2"/>
            <c:bubble3D val="0"/>
            <c:spPr>
              <a:solidFill>
                <a:srgbClr val="34F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8AD-4874-9DE3-94FA234240F1}"/>
              </c:ext>
            </c:extLst>
          </c:dPt>
          <c:dLbls>
            <c:dLbl>
              <c:idx val="0"/>
              <c:layout>
                <c:manualLayout>
                  <c:x val="0.11944444444444434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AD-4874-9DE3-94FA234240F1}"/>
                </c:ext>
              </c:extLst>
            </c:dLbl>
            <c:dLbl>
              <c:idx val="1"/>
              <c:layout>
                <c:manualLayout>
                  <c:x val="0.10833333333333334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AD-4874-9DE3-94FA234240F1}"/>
                </c:ext>
              </c:extLst>
            </c:dLbl>
            <c:dLbl>
              <c:idx val="2"/>
              <c:layout>
                <c:manualLayout>
                  <c:x val="-0.1"/>
                  <c:y val="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AD-4874-9DE3-94FA234240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Hoja2!$S$38:$S$40</c:f>
              <c:strCache>
                <c:ptCount val="3"/>
                <c:pt idx="0">
                  <c:v>Configuración</c:v>
                </c:pt>
                <c:pt idx="1">
                  <c:v>Oferta</c:v>
                </c:pt>
                <c:pt idx="2">
                  <c:v>Experiencia </c:v>
                </c:pt>
              </c:strCache>
            </c:strRef>
          </c:cat>
          <c:val>
            <c:numRef>
              <c:f>Hoja2!$T$38:$T$40</c:f>
              <c:numCache>
                <c:formatCode>0.00%</c:formatCode>
                <c:ptCount val="3"/>
                <c:pt idx="0">
                  <c:v>0.2725083333333333</c:v>
                </c:pt>
                <c:pt idx="1">
                  <c:v>0.11339999999999999</c:v>
                </c:pt>
                <c:pt idx="2">
                  <c:v>0.39786666666666665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D-4874-9DE3-94FA234240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297657</xdr:colOff>
      <xdr:row>0</xdr:row>
      <xdr:rowOff>178594</xdr:rowOff>
    </xdr:from>
    <xdr:to>
      <xdr:col>20</xdr:col>
      <xdr:colOff>71438</xdr:colOff>
      <xdr:row>2</xdr:row>
      <xdr:rowOff>62774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B7076-26A2-47F5-B118-06E99BE6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42720" y="178594"/>
          <a:ext cx="1690687" cy="872399"/>
        </a:xfrm>
        <a:prstGeom prst="rect">
          <a:avLst/>
        </a:prstGeom>
      </xdr:spPr>
    </xdr:pic>
    <xdr:clientData/>
  </xdr:twoCellAnchor>
  <xdr:twoCellAnchor editAs="oneCell">
    <xdr:from>
      <xdr:col>21</xdr:col>
      <xdr:colOff>154782</xdr:colOff>
      <xdr:row>0</xdr:row>
      <xdr:rowOff>226219</xdr:rowOff>
    </xdr:from>
    <xdr:to>
      <xdr:col>21</xdr:col>
      <xdr:colOff>1839616</xdr:colOff>
      <xdr:row>1</xdr:row>
      <xdr:rowOff>209115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F983CED-41E4-422D-BF9D-AE3DBB42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226219"/>
          <a:ext cx="1684834" cy="5305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35</xdr:row>
      <xdr:rowOff>133350</xdr:rowOff>
    </xdr:from>
    <xdr:to>
      <xdr:col>13</xdr:col>
      <xdr:colOff>352425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6E7910-1DD6-41DA-A063-4184C64BB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533400</xdr:colOff>
      <xdr:row>40</xdr:row>
      <xdr:rowOff>133350</xdr:rowOff>
    </xdr:from>
    <xdr:to>
      <xdr:col>20</xdr:col>
      <xdr:colOff>114300</xdr:colOff>
      <xdr:row>55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ACEE1E-7419-4C13-9F59-1F0250392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581025</xdr:colOff>
      <xdr:row>41</xdr:row>
      <xdr:rowOff>38100</xdr:rowOff>
    </xdr:from>
    <xdr:to>
      <xdr:col>17</xdr:col>
      <xdr:colOff>95250</xdr:colOff>
      <xdr:row>44</xdr:row>
      <xdr:rowOff>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56B4A27-38F9-40C3-BDAD-94AFC599B9FA}"/>
            </a:ext>
          </a:extLst>
        </xdr:cNvPr>
        <xdr:cNvSpPr txBox="1"/>
      </xdr:nvSpPr>
      <xdr:spPr>
        <a:xfrm>
          <a:off x="12449175" y="8572500"/>
          <a:ext cx="18002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8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Estándar</a:t>
          </a:r>
          <a:r>
            <a:rPr lang="es-CO" sz="8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total: 100%</a:t>
          </a:r>
        </a:p>
        <a:p>
          <a:r>
            <a:rPr lang="es-CO" sz="8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Resultado consolidado: 78,38%</a:t>
          </a:r>
        </a:p>
        <a:p>
          <a:r>
            <a:rPr lang="es-CO" sz="8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Desviación: -21,62%</a:t>
          </a:r>
          <a:endParaRPr lang="es-CO" sz="8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2EB-5F57-4BF1-BEF2-4580DF2843E3}">
  <sheetPr>
    <pageSetUpPr fitToPage="1"/>
  </sheetPr>
  <dimension ref="B1:V34"/>
  <sheetViews>
    <sheetView tabSelected="1" zoomScale="80" zoomScaleNormal="80" workbookViewId="0">
      <selection activeCell="H6" sqref="H6"/>
    </sheetView>
  </sheetViews>
  <sheetFormatPr baseColWidth="10" defaultRowHeight="12.75" x14ac:dyDescent="0.2"/>
  <cols>
    <col min="1" max="1" width="2" style="1" customWidth="1"/>
    <col min="2" max="2" width="28.28515625" style="2" customWidth="1"/>
    <col min="3" max="3" width="0.7109375" style="12" customWidth="1"/>
    <col min="4" max="4" width="24" style="2" customWidth="1"/>
    <col min="5" max="5" width="1" style="12" customWidth="1"/>
    <col min="6" max="6" width="28.7109375" style="2" customWidth="1"/>
    <col min="7" max="7" width="1.140625" style="12" customWidth="1"/>
    <col min="8" max="8" width="28.7109375" style="2" customWidth="1"/>
    <col min="9" max="9" width="1.140625" style="12" customWidth="1"/>
    <col min="10" max="10" width="28.7109375" style="2" customWidth="1"/>
    <col min="11" max="11" width="1" style="15" customWidth="1"/>
    <col min="12" max="12" width="26.5703125" style="2" customWidth="1"/>
    <col min="13" max="13" width="1.28515625" style="12" customWidth="1"/>
    <col min="14" max="14" width="28.7109375" style="2" customWidth="1"/>
    <col min="15" max="15" width="1.7109375" style="2" customWidth="1"/>
    <col min="16" max="16" width="28.7109375" style="2" customWidth="1"/>
    <col min="17" max="17" width="1.42578125" style="12" customWidth="1"/>
    <col min="18" max="18" width="28.7109375" style="12" customWidth="1"/>
    <col min="19" max="19" width="2" style="12" customWidth="1"/>
    <col min="20" max="20" width="28.7109375" style="12" customWidth="1"/>
    <col min="21" max="21" width="1.7109375" style="12" customWidth="1"/>
    <col min="22" max="22" width="28.7109375" style="2" customWidth="1"/>
    <col min="23" max="16384" width="11.42578125" style="1"/>
  </cols>
  <sheetData>
    <row r="1" spans="2:22" ht="42.75" customHeight="1" x14ac:dyDescent="0.2">
      <c r="B1" s="118" t="s">
        <v>256</v>
      </c>
      <c r="C1" s="118"/>
      <c r="D1" s="118"/>
      <c r="E1" s="118"/>
      <c r="F1" s="118"/>
    </row>
    <row r="2" spans="2:22" s="11" customFormat="1" ht="34.5" x14ac:dyDescent="0.25">
      <c r="B2" s="122" t="s">
        <v>255</v>
      </c>
      <c r="C2" s="122"/>
      <c r="D2" s="122"/>
      <c r="G2" s="13"/>
      <c r="H2" s="10"/>
      <c r="I2" s="13"/>
      <c r="J2" s="10"/>
      <c r="K2" s="16"/>
      <c r="L2" s="10"/>
      <c r="M2" s="13"/>
      <c r="N2" s="10"/>
      <c r="O2" s="10"/>
      <c r="P2" s="10"/>
      <c r="Q2" s="13"/>
      <c r="R2" s="13"/>
      <c r="S2" s="13"/>
      <c r="T2" s="13"/>
      <c r="U2" s="13"/>
      <c r="V2" s="10"/>
    </row>
    <row r="3" spans="2:22" ht="11.25" customHeight="1" x14ac:dyDescent="0.2"/>
    <row r="4" spans="2:22" s="51" customFormat="1" ht="37.5" x14ac:dyDescent="0.25">
      <c r="B4" s="119" t="s">
        <v>0</v>
      </c>
      <c r="C4" s="119"/>
      <c r="D4" s="119"/>
      <c r="E4" s="46"/>
      <c r="F4" s="47" t="s">
        <v>1</v>
      </c>
      <c r="G4" s="46"/>
      <c r="H4" s="47" t="s">
        <v>2</v>
      </c>
      <c r="I4" s="46"/>
      <c r="J4" s="47" t="s">
        <v>3</v>
      </c>
      <c r="K4" s="48"/>
      <c r="L4" s="49" t="s">
        <v>4</v>
      </c>
      <c r="M4" s="50"/>
      <c r="N4" s="49" t="s">
        <v>5</v>
      </c>
      <c r="P4" s="52" t="s">
        <v>6</v>
      </c>
      <c r="Q4" s="53"/>
      <c r="R4" s="52" t="s">
        <v>7</v>
      </c>
      <c r="S4" s="53"/>
      <c r="T4" s="52" t="s">
        <v>8</v>
      </c>
      <c r="U4" s="53"/>
      <c r="V4" s="52" t="s">
        <v>9</v>
      </c>
    </row>
    <row r="5" spans="2:22" s="3" customFormat="1" ht="7.5" customHeight="1" x14ac:dyDescent="0.25">
      <c r="C5" s="14"/>
      <c r="E5" s="14"/>
      <c r="G5" s="14"/>
      <c r="I5" s="14"/>
      <c r="K5" s="17"/>
      <c r="M5" s="14"/>
      <c r="Q5" s="14"/>
      <c r="R5" s="14"/>
      <c r="S5" s="14"/>
      <c r="T5" s="14"/>
      <c r="U5" s="14"/>
    </row>
    <row r="6" spans="2:22" s="62" customFormat="1" x14ac:dyDescent="0.25">
      <c r="B6" s="54" t="s">
        <v>10</v>
      </c>
      <c r="C6" s="55"/>
      <c r="D6" s="54" t="s">
        <v>27</v>
      </c>
      <c r="E6" s="55"/>
      <c r="F6" s="54" t="s">
        <v>46</v>
      </c>
      <c r="G6" s="55"/>
      <c r="H6" s="54" t="s">
        <v>65</v>
      </c>
      <c r="I6" s="55"/>
      <c r="J6" s="54" t="s">
        <v>83</v>
      </c>
      <c r="K6" s="56"/>
      <c r="L6" s="57" t="s">
        <v>105</v>
      </c>
      <c r="M6" s="58"/>
      <c r="N6" s="57" t="s">
        <v>128</v>
      </c>
      <c r="O6" s="59"/>
      <c r="P6" s="60" t="s">
        <v>139</v>
      </c>
      <c r="Q6" s="61"/>
      <c r="R6" s="60" t="s">
        <v>159</v>
      </c>
      <c r="S6" s="61"/>
      <c r="T6" s="60" t="s">
        <v>181</v>
      </c>
      <c r="U6" s="61"/>
      <c r="V6" s="60" t="s">
        <v>196</v>
      </c>
    </row>
    <row r="7" spans="2:22" s="117" customFormat="1" ht="63.75" x14ac:dyDescent="0.25">
      <c r="B7" s="65" t="s">
        <v>11</v>
      </c>
      <c r="C7" s="66"/>
      <c r="D7" s="65" t="s">
        <v>28</v>
      </c>
      <c r="E7" s="66"/>
      <c r="F7" s="65" t="s">
        <v>47</v>
      </c>
      <c r="G7" s="66"/>
      <c r="H7" s="65" t="s">
        <v>66</v>
      </c>
      <c r="I7" s="66"/>
      <c r="J7" s="65" t="s">
        <v>96</v>
      </c>
      <c r="K7" s="115"/>
      <c r="L7" s="65" t="s">
        <v>117</v>
      </c>
      <c r="M7" s="66"/>
      <c r="N7" s="65" t="s">
        <v>133</v>
      </c>
      <c r="O7" s="116"/>
      <c r="P7" s="65" t="s">
        <v>303</v>
      </c>
      <c r="Q7" s="66"/>
      <c r="R7" s="66" t="s">
        <v>170</v>
      </c>
      <c r="S7" s="66"/>
      <c r="T7" s="66" t="s">
        <v>187</v>
      </c>
      <c r="U7" s="66"/>
      <c r="V7" s="65" t="s">
        <v>205</v>
      </c>
    </row>
    <row r="8" spans="2:22" s="81" customFormat="1" x14ac:dyDescent="0.25">
      <c r="B8" s="67" t="s">
        <v>12</v>
      </c>
      <c r="C8" s="68"/>
      <c r="D8" s="67" t="s">
        <v>29</v>
      </c>
      <c r="E8" s="68"/>
      <c r="F8" s="67" t="s">
        <v>48</v>
      </c>
      <c r="G8" s="68"/>
      <c r="H8" s="67" t="s">
        <v>67</v>
      </c>
      <c r="I8" s="68"/>
      <c r="J8" s="67" t="s">
        <v>84</v>
      </c>
      <c r="K8" s="80"/>
      <c r="L8" s="57" t="s">
        <v>106</v>
      </c>
      <c r="M8" s="69"/>
      <c r="N8" s="57" t="s">
        <v>129</v>
      </c>
      <c r="O8" s="76"/>
      <c r="P8" s="70" t="s">
        <v>140</v>
      </c>
      <c r="Q8" s="71"/>
      <c r="R8" s="70" t="s">
        <v>160</v>
      </c>
      <c r="S8" s="71"/>
      <c r="T8" s="70" t="s">
        <v>182</v>
      </c>
      <c r="U8" s="71"/>
      <c r="V8" s="70" t="s">
        <v>197</v>
      </c>
    </row>
    <row r="9" spans="2:22" s="83" customFormat="1" ht="51" x14ac:dyDescent="0.25">
      <c r="B9" s="65" t="s">
        <v>13</v>
      </c>
      <c r="C9" s="66"/>
      <c r="D9" s="65" t="s">
        <v>34</v>
      </c>
      <c r="E9" s="66"/>
      <c r="F9" s="65" t="s">
        <v>49</v>
      </c>
      <c r="G9" s="66"/>
      <c r="H9" s="63" t="s">
        <v>68</v>
      </c>
      <c r="I9" s="64"/>
      <c r="J9" s="65" t="s">
        <v>97</v>
      </c>
      <c r="K9" s="82"/>
      <c r="L9" s="65" t="s">
        <v>118</v>
      </c>
      <c r="M9" s="66"/>
      <c r="N9" s="65" t="s">
        <v>134</v>
      </c>
      <c r="O9" s="63"/>
      <c r="P9" s="63" t="s">
        <v>150</v>
      </c>
      <c r="Q9" s="64"/>
      <c r="R9" s="66" t="s">
        <v>171</v>
      </c>
      <c r="S9" s="66"/>
      <c r="T9" s="64" t="s">
        <v>188</v>
      </c>
      <c r="U9" s="64"/>
      <c r="V9" s="63" t="s">
        <v>206</v>
      </c>
    </row>
    <row r="10" spans="2:22" s="85" customFormat="1" x14ac:dyDescent="0.25">
      <c r="B10" s="54" t="s">
        <v>14</v>
      </c>
      <c r="C10" s="72"/>
      <c r="D10" s="54" t="s">
        <v>30</v>
      </c>
      <c r="E10" s="72"/>
      <c r="F10" s="54" t="s">
        <v>50</v>
      </c>
      <c r="G10" s="72"/>
      <c r="H10" s="54" t="s">
        <v>69</v>
      </c>
      <c r="I10" s="72"/>
      <c r="J10" s="54" t="s">
        <v>85</v>
      </c>
      <c r="K10" s="84"/>
      <c r="L10" s="73" t="s">
        <v>107</v>
      </c>
      <c r="M10" s="58"/>
      <c r="N10" s="73" t="s">
        <v>130</v>
      </c>
      <c r="O10" s="77"/>
      <c r="P10" s="60" t="s">
        <v>141</v>
      </c>
      <c r="Q10" s="61"/>
      <c r="R10" s="60" t="s">
        <v>161</v>
      </c>
      <c r="S10" s="61"/>
      <c r="T10" s="60" t="s">
        <v>183</v>
      </c>
      <c r="U10" s="61"/>
      <c r="V10" s="60" t="s">
        <v>198</v>
      </c>
    </row>
    <row r="11" spans="2:22" s="87" customFormat="1" ht="63.75" x14ac:dyDescent="0.25">
      <c r="B11" s="65" t="s">
        <v>15</v>
      </c>
      <c r="C11" s="66"/>
      <c r="D11" s="65" t="s">
        <v>33</v>
      </c>
      <c r="E11" s="66"/>
      <c r="F11" s="65" t="s">
        <v>304</v>
      </c>
      <c r="G11" s="66"/>
      <c r="H11" s="65" t="s">
        <v>70</v>
      </c>
      <c r="I11" s="66"/>
      <c r="J11" s="65" t="s">
        <v>98</v>
      </c>
      <c r="K11" s="82"/>
      <c r="L11" s="65" t="s">
        <v>119</v>
      </c>
      <c r="M11" s="66"/>
      <c r="N11" s="65" t="s">
        <v>135</v>
      </c>
      <c r="O11" s="65"/>
      <c r="P11" s="65" t="s">
        <v>151</v>
      </c>
      <c r="Q11" s="66"/>
      <c r="R11" s="66" t="s">
        <v>172</v>
      </c>
      <c r="S11" s="66"/>
      <c r="T11" s="66" t="s">
        <v>189</v>
      </c>
      <c r="U11" s="66"/>
      <c r="V11" s="65" t="s">
        <v>207</v>
      </c>
    </row>
    <row r="12" spans="2:22" s="85" customFormat="1" x14ac:dyDescent="0.25">
      <c r="B12" s="54" t="s">
        <v>16</v>
      </c>
      <c r="C12" s="72"/>
      <c r="D12" s="54" t="s">
        <v>32</v>
      </c>
      <c r="E12" s="72"/>
      <c r="F12" s="54" t="s">
        <v>51</v>
      </c>
      <c r="G12" s="72"/>
      <c r="H12" s="54" t="s">
        <v>71</v>
      </c>
      <c r="I12" s="72"/>
      <c r="J12" s="54" t="s">
        <v>86</v>
      </c>
      <c r="K12" s="84"/>
      <c r="L12" s="73" t="s">
        <v>108</v>
      </c>
      <c r="M12" s="58"/>
      <c r="N12" s="73" t="s">
        <v>131</v>
      </c>
      <c r="O12" s="77"/>
      <c r="P12" s="60" t="s">
        <v>142</v>
      </c>
      <c r="Q12" s="61"/>
      <c r="R12" s="60" t="s">
        <v>162</v>
      </c>
      <c r="S12" s="61"/>
      <c r="T12" s="60" t="s">
        <v>184</v>
      </c>
      <c r="U12" s="61"/>
      <c r="V12" s="60" t="s">
        <v>199</v>
      </c>
    </row>
    <row r="13" spans="2:22" s="87" customFormat="1" ht="63.75" x14ac:dyDescent="0.25">
      <c r="B13" s="65" t="s">
        <v>17</v>
      </c>
      <c r="C13" s="66"/>
      <c r="D13" s="65" t="s">
        <v>31</v>
      </c>
      <c r="E13" s="66"/>
      <c r="F13" s="65" t="s">
        <v>52</v>
      </c>
      <c r="G13" s="66"/>
      <c r="H13" s="65" t="s">
        <v>72</v>
      </c>
      <c r="I13" s="66"/>
      <c r="J13" s="65" t="s">
        <v>305</v>
      </c>
      <c r="K13" s="82"/>
      <c r="L13" s="65" t="s">
        <v>120</v>
      </c>
      <c r="M13" s="66"/>
      <c r="N13" s="65" t="s">
        <v>306</v>
      </c>
      <c r="O13" s="65"/>
      <c r="P13" s="65" t="s">
        <v>152</v>
      </c>
      <c r="Q13" s="66"/>
      <c r="R13" s="66" t="s">
        <v>174</v>
      </c>
      <c r="S13" s="66"/>
      <c r="T13" s="66" t="s">
        <v>190</v>
      </c>
      <c r="U13" s="66"/>
      <c r="V13" s="65" t="s">
        <v>208</v>
      </c>
    </row>
    <row r="14" spans="2:22" s="81" customFormat="1" ht="25.5" x14ac:dyDescent="0.25">
      <c r="B14" s="67" t="s">
        <v>19</v>
      </c>
      <c r="C14" s="74"/>
      <c r="D14" s="67" t="s">
        <v>35</v>
      </c>
      <c r="E14" s="74"/>
      <c r="F14" s="67" t="s">
        <v>53</v>
      </c>
      <c r="G14" s="74"/>
      <c r="H14" s="67" t="s">
        <v>73</v>
      </c>
      <c r="I14" s="74"/>
      <c r="J14" s="67" t="s">
        <v>87</v>
      </c>
      <c r="K14" s="80"/>
      <c r="L14" s="57" t="s">
        <v>109</v>
      </c>
      <c r="M14" s="69"/>
      <c r="N14" s="57" t="s">
        <v>132</v>
      </c>
      <c r="O14" s="76"/>
      <c r="P14" s="70" t="s">
        <v>143</v>
      </c>
      <c r="Q14" s="71"/>
      <c r="R14" s="70" t="s">
        <v>163</v>
      </c>
      <c r="S14" s="71"/>
      <c r="T14" s="70" t="s">
        <v>191</v>
      </c>
      <c r="U14" s="71"/>
      <c r="V14" s="70" t="s">
        <v>200</v>
      </c>
    </row>
    <row r="15" spans="2:22" s="87" customFormat="1" ht="63.75" x14ac:dyDescent="0.25">
      <c r="B15" s="65" t="s">
        <v>21</v>
      </c>
      <c r="C15" s="66"/>
      <c r="D15" s="65" t="s">
        <v>293</v>
      </c>
      <c r="E15" s="66"/>
      <c r="F15" s="65" t="s">
        <v>54</v>
      </c>
      <c r="G15" s="66"/>
      <c r="H15" s="65" t="s">
        <v>74</v>
      </c>
      <c r="I15" s="66"/>
      <c r="J15" s="65" t="s">
        <v>99</v>
      </c>
      <c r="K15" s="82"/>
      <c r="L15" s="65" t="s">
        <v>121</v>
      </c>
      <c r="M15" s="66"/>
      <c r="N15" s="65" t="s">
        <v>136</v>
      </c>
      <c r="O15" s="65"/>
      <c r="P15" s="65" t="s">
        <v>153</v>
      </c>
      <c r="Q15" s="66"/>
      <c r="R15" s="66" t="s">
        <v>173</v>
      </c>
      <c r="S15" s="66"/>
      <c r="T15" s="66" t="s">
        <v>193</v>
      </c>
      <c r="U15" s="66"/>
      <c r="V15" s="65" t="s">
        <v>211</v>
      </c>
    </row>
    <row r="16" spans="2:22" s="81" customFormat="1" ht="25.5" x14ac:dyDescent="0.25">
      <c r="B16" s="67" t="s">
        <v>18</v>
      </c>
      <c r="C16" s="74"/>
      <c r="D16" s="67" t="s">
        <v>36</v>
      </c>
      <c r="E16" s="74"/>
      <c r="F16" s="67" t="s">
        <v>55</v>
      </c>
      <c r="G16" s="74"/>
      <c r="H16" s="67" t="s">
        <v>75</v>
      </c>
      <c r="I16" s="74"/>
      <c r="J16" s="67" t="s">
        <v>88</v>
      </c>
      <c r="K16" s="80"/>
      <c r="L16" s="57" t="s">
        <v>110</v>
      </c>
      <c r="M16" s="69"/>
      <c r="N16" s="57" t="s">
        <v>137</v>
      </c>
      <c r="O16" s="76"/>
      <c r="P16" s="70" t="s">
        <v>144</v>
      </c>
      <c r="Q16" s="71"/>
      <c r="R16" s="70" t="s">
        <v>164</v>
      </c>
      <c r="S16" s="71"/>
      <c r="T16" s="70" t="s">
        <v>185</v>
      </c>
      <c r="U16" s="71"/>
      <c r="V16" s="70" t="s">
        <v>201</v>
      </c>
    </row>
    <row r="17" spans="2:22" s="87" customFormat="1" ht="76.5" x14ac:dyDescent="0.25">
      <c r="B17" s="65" t="s">
        <v>20</v>
      </c>
      <c r="C17" s="66"/>
      <c r="D17" s="65" t="s">
        <v>37</v>
      </c>
      <c r="E17" s="66"/>
      <c r="F17" s="65" t="s">
        <v>56</v>
      </c>
      <c r="G17" s="66"/>
      <c r="H17" s="65" t="s">
        <v>76</v>
      </c>
      <c r="I17" s="66"/>
      <c r="J17" s="65" t="s">
        <v>100</v>
      </c>
      <c r="K17" s="82"/>
      <c r="L17" s="65" t="s">
        <v>122</v>
      </c>
      <c r="M17" s="66"/>
      <c r="N17" s="65" t="s">
        <v>138</v>
      </c>
      <c r="O17" s="65"/>
      <c r="P17" s="65" t="s">
        <v>154</v>
      </c>
      <c r="Q17" s="66"/>
      <c r="R17" s="66" t="s">
        <v>175</v>
      </c>
      <c r="S17" s="66"/>
      <c r="T17" s="66" t="s">
        <v>294</v>
      </c>
      <c r="U17" s="66"/>
      <c r="V17" s="65" t="s">
        <v>209</v>
      </c>
    </row>
    <row r="18" spans="2:22" s="81" customFormat="1" ht="27" customHeight="1" x14ac:dyDescent="0.25">
      <c r="B18" s="67" t="s">
        <v>295</v>
      </c>
      <c r="C18" s="74"/>
      <c r="D18" s="67" t="s">
        <v>38</v>
      </c>
      <c r="E18" s="74"/>
      <c r="F18" s="67" t="s">
        <v>57</v>
      </c>
      <c r="G18" s="74"/>
      <c r="H18" s="67" t="s">
        <v>296</v>
      </c>
      <c r="I18" s="74"/>
      <c r="J18" s="67" t="s">
        <v>89</v>
      </c>
      <c r="K18" s="80"/>
      <c r="L18" s="57" t="s">
        <v>111</v>
      </c>
      <c r="M18" s="75"/>
      <c r="N18" s="76"/>
      <c r="O18" s="76"/>
      <c r="P18" s="70" t="s">
        <v>145</v>
      </c>
      <c r="Q18" s="71"/>
      <c r="R18" s="70" t="s">
        <v>297</v>
      </c>
      <c r="S18" s="71"/>
      <c r="T18" s="70" t="s">
        <v>192</v>
      </c>
      <c r="U18" s="71"/>
      <c r="V18" s="70" t="s">
        <v>202</v>
      </c>
    </row>
    <row r="19" spans="2:22" s="87" customFormat="1" ht="63.75" x14ac:dyDescent="0.25">
      <c r="B19" s="66" t="s">
        <v>238</v>
      </c>
      <c r="C19" s="66"/>
      <c r="D19" s="65" t="s">
        <v>39</v>
      </c>
      <c r="E19" s="66"/>
      <c r="F19" s="65" t="s">
        <v>58</v>
      </c>
      <c r="G19" s="66"/>
      <c r="H19" s="65" t="s">
        <v>78</v>
      </c>
      <c r="I19" s="66"/>
      <c r="J19" s="65" t="s">
        <v>101</v>
      </c>
      <c r="K19" s="82"/>
      <c r="L19" s="65" t="s">
        <v>123</v>
      </c>
      <c r="M19" s="66"/>
      <c r="N19" s="65"/>
      <c r="O19" s="65"/>
      <c r="P19" s="65" t="s">
        <v>155</v>
      </c>
      <c r="Q19" s="66"/>
      <c r="R19" s="66" t="s">
        <v>176</v>
      </c>
      <c r="S19" s="66"/>
      <c r="T19" s="66" t="s">
        <v>194</v>
      </c>
      <c r="U19" s="66"/>
      <c r="V19" s="65" t="s">
        <v>210</v>
      </c>
    </row>
    <row r="20" spans="2:22" s="81" customFormat="1" x14ac:dyDescent="0.25">
      <c r="B20" s="67" t="s">
        <v>23</v>
      </c>
      <c r="C20" s="74"/>
      <c r="D20" s="67" t="s">
        <v>40</v>
      </c>
      <c r="E20" s="74"/>
      <c r="F20" s="67" t="s">
        <v>59</v>
      </c>
      <c r="G20" s="74"/>
      <c r="H20" s="67" t="s">
        <v>79</v>
      </c>
      <c r="I20" s="74"/>
      <c r="J20" s="67" t="s">
        <v>90</v>
      </c>
      <c r="K20" s="80"/>
      <c r="L20" s="57" t="s">
        <v>112</v>
      </c>
      <c r="M20" s="75"/>
      <c r="N20" s="76"/>
      <c r="O20" s="76"/>
      <c r="P20" s="70" t="s">
        <v>228</v>
      </c>
      <c r="Q20" s="71"/>
      <c r="R20" s="70" t="s">
        <v>166</v>
      </c>
      <c r="S20" s="71"/>
      <c r="T20" s="70" t="s">
        <v>186</v>
      </c>
      <c r="U20" s="71"/>
      <c r="V20" s="70" t="s">
        <v>203</v>
      </c>
    </row>
    <row r="21" spans="2:22" s="87" customFormat="1" ht="76.5" x14ac:dyDescent="0.25">
      <c r="B21" s="65" t="s">
        <v>298</v>
      </c>
      <c r="C21" s="66"/>
      <c r="D21" s="65" t="s">
        <v>41</v>
      </c>
      <c r="E21" s="66"/>
      <c r="F21" s="65" t="s">
        <v>60</v>
      </c>
      <c r="G21" s="66"/>
      <c r="H21" s="65" t="s">
        <v>80</v>
      </c>
      <c r="I21" s="66"/>
      <c r="J21" s="65" t="s">
        <v>240</v>
      </c>
      <c r="K21" s="82"/>
      <c r="L21" s="65" t="s">
        <v>124</v>
      </c>
      <c r="M21" s="66"/>
      <c r="N21" s="65"/>
      <c r="O21" s="65"/>
      <c r="P21" s="65" t="s">
        <v>229</v>
      </c>
      <c r="Q21" s="66"/>
      <c r="R21" s="66" t="s">
        <v>177</v>
      </c>
      <c r="S21" s="66"/>
      <c r="T21" s="66" t="s">
        <v>195</v>
      </c>
      <c r="U21" s="66"/>
      <c r="V21" s="65" t="s">
        <v>299</v>
      </c>
    </row>
    <row r="22" spans="2:22" s="81" customFormat="1" ht="25.5" x14ac:dyDescent="0.25">
      <c r="B22" s="67" t="s">
        <v>24</v>
      </c>
      <c r="C22" s="74"/>
      <c r="D22" s="67" t="s">
        <v>42</v>
      </c>
      <c r="E22" s="74"/>
      <c r="F22" s="67" t="s">
        <v>61</v>
      </c>
      <c r="G22" s="74"/>
      <c r="H22" s="67" t="s">
        <v>235</v>
      </c>
      <c r="I22" s="74"/>
      <c r="J22" s="67" t="s">
        <v>91</v>
      </c>
      <c r="K22" s="80"/>
      <c r="L22" s="57" t="s">
        <v>113</v>
      </c>
      <c r="M22" s="75"/>
      <c r="N22" s="76"/>
      <c r="O22" s="76"/>
      <c r="P22" s="70" t="s">
        <v>146</v>
      </c>
      <c r="Q22" s="71"/>
      <c r="R22" s="70" t="s">
        <v>167</v>
      </c>
      <c r="S22" s="71"/>
      <c r="T22" s="71"/>
      <c r="U22" s="71"/>
      <c r="V22" s="70" t="s">
        <v>292</v>
      </c>
    </row>
    <row r="23" spans="2:22" s="87" customFormat="1" ht="63.75" x14ac:dyDescent="0.25">
      <c r="B23" s="66" t="s">
        <v>239</v>
      </c>
      <c r="C23" s="66"/>
      <c r="D23" s="65" t="s">
        <v>43</v>
      </c>
      <c r="E23" s="66"/>
      <c r="F23" s="65" t="s">
        <v>62</v>
      </c>
      <c r="G23" s="66"/>
      <c r="H23" s="65" t="s">
        <v>236</v>
      </c>
      <c r="I23" s="66"/>
      <c r="J23" s="65" t="s">
        <v>102</v>
      </c>
      <c r="K23" s="82"/>
      <c r="L23" s="65" t="s">
        <v>125</v>
      </c>
      <c r="M23" s="66"/>
      <c r="N23" s="65"/>
      <c r="O23" s="65"/>
      <c r="P23" s="65" t="s">
        <v>300</v>
      </c>
      <c r="Q23" s="66"/>
      <c r="R23" s="66" t="s">
        <v>178</v>
      </c>
      <c r="S23" s="66"/>
      <c r="T23" s="66"/>
      <c r="U23" s="66"/>
      <c r="V23" s="65" t="s">
        <v>212</v>
      </c>
    </row>
    <row r="24" spans="2:22" s="81" customFormat="1" ht="25.5" x14ac:dyDescent="0.25">
      <c r="B24" s="67" t="s">
        <v>26</v>
      </c>
      <c r="C24" s="74"/>
      <c r="D24" s="67" t="s">
        <v>44</v>
      </c>
      <c r="E24" s="74"/>
      <c r="F24" s="67" t="s">
        <v>234</v>
      </c>
      <c r="G24" s="74"/>
      <c r="H24" s="67" t="s">
        <v>81</v>
      </c>
      <c r="I24" s="74"/>
      <c r="J24" s="67" t="s">
        <v>92</v>
      </c>
      <c r="K24" s="80"/>
      <c r="L24" s="57" t="s">
        <v>114</v>
      </c>
      <c r="M24" s="75"/>
      <c r="N24" s="76"/>
      <c r="O24" s="76"/>
      <c r="P24" s="70" t="s">
        <v>147</v>
      </c>
      <c r="Q24" s="71"/>
      <c r="R24" s="70" t="s">
        <v>168</v>
      </c>
      <c r="S24" s="71"/>
      <c r="T24" s="71"/>
      <c r="U24" s="71"/>
      <c r="V24" s="70" t="s">
        <v>204</v>
      </c>
    </row>
    <row r="25" spans="2:22" s="87" customFormat="1" ht="63.75" x14ac:dyDescent="0.25">
      <c r="B25" s="65" t="s">
        <v>25</v>
      </c>
      <c r="C25" s="66"/>
      <c r="D25" s="65" t="s">
        <v>45</v>
      </c>
      <c r="E25" s="66"/>
      <c r="F25" s="65" t="s">
        <v>301</v>
      </c>
      <c r="G25" s="66"/>
      <c r="H25" s="65" t="s">
        <v>82</v>
      </c>
      <c r="I25" s="66"/>
      <c r="J25" s="65" t="s">
        <v>241</v>
      </c>
      <c r="K25" s="82"/>
      <c r="L25" s="65" t="s">
        <v>243</v>
      </c>
      <c r="M25" s="66"/>
      <c r="N25" s="65"/>
      <c r="O25" s="65"/>
      <c r="P25" s="65" t="s">
        <v>156</v>
      </c>
      <c r="Q25" s="66"/>
      <c r="R25" s="66" t="s">
        <v>179</v>
      </c>
      <c r="S25" s="66"/>
      <c r="T25" s="66"/>
      <c r="U25" s="66"/>
      <c r="V25" s="65" t="s">
        <v>214</v>
      </c>
    </row>
    <row r="26" spans="2:22" s="87" customFormat="1" x14ac:dyDescent="0.25">
      <c r="B26" s="65"/>
      <c r="C26" s="66"/>
      <c r="D26" s="67" t="s">
        <v>226</v>
      </c>
      <c r="E26" s="66"/>
      <c r="F26" s="67" t="s">
        <v>63</v>
      </c>
      <c r="G26" s="66"/>
      <c r="H26" s="65"/>
      <c r="I26" s="66"/>
      <c r="J26" s="67" t="s">
        <v>93</v>
      </c>
      <c r="K26" s="80"/>
      <c r="L26" s="57" t="s">
        <v>115</v>
      </c>
      <c r="M26" s="75"/>
      <c r="N26" s="65"/>
      <c r="O26" s="65"/>
      <c r="P26" s="70" t="s">
        <v>148</v>
      </c>
      <c r="Q26" s="71"/>
      <c r="R26" s="70" t="s">
        <v>169</v>
      </c>
      <c r="S26" s="75"/>
      <c r="T26" s="66"/>
      <c r="U26" s="66"/>
      <c r="V26" s="65"/>
    </row>
    <row r="27" spans="2:22" s="87" customFormat="1" ht="76.5" x14ac:dyDescent="0.25">
      <c r="B27" s="65"/>
      <c r="C27" s="66"/>
      <c r="D27" s="65" t="s">
        <v>227</v>
      </c>
      <c r="E27" s="66"/>
      <c r="F27" s="65" t="s">
        <v>64</v>
      </c>
      <c r="G27" s="66"/>
      <c r="H27" s="65"/>
      <c r="I27" s="66"/>
      <c r="J27" s="65" t="s">
        <v>103</v>
      </c>
      <c r="K27" s="82"/>
      <c r="L27" s="65" t="s">
        <v>126</v>
      </c>
      <c r="M27" s="66"/>
      <c r="N27" s="65"/>
      <c r="O27" s="65"/>
      <c r="P27" s="65" t="s">
        <v>157</v>
      </c>
      <c r="Q27" s="78"/>
      <c r="R27" s="66" t="s">
        <v>180</v>
      </c>
      <c r="S27" s="66"/>
      <c r="T27" s="66"/>
      <c r="U27" s="66"/>
      <c r="V27" s="65"/>
    </row>
    <row r="28" spans="2:22" s="87" customFormat="1" x14ac:dyDescent="0.25">
      <c r="B28" s="65"/>
      <c r="C28" s="66"/>
      <c r="D28" s="65"/>
      <c r="E28" s="66"/>
      <c r="F28" s="65"/>
      <c r="G28" s="66"/>
      <c r="H28" s="65"/>
      <c r="I28" s="66"/>
      <c r="J28" s="67" t="s">
        <v>94</v>
      </c>
      <c r="K28" s="80"/>
      <c r="L28" s="57" t="s">
        <v>116</v>
      </c>
      <c r="M28" s="75"/>
      <c r="N28" s="65"/>
      <c r="O28" s="65"/>
      <c r="P28" s="70" t="s">
        <v>302</v>
      </c>
      <c r="Q28" s="66"/>
      <c r="R28" s="66"/>
      <c r="S28" s="66"/>
      <c r="T28" s="66"/>
      <c r="U28" s="66"/>
      <c r="V28" s="65"/>
    </row>
    <row r="29" spans="2:22" s="87" customFormat="1" ht="51" x14ac:dyDescent="0.25">
      <c r="B29" s="65"/>
      <c r="C29" s="66"/>
      <c r="D29" s="65"/>
      <c r="E29" s="66"/>
      <c r="F29" s="65"/>
      <c r="G29" s="66"/>
      <c r="H29" s="65"/>
      <c r="I29" s="66"/>
      <c r="J29" s="65" t="s">
        <v>104</v>
      </c>
      <c r="K29" s="82"/>
      <c r="L29" s="65" t="s">
        <v>127</v>
      </c>
      <c r="M29" s="66"/>
      <c r="N29" s="65"/>
      <c r="O29" s="65"/>
      <c r="P29" s="79" t="s">
        <v>158</v>
      </c>
      <c r="Q29" s="66"/>
      <c r="R29" s="66"/>
      <c r="S29" s="66"/>
      <c r="T29" s="66"/>
      <c r="U29" s="66"/>
      <c r="V29" s="65"/>
    </row>
    <row r="30" spans="2:22" s="87" customFormat="1" x14ac:dyDescent="0.25">
      <c r="B30" s="65"/>
      <c r="C30" s="66"/>
      <c r="D30" s="65"/>
      <c r="E30" s="66"/>
      <c r="F30" s="65"/>
      <c r="G30" s="66"/>
      <c r="H30" s="65"/>
      <c r="I30" s="66"/>
      <c r="J30" s="67" t="s">
        <v>95</v>
      </c>
      <c r="K30" s="80"/>
      <c r="L30" s="65"/>
      <c r="M30" s="66"/>
      <c r="N30" s="65"/>
      <c r="O30" s="65"/>
      <c r="P30" s="65"/>
      <c r="Q30" s="66"/>
      <c r="R30" s="66"/>
      <c r="S30" s="66"/>
      <c r="T30" s="66"/>
      <c r="U30" s="66"/>
      <c r="V30" s="65"/>
    </row>
    <row r="31" spans="2:22" s="87" customFormat="1" ht="51" x14ac:dyDescent="0.25">
      <c r="B31" s="65"/>
      <c r="C31" s="66"/>
      <c r="D31" s="65"/>
      <c r="E31" s="66"/>
      <c r="F31" s="65"/>
      <c r="G31" s="66"/>
      <c r="H31" s="65"/>
      <c r="I31" s="66"/>
      <c r="J31" s="65" t="s">
        <v>242</v>
      </c>
      <c r="K31" s="82"/>
      <c r="L31" s="65"/>
      <c r="M31" s="66"/>
      <c r="N31" s="65"/>
      <c r="O31" s="65"/>
      <c r="P31" s="65"/>
      <c r="Q31" s="66"/>
      <c r="R31" s="66"/>
      <c r="S31" s="66"/>
      <c r="T31" s="66"/>
      <c r="U31" s="66"/>
      <c r="V31" s="65"/>
    </row>
    <row r="32" spans="2:22" s="83" customFormat="1" ht="5.25" customHeight="1" x14ac:dyDescent="0.25">
      <c r="B32" s="63"/>
      <c r="C32" s="64"/>
      <c r="D32" s="63"/>
      <c r="E32" s="64"/>
      <c r="F32" s="63"/>
      <c r="G32" s="64"/>
      <c r="H32" s="63"/>
      <c r="I32" s="64"/>
      <c r="J32" s="63"/>
      <c r="K32" s="86"/>
      <c r="L32" s="63"/>
      <c r="M32" s="64"/>
      <c r="N32" s="63"/>
      <c r="O32" s="63"/>
      <c r="P32" s="63"/>
      <c r="Q32" s="64"/>
      <c r="R32" s="64"/>
      <c r="S32" s="64"/>
      <c r="T32" s="64"/>
      <c r="U32" s="64"/>
      <c r="V32" s="63"/>
    </row>
    <row r="33" spans="2:22" s="45" customFormat="1" ht="29.25" customHeight="1" thickBot="1" x14ac:dyDescent="0.3">
      <c r="B33" s="123" t="s">
        <v>216</v>
      </c>
      <c r="C33" s="123"/>
      <c r="D33" s="123"/>
      <c r="E33" s="123"/>
      <c r="F33" s="123"/>
      <c r="G33" s="123"/>
      <c r="H33" s="123"/>
      <c r="I33" s="123"/>
      <c r="J33" s="123"/>
      <c r="K33" s="43"/>
      <c r="L33" s="120" t="s">
        <v>215</v>
      </c>
      <c r="M33" s="120"/>
      <c r="N33" s="120"/>
      <c r="O33" s="44"/>
      <c r="P33" s="121" t="s">
        <v>217</v>
      </c>
      <c r="Q33" s="121"/>
      <c r="R33" s="121"/>
      <c r="S33" s="121"/>
      <c r="T33" s="121"/>
      <c r="U33" s="121"/>
      <c r="V33" s="121"/>
    </row>
    <row r="34" spans="2:22" ht="13.5" thickTop="1" x14ac:dyDescent="0.2"/>
  </sheetData>
  <mergeCells count="6">
    <mergeCell ref="B1:F1"/>
    <mergeCell ref="B4:D4"/>
    <mergeCell ref="L33:N33"/>
    <mergeCell ref="P33:V33"/>
    <mergeCell ref="B2:D2"/>
    <mergeCell ref="B33:J33"/>
  </mergeCells>
  <printOptions horizontalCentered="1" verticalCentered="1"/>
  <pageMargins left="0.2" right="0.19" top="0.25" bottom="0.41" header="0.31496062992125984" footer="0.31496062992125984"/>
  <pageSetup paperSize="9" scale="44" fitToHeight="0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A9FA-0E93-42B3-9852-C223AE8CA851}">
  <dimension ref="B1:L43"/>
  <sheetViews>
    <sheetView workbookViewId="0">
      <selection activeCell="H9" sqref="H9"/>
    </sheetView>
  </sheetViews>
  <sheetFormatPr baseColWidth="10" defaultRowHeight="15" x14ac:dyDescent="0.25"/>
  <cols>
    <col min="1" max="1" width="2" customWidth="1"/>
    <col min="2" max="2" width="24.42578125" style="19" customWidth="1"/>
    <col min="3" max="3" width="26.85546875" style="19" customWidth="1"/>
    <col min="4" max="4" width="28" style="19" customWidth="1"/>
    <col min="5" max="5" width="30.140625" style="19" customWidth="1"/>
    <col min="6" max="6" width="31.5703125" customWidth="1"/>
    <col min="7" max="7" width="38.140625" customWidth="1"/>
    <col min="8" max="8" width="29.7109375" customWidth="1"/>
    <col min="9" max="9" width="21.140625" customWidth="1"/>
    <col min="10" max="10" width="18.85546875" customWidth="1"/>
    <col min="11" max="11" width="25" bestFit="1" customWidth="1"/>
  </cols>
  <sheetData>
    <row r="1" spans="2:12" s="23" customFormat="1" x14ac:dyDescent="0.25">
      <c r="B1" s="22">
        <v>21</v>
      </c>
      <c r="C1" s="22">
        <v>11</v>
      </c>
      <c r="D1" s="22">
        <v>10</v>
      </c>
      <c r="E1" s="22">
        <v>13</v>
      </c>
      <c r="F1" s="23">
        <v>12</v>
      </c>
      <c r="G1" s="23">
        <v>6</v>
      </c>
      <c r="H1" s="23">
        <v>12</v>
      </c>
      <c r="I1" s="23">
        <v>11</v>
      </c>
      <c r="J1" s="23">
        <v>8</v>
      </c>
      <c r="K1" s="23">
        <v>10</v>
      </c>
      <c r="L1" s="23">
        <f>SUM(B1:K1)</f>
        <v>114</v>
      </c>
    </row>
    <row r="2" spans="2:12" s="23" customFormat="1" x14ac:dyDescent="0.25">
      <c r="B2" s="22" t="s">
        <v>218</v>
      </c>
      <c r="C2" s="22" t="s">
        <v>219</v>
      </c>
      <c r="D2" s="22" t="s">
        <v>220</v>
      </c>
      <c r="E2" s="22" t="s">
        <v>231</v>
      </c>
      <c r="F2" s="22" t="s">
        <v>232</v>
      </c>
      <c r="G2" s="22" t="s">
        <v>233</v>
      </c>
      <c r="H2" s="22" t="s">
        <v>221</v>
      </c>
      <c r="I2" s="22" t="s">
        <v>222</v>
      </c>
      <c r="J2" s="22" t="s">
        <v>223</v>
      </c>
      <c r="K2" s="22" t="s">
        <v>224</v>
      </c>
    </row>
    <row r="3" spans="2:12" x14ac:dyDescent="0.25">
      <c r="B3" s="8" t="s">
        <v>10</v>
      </c>
      <c r="C3" s="9" t="s">
        <v>46</v>
      </c>
      <c r="D3" s="9" t="s">
        <v>65</v>
      </c>
      <c r="E3" s="9" t="s">
        <v>83</v>
      </c>
      <c r="F3" s="5" t="s">
        <v>105</v>
      </c>
      <c r="G3" s="4" t="s">
        <v>128</v>
      </c>
      <c r="H3" s="6" t="s">
        <v>139</v>
      </c>
      <c r="I3" s="6" t="s">
        <v>159</v>
      </c>
      <c r="J3" s="6" t="s">
        <v>181</v>
      </c>
      <c r="K3" s="6" t="s">
        <v>196</v>
      </c>
    </row>
    <row r="4" spans="2:12" ht="26.25" x14ac:dyDescent="0.25">
      <c r="B4" s="8" t="s">
        <v>12</v>
      </c>
      <c r="C4" s="9" t="s">
        <v>48</v>
      </c>
      <c r="D4" s="9" t="s">
        <v>67</v>
      </c>
      <c r="E4" s="9" t="s">
        <v>84</v>
      </c>
      <c r="F4" s="5" t="s">
        <v>106</v>
      </c>
      <c r="G4" s="4" t="s">
        <v>129</v>
      </c>
      <c r="H4" s="6" t="s">
        <v>140</v>
      </c>
      <c r="I4" s="6" t="s">
        <v>160</v>
      </c>
      <c r="J4" s="6" t="s">
        <v>182</v>
      </c>
      <c r="K4" s="6" t="s">
        <v>197</v>
      </c>
    </row>
    <row r="5" spans="2:12" x14ac:dyDescent="0.25">
      <c r="B5" s="8" t="s">
        <v>14</v>
      </c>
      <c r="C5" s="9" t="s">
        <v>50</v>
      </c>
      <c r="D5" s="9" t="s">
        <v>69</v>
      </c>
      <c r="E5" s="9" t="s">
        <v>85</v>
      </c>
      <c r="F5" s="5" t="s">
        <v>107</v>
      </c>
      <c r="G5" s="4" t="s">
        <v>130</v>
      </c>
      <c r="H5" s="6" t="s">
        <v>141</v>
      </c>
      <c r="I5" s="6" t="s">
        <v>161</v>
      </c>
      <c r="J5" s="6" t="s">
        <v>183</v>
      </c>
      <c r="K5" s="6" t="s">
        <v>198</v>
      </c>
    </row>
    <row r="6" spans="2:12" ht="26.25" x14ac:dyDescent="0.25">
      <c r="B6" s="8" t="s">
        <v>16</v>
      </c>
      <c r="C6" s="9" t="s">
        <v>51</v>
      </c>
      <c r="D6" s="9" t="s">
        <v>71</v>
      </c>
      <c r="E6" s="9" t="s">
        <v>86</v>
      </c>
      <c r="F6" s="5" t="s">
        <v>108</v>
      </c>
      <c r="G6" s="4" t="s">
        <v>131</v>
      </c>
      <c r="H6" s="6" t="s">
        <v>142</v>
      </c>
      <c r="I6" s="6" t="s">
        <v>162</v>
      </c>
      <c r="J6" s="6" t="s">
        <v>184</v>
      </c>
      <c r="K6" s="6" t="s">
        <v>199</v>
      </c>
    </row>
    <row r="7" spans="2:12" ht="25.5" x14ac:dyDescent="0.25">
      <c r="B7" s="9" t="s">
        <v>19</v>
      </c>
      <c r="C7" s="9" t="s">
        <v>53</v>
      </c>
      <c r="D7" s="9" t="s">
        <v>73</v>
      </c>
      <c r="E7" s="9" t="s">
        <v>87</v>
      </c>
      <c r="F7" s="5" t="s">
        <v>109</v>
      </c>
      <c r="G7" s="5" t="s">
        <v>132</v>
      </c>
      <c r="H7" s="7" t="s">
        <v>143</v>
      </c>
      <c r="I7" s="7" t="s">
        <v>163</v>
      </c>
      <c r="J7" s="7" t="s">
        <v>191</v>
      </c>
      <c r="K7" s="7" t="s">
        <v>200</v>
      </c>
    </row>
    <row r="8" spans="2:12" x14ac:dyDescent="0.25">
      <c r="B8" s="9" t="s">
        <v>18</v>
      </c>
      <c r="C8" s="9" t="s">
        <v>55</v>
      </c>
      <c r="D8" s="9" t="s">
        <v>75</v>
      </c>
      <c r="E8" s="9" t="s">
        <v>88</v>
      </c>
      <c r="F8" s="5" t="s">
        <v>110</v>
      </c>
      <c r="G8" s="5" t="s">
        <v>137</v>
      </c>
      <c r="H8" s="7" t="s">
        <v>144</v>
      </c>
      <c r="I8" s="7" t="s">
        <v>164</v>
      </c>
      <c r="J8" s="7" t="s">
        <v>185</v>
      </c>
      <c r="K8" s="7" t="s">
        <v>201</v>
      </c>
    </row>
    <row r="9" spans="2:12" ht="25.5" x14ac:dyDescent="0.25">
      <c r="B9" s="9" t="s">
        <v>22</v>
      </c>
      <c r="C9" s="9" t="s">
        <v>57</v>
      </c>
      <c r="D9" s="9" t="s">
        <v>77</v>
      </c>
      <c r="E9" s="9" t="s">
        <v>89</v>
      </c>
      <c r="F9" s="5" t="s">
        <v>111</v>
      </c>
      <c r="G9" s="21"/>
      <c r="H9" s="7" t="s">
        <v>145</v>
      </c>
      <c r="I9" s="7" t="s">
        <v>165</v>
      </c>
      <c r="J9" s="7" t="s">
        <v>192</v>
      </c>
      <c r="K9" s="7" t="s">
        <v>202</v>
      </c>
    </row>
    <row r="10" spans="2:12" x14ac:dyDescent="0.25">
      <c r="B10" s="8" t="s">
        <v>23</v>
      </c>
      <c r="C10" s="9" t="s">
        <v>59</v>
      </c>
      <c r="D10" s="9" t="s">
        <v>79</v>
      </c>
      <c r="E10" s="9" t="s">
        <v>90</v>
      </c>
      <c r="F10" s="5" t="s">
        <v>112</v>
      </c>
      <c r="H10" s="6" t="s">
        <v>228</v>
      </c>
      <c r="I10" s="6" t="s">
        <v>166</v>
      </c>
      <c r="J10" s="6" t="s">
        <v>186</v>
      </c>
      <c r="K10" s="6" t="s">
        <v>203</v>
      </c>
    </row>
    <row r="11" spans="2:12" ht="25.5" x14ac:dyDescent="0.25">
      <c r="B11" s="9" t="s">
        <v>24</v>
      </c>
      <c r="C11" s="9" t="s">
        <v>61</v>
      </c>
      <c r="D11" s="9" t="s">
        <v>235</v>
      </c>
      <c r="E11" s="9" t="s">
        <v>91</v>
      </c>
      <c r="F11" s="5" t="s">
        <v>113</v>
      </c>
      <c r="H11" s="6" t="s">
        <v>146</v>
      </c>
      <c r="I11" s="7" t="s">
        <v>167</v>
      </c>
      <c r="J11" s="18"/>
      <c r="K11" s="7" t="s">
        <v>213</v>
      </c>
    </row>
    <row r="12" spans="2:12" ht="25.5" x14ac:dyDescent="0.25">
      <c r="B12" s="8" t="s">
        <v>26</v>
      </c>
      <c r="C12" s="9" t="s">
        <v>237</v>
      </c>
      <c r="D12" s="9" t="s">
        <v>81</v>
      </c>
      <c r="E12" s="9" t="s">
        <v>92</v>
      </c>
      <c r="F12" s="5" t="s">
        <v>114</v>
      </c>
      <c r="H12" s="7" t="s">
        <v>147</v>
      </c>
      <c r="I12" s="6" t="s">
        <v>168</v>
      </c>
      <c r="K12" s="6" t="s">
        <v>204</v>
      </c>
    </row>
    <row r="13" spans="2:12" x14ac:dyDescent="0.25">
      <c r="B13" s="8" t="s">
        <v>27</v>
      </c>
      <c r="C13" s="9" t="s">
        <v>63</v>
      </c>
      <c r="D13" s="22"/>
      <c r="E13" s="9" t="s">
        <v>93</v>
      </c>
      <c r="F13" s="5" t="s">
        <v>115</v>
      </c>
      <c r="H13" s="6" t="s">
        <v>148</v>
      </c>
      <c r="I13" s="6" t="s">
        <v>169</v>
      </c>
      <c r="K13" s="18"/>
    </row>
    <row r="14" spans="2:12" x14ac:dyDescent="0.25">
      <c r="B14" s="8" t="s">
        <v>29</v>
      </c>
      <c r="C14" s="24"/>
      <c r="D14"/>
      <c r="E14" s="9" t="s">
        <v>94</v>
      </c>
      <c r="F14" s="5" t="s">
        <v>116</v>
      </c>
      <c r="H14" s="6" t="s">
        <v>149</v>
      </c>
    </row>
    <row r="15" spans="2:12" x14ac:dyDescent="0.25">
      <c r="B15" s="8" t="s">
        <v>30</v>
      </c>
      <c r="D15" s="25"/>
      <c r="E15" s="9" t="s">
        <v>95</v>
      </c>
      <c r="F15" s="18"/>
      <c r="H15" s="18"/>
    </row>
    <row r="16" spans="2:12" x14ac:dyDescent="0.25">
      <c r="B16" s="8" t="s">
        <v>32</v>
      </c>
      <c r="E16" s="20"/>
    </row>
    <row r="17" spans="2:10" x14ac:dyDescent="0.25">
      <c r="B17" s="9" t="s">
        <v>35</v>
      </c>
    </row>
    <row r="18" spans="2:10" ht="25.5" x14ac:dyDescent="0.25">
      <c r="B18" s="9" t="s">
        <v>36</v>
      </c>
    </row>
    <row r="19" spans="2:10" x14ac:dyDescent="0.25">
      <c r="B19" s="9" t="s">
        <v>38</v>
      </c>
    </row>
    <row r="20" spans="2:10" x14ac:dyDescent="0.25">
      <c r="B20" s="8" t="s">
        <v>40</v>
      </c>
      <c r="F20" s="6"/>
    </row>
    <row r="21" spans="2:10" x14ac:dyDescent="0.25">
      <c r="B21" s="9" t="s">
        <v>42</v>
      </c>
      <c r="D21" s="4"/>
      <c r="E21" s="4"/>
      <c r="F21" s="6"/>
      <c r="H21" s="6"/>
    </row>
    <row r="22" spans="2:10" x14ac:dyDescent="0.25">
      <c r="B22" s="8" t="s">
        <v>44</v>
      </c>
      <c r="D22" s="5"/>
      <c r="E22" s="5"/>
      <c r="F22" s="6"/>
      <c r="H22" s="6"/>
    </row>
    <row r="23" spans="2:10" x14ac:dyDescent="0.25">
      <c r="B23" s="8" t="s">
        <v>226</v>
      </c>
      <c r="C23" s="8"/>
      <c r="F23" s="7"/>
      <c r="H23" s="6"/>
    </row>
    <row r="24" spans="2:10" x14ac:dyDescent="0.25">
      <c r="B24" s="20"/>
      <c r="C24" s="8"/>
      <c r="H24" s="6"/>
    </row>
    <row r="25" spans="2:10" x14ac:dyDescent="0.25">
      <c r="C25" s="8"/>
      <c r="H25" s="7"/>
      <c r="J25" s="6"/>
    </row>
    <row r="26" spans="2:10" x14ac:dyDescent="0.25">
      <c r="C26" s="8"/>
      <c r="J26" s="6"/>
    </row>
    <row r="27" spans="2:10" x14ac:dyDescent="0.25">
      <c r="B27" s="20"/>
      <c r="C27" s="9"/>
      <c r="J27" s="7"/>
    </row>
    <row r="28" spans="2:10" x14ac:dyDescent="0.25">
      <c r="C28" s="9"/>
      <c r="J28" s="6"/>
    </row>
    <row r="29" spans="2:10" x14ac:dyDescent="0.25">
      <c r="C29" s="9"/>
      <c r="J29" s="6"/>
    </row>
    <row r="30" spans="2:10" x14ac:dyDescent="0.25">
      <c r="C30" s="8"/>
    </row>
    <row r="31" spans="2:10" x14ac:dyDescent="0.25">
      <c r="C31" s="9"/>
    </row>
    <row r="32" spans="2:10" x14ac:dyDescent="0.25">
      <c r="C32" s="8"/>
      <c r="D32" s="4"/>
    </row>
    <row r="33" spans="3:4" x14ac:dyDescent="0.25">
      <c r="C33" s="8"/>
      <c r="D33" s="4"/>
    </row>
    <row r="34" spans="3:4" x14ac:dyDescent="0.25">
      <c r="C34" s="8"/>
      <c r="D34" s="4"/>
    </row>
    <row r="35" spans="3:4" x14ac:dyDescent="0.25">
      <c r="C35" s="9"/>
      <c r="D35" s="4"/>
    </row>
    <row r="36" spans="3:4" x14ac:dyDescent="0.25">
      <c r="C36" s="8"/>
      <c r="D36" s="5"/>
    </row>
    <row r="37" spans="3:4" x14ac:dyDescent="0.25">
      <c r="C37" s="8"/>
      <c r="D37" s="5"/>
    </row>
    <row r="38" spans="3:4" x14ac:dyDescent="0.25">
      <c r="D38" s="5"/>
    </row>
    <row r="39" spans="3:4" x14ac:dyDescent="0.25">
      <c r="D39" s="4"/>
    </row>
    <row r="40" spans="3:4" x14ac:dyDescent="0.25">
      <c r="D40" s="5"/>
    </row>
    <row r="41" spans="3:4" x14ac:dyDescent="0.25">
      <c r="D41" s="5"/>
    </row>
    <row r="42" spans="3:4" x14ac:dyDescent="0.25">
      <c r="D42" s="4"/>
    </row>
    <row r="43" spans="3:4" x14ac:dyDescent="0.25">
      <c r="D4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681E-B97F-4A20-8E44-CD397EAF16CA}">
  <dimension ref="A2:J87"/>
  <sheetViews>
    <sheetView workbookViewId="0">
      <selection activeCell="E13" sqref="E13"/>
    </sheetView>
  </sheetViews>
  <sheetFormatPr baseColWidth="10" defaultRowHeight="11.25" x14ac:dyDescent="0.15"/>
  <cols>
    <col min="1" max="1" width="15.28515625" style="31" customWidth="1"/>
    <col min="2" max="2" width="23.140625" style="31" bestFit="1" customWidth="1"/>
    <col min="3" max="3" width="28.5703125" style="31" bestFit="1" customWidth="1"/>
    <col min="4" max="4" width="14.85546875" style="31" customWidth="1"/>
    <col min="5" max="5" width="17" style="31" customWidth="1"/>
    <col min="6" max="6" width="13.85546875" style="31" customWidth="1"/>
    <col min="7" max="7" width="22.28515625" style="31" customWidth="1"/>
    <col min="8" max="8" width="17.140625" style="31" customWidth="1"/>
    <col min="9" max="16384" width="11.42578125" style="31"/>
  </cols>
  <sheetData>
    <row r="2" spans="2:10" x14ac:dyDescent="0.15">
      <c r="B2" s="32" t="s">
        <v>257</v>
      </c>
      <c r="C2" s="32" t="s">
        <v>254</v>
      </c>
      <c r="D2" s="32" t="s">
        <v>259</v>
      </c>
      <c r="E2" s="31" t="s">
        <v>250</v>
      </c>
      <c r="F2" s="31" t="s">
        <v>253</v>
      </c>
      <c r="G2" s="31" t="s">
        <v>251</v>
      </c>
    </row>
    <row r="3" spans="2:10" x14ac:dyDescent="0.15">
      <c r="B3" s="125" t="s">
        <v>225</v>
      </c>
      <c r="C3" s="42" t="s">
        <v>230</v>
      </c>
      <c r="D3" s="34">
        <v>21</v>
      </c>
      <c r="E3" s="126">
        <v>0.35</v>
      </c>
      <c r="F3" s="35">
        <v>0.1</v>
      </c>
      <c r="G3" s="32">
        <f>(D3/F3)</f>
        <v>210</v>
      </c>
      <c r="J3" s="32"/>
    </row>
    <row r="4" spans="2:10" x14ac:dyDescent="0.15">
      <c r="B4" s="125"/>
      <c r="C4" s="42" t="s">
        <v>219</v>
      </c>
      <c r="D4" s="34">
        <v>11</v>
      </c>
      <c r="E4" s="124"/>
      <c r="F4" s="35">
        <v>0.09</v>
      </c>
      <c r="G4" s="32">
        <f t="shared" ref="G4:G12" si="0">(D4/F4)</f>
        <v>122.22222222222223</v>
      </c>
      <c r="J4" s="32"/>
    </row>
    <row r="5" spans="2:10" x14ac:dyDescent="0.15">
      <c r="B5" s="125"/>
      <c r="C5" s="42" t="s">
        <v>220</v>
      </c>
      <c r="D5" s="34">
        <v>10</v>
      </c>
      <c r="E5" s="124"/>
      <c r="F5" s="35">
        <v>0.09</v>
      </c>
      <c r="G5" s="32">
        <f t="shared" si="0"/>
        <v>111.11111111111111</v>
      </c>
      <c r="J5" s="32"/>
    </row>
    <row r="6" spans="2:10" x14ac:dyDescent="0.15">
      <c r="B6" s="125"/>
      <c r="C6" s="42" t="s">
        <v>231</v>
      </c>
      <c r="D6" s="34">
        <v>13</v>
      </c>
      <c r="E6" s="124"/>
      <c r="F6" s="35">
        <v>7.0000000000000007E-2</v>
      </c>
      <c r="G6" s="32">
        <f t="shared" si="0"/>
        <v>185.71428571428569</v>
      </c>
    </row>
    <row r="7" spans="2:10" x14ac:dyDescent="0.15">
      <c r="B7" s="125" t="s">
        <v>262</v>
      </c>
      <c r="C7" s="42" t="s">
        <v>232</v>
      </c>
      <c r="D7" s="36">
        <v>12</v>
      </c>
      <c r="E7" s="126">
        <v>0.15</v>
      </c>
      <c r="F7" s="35">
        <v>7.4999999999999997E-2</v>
      </c>
      <c r="G7" s="32">
        <f t="shared" si="0"/>
        <v>160</v>
      </c>
      <c r="J7" s="32"/>
    </row>
    <row r="8" spans="2:10" x14ac:dyDescent="0.15">
      <c r="B8" s="125"/>
      <c r="C8" s="42" t="s">
        <v>233</v>
      </c>
      <c r="D8" s="36">
        <v>6</v>
      </c>
      <c r="E8" s="124"/>
      <c r="F8" s="35">
        <v>7.4999999999999997E-2</v>
      </c>
      <c r="G8" s="32">
        <f t="shared" si="0"/>
        <v>80</v>
      </c>
    </row>
    <row r="9" spans="2:10" x14ac:dyDescent="0.15">
      <c r="B9" s="125" t="s">
        <v>249</v>
      </c>
      <c r="C9" s="42" t="s">
        <v>221</v>
      </c>
      <c r="D9" s="36">
        <v>12</v>
      </c>
      <c r="E9" s="126">
        <v>0.5</v>
      </c>
      <c r="F9" s="37">
        <v>0.1</v>
      </c>
      <c r="G9" s="32">
        <f t="shared" si="0"/>
        <v>120</v>
      </c>
    </row>
    <row r="10" spans="2:10" x14ac:dyDescent="0.15">
      <c r="B10" s="125"/>
      <c r="C10" s="42" t="s">
        <v>222</v>
      </c>
      <c r="D10" s="36">
        <v>11</v>
      </c>
      <c r="E10" s="124"/>
      <c r="F10" s="37">
        <v>0.17</v>
      </c>
      <c r="G10" s="32">
        <f t="shared" si="0"/>
        <v>64.705882352941174</v>
      </c>
    </row>
    <row r="11" spans="2:10" x14ac:dyDescent="0.15">
      <c r="B11" s="125"/>
      <c r="C11" s="42" t="s">
        <v>223</v>
      </c>
      <c r="D11" s="36">
        <v>8</v>
      </c>
      <c r="E11" s="124"/>
      <c r="F11" s="37">
        <v>0.1</v>
      </c>
      <c r="G11" s="32">
        <f t="shared" si="0"/>
        <v>80</v>
      </c>
    </row>
    <row r="12" spans="2:10" x14ac:dyDescent="0.15">
      <c r="B12" s="125"/>
      <c r="C12" s="42" t="s">
        <v>224</v>
      </c>
      <c r="D12" s="36">
        <v>10</v>
      </c>
      <c r="E12" s="124"/>
      <c r="F12" s="37">
        <v>0.13</v>
      </c>
      <c r="G12" s="32">
        <f t="shared" si="0"/>
        <v>76.92307692307692</v>
      </c>
    </row>
    <row r="13" spans="2:10" x14ac:dyDescent="0.15">
      <c r="E13" s="110">
        <f>SUM(E3:E12)</f>
        <v>1</v>
      </c>
    </row>
    <row r="17" spans="1:8" x14ac:dyDescent="0.15">
      <c r="B17" s="34" t="s">
        <v>218</v>
      </c>
    </row>
    <row r="18" spans="1:8" x14ac:dyDescent="0.15">
      <c r="A18" s="31" t="s">
        <v>258</v>
      </c>
      <c r="B18" s="38" t="s">
        <v>10</v>
      </c>
      <c r="C18" s="32">
        <f>$G$3</f>
        <v>210</v>
      </c>
      <c r="D18" s="32">
        <v>5</v>
      </c>
      <c r="E18" s="31">
        <f>(D18/C18)</f>
        <v>2.3809523809523808E-2</v>
      </c>
    </row>
    <row r="19" spans="1:8" x14ac:dyDescent="0.15">
      <c r="B19" s="38" t="s">
        <v>12</v>
      </c>
      <c r="C19" s="32">
        <f t="shared" ref="C19:C38" si="1">$G$3</f>
        <v>210</v>
      </c>
      <c r="D19" s="32">
        <v>5</v>
      </c>
      <c r="E19" s="31">
        <f t="shared" ref="E19:E38" si="2">(D19/C19)</f>
        <v>2.3809523809523808E-2</v>
      </c>
    </row>
    <row r="20" spans="1:8" ht="22.5" x14ac:dyDescent="0.15">
      <c r="B20" s="38" t="s">
        <v>14</v>
      </c>
      <c r="C20" s="32">
        <f t="shared" si="1"/>
        <v>210</v>
      </c>
      <c r="D20" s="32">
        <v>5</v>
      </c>
      <c r="E20" s="31">
        <f t="shared" si="2"/>
        <v>2.3809523809523808E-2</v>
      </c>
      <c r="H20" s="88" t="s">
        <v>225</v>
      </c>
    </row>
    <row r="21" spans="1:8" x14ac:dyDescent="0.15">
      <c r="B21" s="38" t="s">
        <v>16</v>
      </c>
      <c r="C21" s="32">
        <f t="shared" si="1"/>
        <v>210</v>
      </c>
      <c r="D21" s="32">
        <v>5</v>
      </c>
      <c r="E21" s="31">
        <f t="shared" si="2"/>
        <v>2.3809523809523808E-2</v>
      </c>
      <c r="H21" s="88" t="s">
        <v>261</v>
      </c>
    </row>
    <row r="22" spans="1:8" x14ac:dyDescent="0.15">
      <c r="B22" s="39" t="s">
        <v>19</v>
      </c>
      <c r="C22" s="32">
        <f t="shared" si="1"/>
        <v>210</v>
      </c>
      <c r="D22" s="32">
        <v>5</v>
      </c>
      <c r="E22" s="31">
        <f t="shared" si="2"/>
        <v>2.3809523809523808E-2</v>
      </c>
      <c r="H22" s="88" t="s">
        <v>260</v>
      </c>
    </row>
    <row r="23" spans="1:8" x14ac:dyDescent="0.15">
      <c r="B23" s="39" t="s">
        <v>18</v>
      </c>
      <c r="C23" s="32">
        <f t="shared" si="1"/>
        <v>210</v>
      </c>
      <c r="D23" s="32">
        <v>5</v>
      </c>
      <c r="E23" s="31">
        <f t="shared" si="2"/>
        <v>2.3809523809523808E-2</v>
      </c>
    </row>
    <row r="24" spans="1:8" x14ac:dyDescent="0.15">
      <c r="B24" s="39" t="s">
        <v>22</v>
      </c>
      <c r="C24" s="32">
        <f t="shared" si="1"/>
        <v>210</v>
      </c>
      <c r="D24" s="32">
        <v>5</v>
      </c>
      <c r="E24" s="31">
        <f t="shared" si="2"/>
        <v>2.3809523809523808E-2</v>
      </c>
    </row>
    <row r="25" spans="1:8" x14ac:dyDescent="0.15">
      <c r="B25" s="38" t="s">
        <v>23</v>
      </c>
      <c r="C25" s="32">
        <f t="shared" si="1"/>
        <v>210</v>
      </c>
      <c r="D25" s="32">
        <v>5</v>
      </c>
      <c r="E25" s="31">
        <f t="shared" si="2"/>
        <v>2.3809523809523808E-2</v>
      </c>
    </row>
    <row r="26" spans="1:8" x14ac:dyDescent="0.15">
      <c r="B26" s="39" t="s">
        <v>24</v>
      </c>
      <c r="C26" s="32">
        <f t="shared" si="1"/>
        <v>210</v>
      </c>
      <c r="D26" s="32">
        <v>5</v>
      </c>
      <c r="E26" s="31">
        <f t="shared" si="2"/>
        <v>2.3809523809523808E-2</v>
      </c>
    </row>
    <row r="27" spans="1:8" x14ac:dyDescent="0.15">
      <c r="B27" s="38" t="s">
        <v>26</v>
      </c>
      <c r="C27" s="32">
        <f t="shared" si="1"/>
        <v>210</v>
      </c>
      <c r="D27" s="32">
        <v>5</v>
      </c>
      <c r="E27" s="31">
        <f t="shared" si="2"/>
        <v>2.3809523809523808E-2</v>
      </c>
    </row>
    <row r="28" spans="1:8" x14ac:dyDescent="0.15">
      <c r="B28" s="38" t="s">
        <v>27</v>
      </c>
      <c r="C28" s="32">
        <f t="shared" si="1"/>
        <v>210</v>
      </c>
      <c r="D28" s="32">
        <v>5</v>
      </c>
      <c r="E28" s="31">
        <f t="shared" si="2"/>
        <v>2.3809523809523808E-2</v>
      </c>
    </row>
    <row r="29" spans="1:8" x14ac:dyDescent="0.15">
      <c r="B29" s="38" t="s">
        <v>29</v>
      </c>
      <c r="C29" s="32">
        <f t="shared" si="1"/>
        <v>210</v>
      </c>
      <c r="D29" s="32">
        <v>5</v>
      </c>
      <c r="E29" s="31">
        <f t="shared" si="2"/>
        <v>2.3809523809523808E-2</v>
      </c>
    </row>
    <row r="30" spans="1:8" x14ac:dyDescent="0.15">
      <c r="B30" s="38" t="s">
        <v>30</v>
      </c>
      <c r="C30" s="32">
        <f t="shared" si="1"/>
        <v>210</v>
      </c>
      <c r="D30" s="32">
        <v>5</v>
      </c>
      <c r="E30" s="31">
        <f t="shared" si="2"/>
        <v>2.3809523809523808E-2</v>
      </c>
    </row>
    <row r="31" spans="1:8" x14ac:dyDescent="0.15">
      <c r="B31" s="38" t="s">
        <v>32</v>
      </c>
      <c r="C31" s="32">
        <f t="shared" si="1"/>
        <v>210</v>
      </c>
      <c r="D31" s="32">
        <v>5</v>
      </c>
      <c r="E31" s="31">
        <f t="shared" si="2"/>
        <v>2.3809523809523808E-2</v>
      </c>
    </row>
    <row r="32" spans="1:8" x14ac:dyDescent="0.15">
      <c r="B32" s="39" t="s">
        <v>35</v>
      </c>
      <c r="C32" s="32">
        <f t="shared" si="1"/>
        <v>210</v>
      </c>
      <c r="D32" s="32">
        <v>5</v>
      </c>
      <c r="E32" s="31">
        <f t="shared" si="2"/>
        <v>2.3809523809523808E-2</v>
      </c>
    </row>
    <row r="33" spans="2:6" ht="22.5" x14ac:dyDescent="0.15">
      <c r="B33" s="39" t="s">
        <v>36</v>
      </c>
      <c r="C33" s="32">
        <f t="shared" si="1"/>
        <v>210</v>
      </c>
      <c r="D33" s="32">
        <v>5</v>
      </c>
      <c r="E33" s="31">
        <f t="shared" si="2"/>
        <v>2.3809523809523808E-2</v>
      </c>
    </row>
    <row r="34" spans="2:6" x14ac:dyDescent="0.15">
      <c r="B34" s="39" t="s">
        <v>38</v>
      </c>
      <c r="C34" s="32">
        <f t="shared" si="1"/>
        <v>210</v>
      </c>
      <c r="D34" s="32">
        <v>5</v>
      </c>
      <c r="E34" s="31">
        <f t="shared" si="2"/>
        <v>2.3809523809523808E-2</v>
      </c>
    </row>
    <row r="35" spans="2:6" x14ac:dyDescent="0.15">
      <c r="B35" s="38" t="s">
        <v>40</v>
      </c>
      <c r="C35" s="32">
        <f t="shared" si="1"/>
        <v>210</v>
      </c>
      <c r="D35" s="32">
        <v>5</v>
      </c>
      <c r="E35" s="31">
        <f t="shared" si="2"/>
        <v>2.3809523809523808E-2</v>
      </c>
    </row>
    <row r="36" spans="2:6" x14ac:dyDescent="0.15">
      <c r="B36" s="39" t="s">
        <v>42</v>
      </c>
      <c r="C36" s="32">
        <f t="shared" si="1"/>
        <v>210</v>
      </c>
      <c r="D36" s="32">
        <v>5</v>
      </c>
      <c r="E36" s="31">
        <f t="shared" si="2"/>
        <v>2.3809523809523808E-2</v>
      </c>
    </row>
    <row r="37" spans="2:6" x14ac:dyDescent="0.15">
      <c r="B37" s="38" t="s">
        <v>44</v>
      </c>
      <c r="C37" s="32">
        <f t="shared" si="1"/>
        <v>210</v>
      </c>
      <c r="D37" s="32">
        <v>5</v>
      </c>
      <c r="E37" s="31">
        <f t="shared" si="2"/>
        <v>2.3809523809523808E-2</v>
      </c>
    </row>
    <row r="38" spans="2:6" x14ac:dyDescent="0.15">
      <c r="B38" s="38" t="s">
        <v>226</v>
      </c>
      <c r="C38" s="32">
        <f t="shared" si="1"/>
        <v>210</v>
      </c>
      <c r="D38" s="32">
        <v>5</v>
      </c>
      <c r="E38" s="31">
        <f t="shared" si="2"/>
        <v>2.3809523809523808E-2</v>
      </c>
    </row>
    <row r="39" spans="2:6" x14ac:dyDescent="0.15">
      <c r="E39" s="40">
        <f>SUM(E18:E38)</f>
        <v>0.50000000000000022</v>
      </c>
      <c r="F39" s="40"/>
    </row>
    <row r="41" spans="2:6" x14ac:dyDescent="0.15">
      <c r="B41" s="34" t="s">
        <v>219</v>
      </c>
    </row>
    <row r="42" spans="2:6" ht="22.5" x14ac:dyDescent="0.15">
      <c r="B42" s="39" t="s">
        <v>46</v>
      </c>
      <c r="C42" s="31">
        <f>$G$4</f>
        <v>122.22222222222223</v>
      </c>
      <c r="D42" s="31">
        <v>5</v>
      </c>
      <c r="E42" s="31">
        <f>(D42/C42)</f>
        <v>4.0909090909090909E-2</v>
      </c>
    </row>
    <row r="43" spans="2:6" x14ac:dyDescent="0.15">
      <c r="B43" s="39" t="s">
        <v>48</v>
      </c>
      <c r="C43" s="31">
        <f t="shared" ref="C43:C52" si="3">$G$4</f>
        <v>122.22222222222223</v>
      </c>
      <c r="D43" s="31">
        <v>5</v>
      </c>
      <c r="E43" s="31">
        <f t="shared" ref="E43:E52" si="4">(D43/C43)</f>
        <v>4.0909090909090909E-2</v>
      </c>
    </row>
    <row r="44" spans="2:6" x14ac:dyDescent="0.15">
      <c r="B44" s="39" t="s">
        <v>50</v>
      </c>
      <c r="C44" s="31">
        <f t="shared" si="3"/>
        <v>122.22222222222223</v>
      </c>
      <c r="D44" s="31">
        <v>5</v>
      </c>
      <c r="E44" s="31">
        <f t="shared" si="4"/>
        <v>4.0909090909090909E-2</v>
      </c>
    </row>
    <row r="45" spans="2:6" x14ac:dyDescent="0.15">
      <c r="B45" s="39" t="s">
        <v>51</v>
      </c>
      <c r="C45" s="31">
        <f t="shared" si="3"/>
        <v>122.22222222222223</v>
      </c>
      <c r="D45" s="31">
        <v>5</v>
      </c>
      <c r="E45" s="31">
        <f t="shared" si="4"/>
        <v>4.0909090909090909E-2</v>
      </c>
    </row>
    <row r="46" spans="2:6" ht="22.5" x14ac:dyDescent="0.15">
      <c r="B46" s="39" t="s">
        <v>53</v>
      </c>
      <c r="C46" s="31">
        <f t="shared" si="3"/>
        <v>122.22222222222223</v>
      </c>
      <c r="D46" s="31">
        <v>5</v>
      </c>
      <c r="E46" s="31">
        <f t="shared" si="4"/>
        <v>4.0909090909090909E-2</v>
      </c>
    </row>
    <row r="47" spans="2:6" ht="22.5" x14ac:dyDescent="0.15">
      <c r="B47" s="39" t="s">
        <v>55</v>
      </c>
      <c r="C47" s="31">
        <f t="shared" si="3"/>
        <v>122.22222222222223</v>
      </c>
      <c r="D47" s="31">
        <v>5</v>
      </c>
      <c r="E47" s="31">
        <f t="shared" si="4"/>
        <v>4.0909090909090909E-2</v>
      </c>
    </row>
    <row r="48" spans="2:6" x14ac:dyDescent="0.15">
      <c r="B48" s="39" t="s">
        <v>57</v>
      </c>
      <c r="C48" s="31">
        <f t="shared" si="3"/>
        <v>122.22222222222223</v>
      </c>
      <c r="D48" s="31">
        <v>5</v>
      </c>
      <c r="E48" s="31">
        <f t="shared" si="4"/>
        <v>4.0909090909090909E-2</v>
      </c>
    </row>
    <row r="49" spans="2:6" x14ac:dyDescent="0.15">
      <c r="B49" s="39" t="s">
        <v>59</v>
      </c>
      <c r="C49" s="31">
        <f t="shared" si="3"/>
        <v>122.22222222222223</v>
      </c>
      <c r="D49" s="31">
        <v>5</v>
      </c>
      <c r="E49" s="31">
        <f t="shared" si="4"/>
        <v>4.0909090909090909E-2</v>
      </c>
    </row>
    <row r="50" spans="2:6" x14ac:dyDescent="0.15">
      <c r="B50" s="39" t="s">
        <v>61</v>
      </c>
      <c r="C50" s="31">
        <f t="shared" si="3"/>
        <v>122.22222222222223</v>
      </c>
      <c r="D50" s="31">
        <v>5</v>
      </c>
      <c r="E50" s="31">
        <f t="shared" si="4"/>
        <v>4.0909090909090909E-2</v>
      </c>
    </row>
    <row r="51" spans="2:6" ht="33.75" x14ac:dyDescent="0.15">
      <c r="B51" s="39" t="s">
        <v>237</v>
      </c>
      <c r="C51" s="31">
        <f t="shared" si="3"/>
        <v>122.22222222222223</v>
      </c>
      <c r="D51" s="31">
        <v>5</v>
      </c>
      <c r="E51" s="31">
        <f t="shared" si="4"/>
        <v>4.0909090909090909E-2</v>
      </c>
    </row>
    <row r="52" spans="2:6" x14ac:dyDescent="0.15">
      <c r="B52" s="39" t="s">
        <v>63</v>
      </c>
      <c r="C52" s="31">
        <f t="shared" si="3"/>
        <v>122.22222222222223</v>
      </c>
      <c r="D52" s="31">
        <v>5</v>
      </c>
      <c r="E52" s="31">
        <f t="shared" si="4"/>
        <v>4.0909090909090909E-2</v>
      </c>
    </row>
    <row r="53" spans="2:6" x14ac:dyDescent="0.15">
      <c r="E53" s="40">
        <f>SUM(E42:E52)</f>
        <v>0.4499999999999999</v>
      </c>
      <c r="F53" s="40"/>
    </row>
    <row r="54" spans="2:6" x14ac:dyDescent="0.15">
      <c r="B54" s="34" t="s">
        <v>220</v>
      </c>
    </row>
    <row r="55" spans="2:6" x14ac:dyDescent="0.15">
      <c r="B55" s="39" t="s">
        <v>65</v>
      </c>
      <c r="C55" s="31">
        <f>$G$5</f>
        <v>111.11111111111111</v>
      </c>
      <c r="D55" s="31">
        <v>5</v>
      </c>
      <c r="E55" s="31">
        <f>(D55/C55)</f>
        <v>4.4999999999999998E-2</v>
      </c>
    </row>
    <row r="56" spans="2:6" x14ac:dyDescent="0.15">
      <c r="B56" s="39" t="s">
        <v>67</v>
      </c>
      <c r="C56" s="31">
        <f t="shared" ref="C56:C64" si="5">$G$5</f>
        <v>111.11111111111111</v>
      </c>
      <c r="D56" s="31">
        <v>5</v>
      </c>
      <c r="E56" s="31">
        <f t="shared" ref="E56:E64" si="6">(D56/C56)</f>
        <v>4.4999999999999998E-2</v>
      </c>
    </row>
    <row r="57" spans="2:6" x14ac:dyDescent="0.15">
      <c r="B57" s="39" t="s">
        <v>69</v>
      </c>
      <c r="C57" s="31">
        <f t="shared" si="5"/>
        <v>111.11111111111111</v>
      </c>
      <c r="D57" s="31">
        <v>5</v>
      </c>
      <c r="E57" s="31">
        <f t="shared" si="6"/>
        <v>4.4999999999999998E-2</v>
      </c>
    </row>
    <row r="58" spans="2:6" ht="22.5" x14ac:dyDescent="0.15">
      <c r="B58" s="39" t="s">
        <v>71</v>
      </c>
      <c r="C58" s="31">
        <f t="shared" si="5"/>
        <v>111.11111111111111</v>
      </c>
      <c r="D58" s="31">
        <v>5</v>
      </c>
      <c r="E58" s="31">
        <f t="shared" si="6"/>
        <v>4.4999999999999998E-2</v>
      </c>
    </row>
    <row r="59" spans="2:6" x14ac:dyDescent="0.15">
      <c r="B59" s="39" t="s">
        <v>73</v>
      </c>
      <c r="C59" s="31">
        <f t="shared" si="5"/>
        <v>111.11111111111111</v>
      </c>
      <c r="D59" s="31">
        <v>5</v>
      </c>
      <c r="E59" s="31">
        <f t="shared" si="6"/>
        <v>4.4999999999999998E-2</v>
      </c>
    </row>
    <row r="60" spans="2:6" ht="22.5" x14ac:dyDescent="0.15">
      <c r="B60" s="39" t="s">
        <v>75</v>
      </c>
      <c r="C60" s="31">
        <f t="shared" si="5"/>
        <v>111.11111111111111</v>
      </c>
      <c r="D60" s="31">
        <v>5</v>
      </c>
      <c r="E60" s="31">
        <f t="shared" si="6"/>
        <v>4.4999999999999998E-2</v>
      </c>
    </row>
    <row r="61" spans="2:6" ht="22.5" x14ac:dyDescent="0.15">
      <c r="B61" s="39" t="s">
        <v>77</v>
      </c>
      <c r="C61" s="31">
        <f t="shared" si="5"/>
        <v>111.11111111111111</v>
      </c>
      <c r="D61" s="31">
        <v>5</v>
      </c>
      <c r="E61" s="31">
        <f t="shared" si="6"/>
        <v>4.4999999999999998E-2</v>
      </c>
    </row>
    <row r="62" spans="2:6" ht="22.5" x14ac:dyDescent="0.15">
      <c r="B62" s="39" t="s">
        <v>79</v>
      </c>
      <c r="C62" s="31">
        <f t="shared" si="5"/>
        <v>111.11111111111111</v>
      </c>
      <c r="D62" s="31">
        <v>5</v>
      </c>
      <c r="E62" s="31">
        <f t="shared" si="6"/>
        <v>4.4999999999999998E-2</v>
      </c>
    </row>
    <row r="63" spans="2:6" ht="33.75" x14ac:dyDescent="0.15">
      <c r="B63" s="39" t="s">
        <v>235</v>
      </c>
      <c r="C63" s="31">
        <f t="shared" si="5"/>
        <v>111.11111111111111</v>
      </c>
      <c r="D63" s="31">
        <v>5</v>
      </c>
      <c r="E63" s="31">
        <f t="shared" si="6"/>
        <v>4.4999999999999998E-2</v>
      </c>
    </row>
    <row r="64" spans="2:6" ht="22.5" x14ac:dyDescent="0.15">
      <c r="B64" s="39" t="s">
        <v>81</v>
      </c>
      <c r="C64" s="31">
        <f t="shared" si="5"/>
        <v>111.11111111111111</v>
      </c>
      <c r="D64" s="31">
        <v>5</v>
      </c>
      <c r="E64" s="31">
        <f t="shared" si="6"/>
        <v>4.4999999999999998E-2</v>
      </c>
    </row>
    <row r="65" spans="2:5" x14ac:dyDescent="0.15">
      <c r="E65" s="31">
        <f>SUM(E55:E64)</f>
        <v>0.4499999999999999</v>
      </c>
    </row>
    <row r="66" spans="2:5" x14ac:dyDescent="0.15">
      <c r="B66" s="34" t="s">
        <v>231</v>
      </c>
    </row>
    <row r="67" spans="2:5" ht="22.5" x14ac:dyDescent="0.15">
      <c r="B67" s="39" t="s">
        <v>83</v>
      </c>
      <c r="C67" s="31">
        <f>$G$6</f>
        <v>185.71428571428569</v>
      </c>
      <c r="D67" s="31">
        <v>5</v>
      </c>
      <c r="E67" s="31">
        <f>(D67/C67)</f>
        <v>2.6923076923076925E-2</v>
      </c>
    </row>
    <row r="68" spans="2:5" x14ac:dyDescent="0.15">
      <c r="B68" s="39" t="s">
        <v>84</v>
      </c>
      <c r="C68" s="31">
        <f t="shared" ref="C68:C79" si="7">$G$6</f>
        <v>185.71428571428569</v>
      </c>
      <c r="D68" s="31">
        <v>5</v>
      </c>
      <c r="E68" s="31">
        <f t="shared" ref="E68:E79" si="8">(D68/C68)</f>
        <v>2.6923076923076925E-2</v>
      </c>
    </row>
    <row r="69" spans="2:5" x14ac:dyDescent="0.15">
      <c r="B69" s="39" t="s">
        <v>85</v>
      </c>
      <c r="C69" s="31">
        <f t="shared" si="7"/>
        <v>185.71428571428569</v>
      </c>
      <c r="D69" s="31">
        <v>5</v>
      </c>
      <c r="E69" s="31">
        <f t="shared" si="8"/>
        <v>2.6923076923076925E-2</v>
      </c>
    </row>
    <row r="70" spans="2:5" x14ac:dyDescent="0.15">
      <c r="B70" s="39" t="s">
        <v>86</v>
      </c>
      <c r="C70" s="31">
        <f t="shared" si="7"/>
        <v>185.71428571428569</v>
      </c>
      <c r="D70" s="31">
        <v>5</v>
      </c>
      <c r="E70" s="31">
        <f t="shared" si="8"/>
        <v>2.6923076923076925E-2</v>
      </c>
    </row>
    <row r="71" spans="2:5" ht="22.5" x14ac:dyDescent="0.15">
      <c r="B71" s="39" t="s">
        <v>87</v>
      </c>
      <c r="C71" s="31">
        <f t="shared" si="7"/>
        <v>185.71428571428569</v>
      </c>
      <c r="D71" s="31">
        <v>5</v>
      </c>
      <c r="E71" s="31">
        <f t="shared" si="8"/>
        <v>2.6923076923076925E-2</v>
      </c>
    </row>
    <row r="72" spans="2:5" x14ac:dyDescent="0.15">
      <c r="B72" s="39" t="s">
        <v>88</v>
      </c>
      <c r="C72" s="31">
        <f t="shared" si="7"/>
        <v>185.71428571428569</v>
      </c>
      <c r="D72" s="31">
        <v>5</v>
      </c>
      <c r="E72" s="31">
        <f t="shared" si="8"/>
        <v>2.6923076923076925E-2</v>
      </c>
    </row>
    <row r="73" spans="2:5" ht="22.5" x14ac:dyDescent="0.15">
      <c r="B73" s="39" t="s">
        <v>89</v>
      </c>
      <c r="C73" s="31">
        <f t="shared" si="7"/>
        <v>185.71428571428569</v>
      </c>
      <c r="D73" s="31">
        <v>5</v>
      </c>
      <c r="E73" s="31">
        <f t="shared" si="8"/>
        <v>2.6923076923076925E-2</v>
      </c>
    </row>
    <row r="74" spans="2:5" x14ac:dyDescent="0.15">
      <c r="B74" s="39" t="s">
        <v>90</v>
      </c>
      <c r="C74" s="31">
        <f t="shared" si="7"/>
        <v>185.71428571428569</v>
      </c>
      <c r="D74" s="31">
        <v>5</v>
      </c>
      <c r="E74" s="31">
        <f t="shared" si="8"/>
        <v>2.6923076923076925E-2</v>
      </c>
    </row>
    <row r="75" spans="2:5" x14ac:dyDescent="0.15">
      <c r="B75" s="39" t="s">
        <v>91</v>
      </c>
      <c r="C75" s="31">
        <f t="shared" si="7"/>
        <v>185.71428571428569</v>
      </c>
      <c r="D75" s="31">
        <v>5</v>
      </c>
      <c r="E75" s="31">
        <f t="shared" si="8"/>
        <v>2.6923076923076925E-2</v>
      </c>
    </row>
    <row r="76" spans="2:5" x14ac:dyDescent="0.15">
      <c r="B76" s="39" t="s">
        <v>92</v>
      </c>
      <c r="C76" s="31">
        <f t="shared" si="7"/>
        <v>185.71428571428569</v>
      </c>
      <c r="D76" s="31">
        <v>5</v>
      </c>
      <c r="E76" s="31">
        <f t="shared" si="8"/>
        <v>2.6923076923076925E-2</v>
      </c>
    </row>
    <row r="77" spans="2:5" x14ac:dyDescent="0.15">
      <c r="B77" s="39" t="s">
        <v>93</v>
      </c>
      <c r="C77" s="31">
        <f t="shared" si="7"/>
        <v>185.71428571428569</v>
      </c>
      <c r="D77" s="31">
        <v>5</v>
      </c>
      <c r="E77" s="31">
        <f t="shared" si="8"/>
        <v>2.6923076923076925E-2</v>
      </c>
    </row>
    <row r="78" spans="2:5" ht="22.5" x14ac:dyDescent="0.15">
      <c r="B78" s="39" t="s">
        <v>94</v>
      </c>
      <c r="C78" s="31">
        <f t="shared" si="7"/>
        <v>185.71428571428569</v>
      </c>
      <c r="D78" s="31">
        <v>5</v>
      </c>
      <c r="E78" s="31">
        <f t="shared" si="8"/>
        <v>2.6923076923076925E-2</v>
      </c>
    </row>
    <row r="79" spans="2:5" x14ac:dyDescent="0.15">
      <c r="B79" s="39" t="s">
        <v>95</v>
      </c>
      <c r="C79" s="31">
        <f t="shared" si="7"/>
        <v>185.71428571428569</v>
      </c>
      <c r="D79" s="31">
        <v>5</v>
      </c>
      <c r="E79" s="31">
        <f t="shared" si="8"/>
        <v>2.6923076923076925E-2</v>
      </c>
    </row>
    <row r="80" spans="2:5" x14ac:dyDescent="0.15">
      <c r="E80" s="31">
        <f>SUM(E67:E79)</f>
        <v>0.35000000000000014</v>
      </c>
    </row>
    <row r="82" spans="2:4" x14ac:dyDescent="0.15">
      <c r="C82" s="89"/>
    </row>
    <row r="83" spans="2:4" x14ac:dyDescent="0.15">
      <c r="B83" s="124" t="s">
        <v>225</v>
      </c>
      <c r="C83" s="42" t="s">
        <v>230</v>
      </c>
      <c r="D83" s="41">
        <f>E39</f>
        <v>0.50000000000000022</v>
      </c>
    </row>
    <row r="84" spans="2:4" x14ac:dyDescent="0.15">
      <c r="B84" s="124"/>
      <c r="C84" s="42" t="s">
        <v>219</v>
      </c>
      <c r="D84" s="41">
        <f>E53</f>
        <v>0.4499999999999999</v>
      </c>
    </row>
    <row r="85" spans="2:4" x14ac:dyDescent="0.15">
      <c r="B85" s="124"/>
      <c r="C85" s="42" t="s">
        <v>220</v>
      </c>
      <c r="D85" s="41">
        <f>E65</f>
        <v>0.4499999999999999</v>
      </c>
    </row>
    <row r="86" spans="2:4" x14ac:dyDescent="0.15">
      <c r="B86" s="124"/>
      <c r="C86" s="42" t="s">
        <v>231</v>
      </c>
      <c r="D86" s="41">
        <f>E80</f>
        <v>0.35000000000000014</v>
      </c>
    </row>
    <row r="87" spans="2:4" x14ac:dyDescent="0.15">
      <c r="C87" s="33" t="s">
        <v>252</v>
      </c>
      <c r="D87" s="41">
        <f>SUM(D83:D86)/5</f>
        <v>0.35000000000000003</v>
      </c>
    </row>
  </sheetData>
  <mergeCells count="7">
    <mergeCell ref="B83:B86"/>
    <mergeCell ref="B3:B6"/>
    <mergeCell ref="B7:B8"/>
    <mergeCell ref="B9:B12"/>
    <mergeCell ref="E3:E6"/>
    <mergeCell ref="E7:E8"/>
    <mergeCell ref="E9:E1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A2E8-E69B-447C-A5CE-D814DAA77E78}">
  <dimension ref="C3:T40"/>
  <sheetViews>
    <sheetView topLeftCell="G35" workbookViewId="0">
      <selection activeCell="O41" sqref="O41"/>
    </sheetView>
  </sheetViews>
  <sheetFormatPr baseColWidth="10" defaultRowHeight="15" x14ac:dyDescent="0.25"/>
  <cols>
    <col min="4" max="4" width="29.42578125" customWidth="1"/>
    <col min="18" max="18" width="11.42578125" style="18"/>
    <col min="19" max="19" width="17.7109375" customWidth="1"/>
  </cols>
  <sheetData>
    <row r="3" spans="3:18" ht="15.75" thickBot="1" x14ac:dyDescent="0.3"/>
    <row r="4" spans="3:18" s="19" customFormat="1" ht="26.25" thickBot="1" x14ac:dyDescent="0.3">
      <c r="D4" s="101" t="s">
        <v>272</v>
      </c>
      <c r="E4" s="100" t="s">
        <v>270</v>
      </c>
      <c r="F4" s="100" t="s">
        <v>263</v>
      </c>
      <c r="G4" s="100" t="s">
        <v>264</v>
      </c>
      <c r="R4" s="20"/>
    </row>
    <row r="5" spans="3:18" ht="15.75" thickBot="1" x14ac:dyDescent="0.3">
      <c r="C5" s="127"/>
      <c r="D5" s="93" t="s">
        <v>0</v>
      </c>
      <c r="E5" s="91">
        <v>6.1899999999999997E-2</v>
      </c>
      <c r="F5" s="91">
        <v>0.1</v>
      </c>
      <c r="G5" s="91">
        <v>3.8100000000000002E-2</v>
      </c>
    </row>
    <row r="6" spans="3:18" ht="15.75" thickBot="1" x14ac:dyDescent="0.3">
      <c r="C6" s="127"/>
      <c r="D6" s="93" t="s">
        <v>1</v>
      </c>
      <c r="E6" s="91">
        <v>5.0700000000000002E-2</v>
      </c>
      <c r="F6" s="91">
        <v>0.09</v>
      </c>
      <c r="G6" s="91">
        <v>3.9300000000000002E-2</v>
      </c>
    </row>
    <row r="7" spans="3:18" ht="15.75" thickBot="1" x14ac:dyDescent="0.3">
      <c r="C7" s="127"/>
      <c r="D7" s="93" t="s">
        <v>2</v>
      </c>
      <c r="E7" s="91">
        <v>5.7599999999999998E-2</v>
      </c>
      <c r="F7" s="91">
        <v>0.09</v>
      </c>
      <c r="G7" s="91">
        <v>3.2399999999999998E-2</v>
      </c>
    </row>
    <row r="8" spans="3:18" ht="15.75" thickBot="1" x14ac:dyDescent="0.3">
      <c r="C8" s="127"/>
      <c r="D8" s="93" t="s">
        <v>3</v>
      </c>
      <c r="E8" s="91">
        <v>3.9800000000000002E-2</v>
      </c>
      <c r="F8" s="91">
        <v>7.0000000000000007E-2</v>
      </c>
      <c r="G8" s="91">
        <v>3.0200000000000001E-2</v>
      </c>
    </row>
    <row r="9" spans="3:18" ht="15.75" thickBot="1" x14ac:dyDescent="0.3">
      <c r="D9" s="94" t="s">
        <v>265</v>
      </c>
      <c r="E9" s="91">
        <v>4.8800000000000003E-2</v>
      </c>
      <c r="F9" s="91">
        <v>7.4999999999999997E-2</v>
      </c>
      <c r="G9" s="91">
        <v>2.63E-2</v>
      </c>
    </row>
    <row r="10" spans="3:18" ht="15.75" thickBot="1" x14ac:dyDescent="0.3">
      <c r="D10" s="94" t="s">
        <v>5</v>
      </c>
      <c r="E10" s="91">
        <v>0.05</v>
      </c>
      <c r="F10" s="91">
        <v>7.4999999999999997E-2</v>
      </c>
      <c r="G10" s="91">
        <v>2.5000000000000001E-2</v>
      </c>
    </row>
    <row r="11" spans="3:18" ht="15.75" thickBot="1" x14ac:dyDescent="0.3">
      <c r="D11" s="95" t="s">
        <v>6</v>
      </c>
      <c r="E11" s="91">
        <v>6.5000000000000002E-2</v>
      </c>
      <c r="F11" s="91">
        <v>0.1</v>
      </c>
      <c r="G11" s="91">
        <v>3.5000000000000003E-2</v>
      </c>
    </row>
    <row r="12" spans="3:18" ht="15.75" thickBot="1" x14ac:dyDescent="0.3">
      <c r="D12" s="95" t="s">
        <v>266</v>
      </c>
      <c r="E12" s="91">
        <v>0.1144</v>
      </c>
      <c r="F12" s="91">
        <v>0.17</v>
      </c>
      <c r="G12" s="91">
        <v>5.6000000000000001E-2</v>
      </c>
    </row>
    <row r="13" spans="3:18" ht="15.75" thickBot="1" x14ac:dyDescent="0.3">
      <c r="D13" s="95" t="s">
        <v>8</v>
      </c>
      <c r="E13" s="91">
        <v>0.08</v>
      </c>
      <c r="F13" s="91">
        <v>0.1</v>
      </c>
      <c r="G13" s="91">
        <v>0.02</v>
      </c>
    </row>
    <row r="14" spans="3:18" ht="15.75" thickBot="1" x14ac:dyDescent="0.3">
      <c r="D14" s="95" t="s">
        <v>267</v>
      </c>
      <c r="E14" s="91">
        <v>7.2800000000000004E-2</v>
      </c>
      <c r="F14" s="91">
        <v>0.13</v>
      </c>
      <c r="G14" s="91">
        <v>5.7000000000000002E-2</v>
      </c>
    </row>
    <row r="15" spans="3:18" ht="15.75" thickBot="1" x14ac:dyDescent="0.3">
      <c r="D15" s="96"/>
    </row>
    <row r="16" spans="3:18" ht="26.25" thickBot="1" x14ac:dyDescent="0.3">
      <c r="D16" s="99" t="s">
        <v>269</v>
      </c>
      <c r="E16" s="100" t="s">
        <v>270</v>
      </c>
      <c r="F16" s="100" t="s">
        <v>271</v>
      </c>
      <c r="G16" s="100" t="s">
        <v>264</v>
      </c>
    </row>
    <row r="17" spans="4:19" ht="15.75" thickBot="1" x14ac:dyDescent="0.3">
      <c r="D17" s="93" t="s">
        <v>225</v>
      </c>
      <c r="E17" s="91">
        <v>0.21010000000000001</v>
      </c>
      <c r="F17" s="91">
        <v>0.35</v>
      </c>
      <c r="G17" s="91">
        <v>0.1399</v>
      </c>
    </row>
    <row r="18" spans="4:19" ht="15.75" thickBot="1" x14ac:dyDescent="0.3">
      <c r="D18" s="97" t="s">
        <v>262</v>
      </c>
      <c r="E18" s="92">
        <v>9.8799999999999999E-2</v>
      </c>
      <c r="F18" s="92">
        <v>0.15</v>
      </c>
      <c r="G18" s="92">
        <v>5.1299999999999998E-2</v>
      </c>
    </row>
    <row r="19" spans="4:19" ht="15.75" thickBot="1" x14ac:dyDescent="0.3">
      <c r="D19" s="98" t="s">
        <v>268</v>
      </c>
      <c r="E19" s="92">
        <v>0.3322</v>
      </c>
      <c r="F19" s="92">
        <v>0.5</v>
      </c>
      <c r="G19" s="92">
        <v>0.16800000000000001</v>
      </c>
    </row>
    <row r="22" spans="4:19" x14ac:dyDescent="0.25">
      <c r="Q22" s="113">
        <v>0</v>
      </c>
    </row>
    <row r="24" spans="4:19" ht="15.75" thickBot="1" x14ac:dyDescent="0.3"/>
    <row r="25" spans="4:19" ht="26.25" thickBot="1" x14ac:dyDescent="0.3">
      <c r="E25" s="100" t="s">
        <v>270</v>
      </c>
      <c r="R25" s="113">
        <v>1</v>
      </c>
    </row>
    <row r="26" spans="4:19" ht="15.75" thickBot="1" x14ac:dyDescent="0.3">
      <c r="E26" s="18" t="s">
        <v>273</v>
      </c>
      <c r="F26" s="18" t="s">
        <v>274</v>
      </c>
      <c r="G26" s="18" t="s">
        <v>275</v>
      </c>
      <c r="H26" s="18" t="s">
        <v>276</v>
      </c>
      <c r="I26" s="18" t="s">
        <v>277</v>
      </c>
      <c r="J26" s="18" t="s">
        <v>278</v>
      </c>
      <c r="K26" s="18" t="s">
        <v>279</v>
      </c>
      <c r="L26" s="18" t="s">
        <v>280</v>
      </c>
      <c r="M26" s="18" t="s">
        <v>281</v>
      </c>
      <c r="N26" s="18" t="s">
        <v>282</v>
      </c>
      <c r="O26" s="18" t="s">
        <v>283</v>
      </c>
      <c r="P26" s="18" t="s">
        <v>284</v>
      </c>
    </row>
    <row r="27" spans="4:19" ht="15.75" thickBot="1" x14ac:dyDescent="0.3">
      <c r="D27" s="102" t="s">
        <v>225</v>
      </c>
      <c r="E27" s="91">
        <v>0.21010000000000001</v>
      </c>
      <c r="F27" s="91">
        <v>0.25</v>
      </c>
      <c r="G27" s="91">
        <v>0.2</v>
      </c>
      <c r="H27" s="91">
        <v>0.24</v>
      </c>
      <c r="I27" s="91">
        <v>0.24</v>
      </c>
      <c r="J27" s="91">
        <v>0.25</v>
      </c>
      <c r="K27" s="91">
        <v>0.26</v>
      </c>
      <c r="L27" s="91">
        <v>0.3</v>
      </c>
      <c r="M27" s="91">
        <v>0.32</v>
      </c>
      <c r="N27" s="91">
        <v>0.31</v>
      </c>
      <c r="O27" s="91">
        <v>0.34</v>
      </c>
      <c r="P27" s="91">
        <v>0.35</v>
      </c>
      <c r="Q27" s="107">
        <f>AVERAGE(E27:P27)</f>
        <v>0.2725083333333333</v>
      </c>
    </row>
    <row r="28" spans="4:19" ht="15.75" thickBot="1" x14ac:dyDescent="0.3">
      <c r="D28" s="103" t="s">
        <v>262</v>
      </c>
      <c r="E28" s="92">
        <v>9.8799999999999999E-2</v>
      </c>
      <c r="F28" s="92">
        <v>9.5000000000000001E-2</v>
      </c>
      <c r="G28" s="92">
        <v>9.7000000000000003E-2</v>
      </c>
      <c r="H28" s="92">
        <v>0.09</v>
      </c>
      <c r="I28" s="92">
        <v>0.11</v>
      </c>
      <c r="J28" s="92">
        <v>0.11</v>
      </c>
      <c r="K28" s="92">
        <v>0.13</v>
      </c>
      <c r="L28" s="92">
        <v>0.09</v>
      </c>
      <c r="M28" s="92">
        <v>0.12</v>
      </c>
      <c r="N28" s="92">
        <v>0.13</v>
      </c>
      <c r="O28" s="92">
        <v>0.14000000000000001</v>
      </c>
      <c r="P28" s="92">
        <v>0.15</v>
      </c>
      <c r="Q28" s="108">
        <f t="shared" ref="Q28:Q32" si="0">AVERAGE(E28:P28)</f>
        <v>0.11339999999999999</v>
      </c>
      <c r="R28" s="111" t="s">
        <v>291</v>
      </c>
    </row>
    <row r="29" spans="4:19" ht="21.75" thickBot="1" x14ac:dyDescent="0.4">
      <c r="D29" s="104" t="s">
        <v>268</v>
      </c>
      <c r="E29" s="92">
        <v>0.3322</v>
      </c>
      <c r="F29" s="92">
        <v>0.3322</v>
      </c>
      <c r="G29" s="92">
        <v>0.35</v>
      </c>
      <c r="H29" s="92">
        <v>0.34</v>
      </c>
      <c r="I29" s="92">
        <v>0.35</v>
      </c>
      <c r="J29" s="92">
        <v>0.38</v>
      </c>
      <c r="K29" s="92">
        <v>0.4</v>
      </c>
      <c r="L29" s="92">
        <v>0.42</v>
      </c>
      <c r="M29" s="92">
        <v>0.44</v>
      </c>
      <c r="N29" s="92">
        <v>0.46</v>
      </c>
      <c r="O29" s="92">
        <v>0.47</v>
      </c>
      <c r="P29" s="92">
        <v>0.5</v>
      </c>
      <c r="Q29" s="109">
        <f t="shared" si="0"/>
        <v>0.39786666666666665</v>
      </c>
      <c r="R29" s="112">
        <f>SUM(Q27:Q29)</f>
        <v>0.78377499999999989</v>
      </c>
      <c r="S29" s="90">
        <f>(R29-R25)</f>
        <v>-0.21622500000000011</v>
      </c>
    </row>
    <row r="30" spans="4:19" ht="15.75" thickBot="1" x14ac:dyDescent="0.3">
      <c r="D30" s="105" t="s">
        <v>285</v>
      </c>
      <c r="E30" s="91">
        <v>0.35</v>
      </c>
      <c r="F30" s="91">
        <v>0.35</v>
      </c>
      <c r="G30" s="91">
        <v>0.35</v>
      </c>
      <c r="H30" s="91">
        <v>0.35</v>
      </c>
      <c r="I30" s="91">
        <v>0.35</v>
      </c>
      <c r="J30" s="91">
        <v>0.35</v>
      </c>
      <c r="K30" s="91">
        <v>0.35</v>
      </c>
      <c r="L30" s="91">
        <v>0.35</v>
      </c>
      <c r="M30" s="91">
        <v>0.35</v>
      </c>
      <c r="N30" s="91">
        <v>0.35</v>
      </c>
      <c r="O30" s="91">
        <v>0.35</v>
      </c>
      <c r="P30" s="91">
        <v>0.35</v>
      </c>
      <c r="Q30" s="90">
        <f t="shared" si="0"/>
        <v>0.35000000000000003</v>
      </c>
    </row>
    <row r="31" spans="4:19" ht="15.75" thickBot="1" x14ac:dyDescent="0.3">
      <c r="D31" s="106" t="s">
        <v>286</v>
      </c>
      <c r="E31" s="92">
        <v>0.15</v>
      </c>
      <c r="F31" s="92">
        <v>0.15</v>
      </c>
      <c r="G31" s="92">
        <v>0.15</v>
      </c>
      <c r="H31" s="92">
        <v>0.15</v>
      </c>
      <c r="I31" s="92">
        <v>0.15</v>
      </c>
      <c r="J31" s="92">
        <v>0.15</v>
      </c>
      <c r="K31" s="92">
        <v>0.15</v>
      </c>
      <c r="L31" s="92">
        <v>0.15</v>
      </c>
      <c r="M31" s="92">
        <v>0.15</v>
      </c>
      <c r="N31" s="92">
        <v>0.15</v>
      </c>
      <c r="O31" s="92">
        <v>0.15</v>
      </c>
      <c r="P31" s="92">
        <v>0.15</v>
      </c>
      <c r="Q31" s="90">
        <f t="shared" si="0"/>
        <v>0.14999999999999997</v>
      </c>
    </row>
    <row r="32" spans="4:19" ht="15.75" thickBot="1" x14ac:dyDescent="0.3">
      <c r="D32" s="105" t="s">
        <v>287</v>
      </c>
      <c r="E32" s="92">
        <v>0.5</v>
      </c>
      <c r="F32" s="92">
        <v>0.5</v>
      </c>
      <c r="G32" s="92">
        <v>0.5</v>
      </c>
      <c r="H32" s="92">
        <v>0.5</v>
      </c>
      <c r="I32" s="92">
        <v>0.5</v>
      </c>
      <c r="J32" s="92">
        <v>0.5</v>
      </c>
      <c r="K32" s="92">
        <v>0.5</v>
      </c>
      <c r="L32" s="92">
        <v>0.5</v>
      </c>
      <c r="M32" s="92">
        <v>0.5</v>
      </c>
      <c r="N32" s="92">
        <v>0.5</v>
      </c>
      <c r="O32" s="92">
        <v>0.5</v>
      </c>
      <c r="P32" s="92">
        <v>0.5</v>
      </c>
      <c r="Q32" s="90">
        <f t="shared" si="0"/>
        <v>0.5</v>
      </c>
    </row>
    <row r="33" spans="4:20" x14ac:dyDescent="0.25">
      <c r="D33" t="s">
        <v>288</v>
      </c>
      <c r="E33" s="90">
        <f>(E30-E27)</f>
        <v>0.13989999999999997</v>
      </c>
      <c r="F33" s="90">
        <f t="shared" ref="F33:P33" si="1">(F30-F27)</f>
        <v>9.9999999999999978E-2</v>
      </c>
      <c r="G33" s="90">
        <f t="shared" si="1"/>
        <v>0.14999999999999997</v>
      </c>
      <c r="H33" s="90">
        <f t="shared" si="1"/>
        <v>0.10999999999999999</v>
      </c>
      <c r="I33" s="90">
        <f t="shared" si="1"/>
        <v>0.10999999999999999</v>
      </c>
      <c r="J33" s="90">
        <f t="shared" si="1"/>
        <v>9.9999999999999978E-2</v>
      </c>
      <c r="K33" s="90">
        <f t="shared" si="1"/>
        <v>8.9999999999999969E-2</v>
      </c>
      <c r="L33" s="90">
        <f t="shared" si="1"/>
        <v>4.9999999999999989E-2</v>
      </c>
      <c r="M33" s="90">
        <f t="shared" si="1"/>
        <v>2.9999999999999971E-2</v>
      </c>
      <c r="N33" s="90">
        <f t="shared" si="1"/>
        <v>3.999999999999998E-2</v>
      </c>
      <c r="O33" s="90">
        <f t="shared" si="1"/>
        <v>9.9999999999999534E-3</v>
      </c>
      <c r="P33" s="90">
        <f t="shared" si="1"/>
        <v>0</v>
      </c>
    </row>
    <row r="34" spans="4:20" x14ac:dyDescent="0.25">
      <c r="D34" t="s">
        <v>289</v>
      </c>
      <c r="E34" s="90">
        <f>(E31-E28)</f>
        <v>5.1199999999999996E-2</v>
      </c>
      <c r="F34" s="90">
        <f t="shared" ref="F34:P34" si="2">(F31-F28)</f>
        <v>5.4999999999999993E-2</v>
      </c>
      <c r="G34" s="90">
        <f t="shared" si="2"/>
        <v>5.2999999999999992E-2</v>
      </c>
      <c r="H34" s="90">
        <f t="shared" si="2"/>
        <v>0.06</v>
      </c>
      <c r="I34" s="90">
        <f t="shared" si="2"/>
        <v>3.9999999999999994E-2</v>
      </c>
      <c r="J34" s="90">
        <f t="shared" si="2"/>
        <v>3.9999999999999994E-2</v>
      </c>
      <c r="K34" s="90">
        <f t="shared" si="2"/>
        <v>1.999999999999999E-2</v>
      </c>
      <c r="L34" s="90">
        <f t="shared" si="2"/>
        <v>0.06</v>
      </c>
      <c r="M34" s="90">
        <f t="shared" si="2"/>
        <v>0.03</v>
      </c>
      <c r="N34" s="90">
        <f t="shared" si="2"/>
        <v>1.999999999999999E-2</v>
      </c>
      <c r="O34" s="90">
        <f t="shared" si="2"/>
        <v>9.9999999999999811E-3</v>
      </c>
      <c r="P34" s="90">
        <f t="shared" si="2"/>
        <v>0</v>
      </c>
    </row>
    <row r="35" spans="4:20" x14ac:dyDescent="0.25">
      <c r="D35" t="s">
        <v>290</v>
      </c>
      <c r="E35" s="90">
        <f>(E32-E29)</f>
        <v>0.1678</v>
      </c>
      <c r="F35" s="90">
        <f t="shared" ref="F35:P35" si="3">(F32-F29)</f>
        <v>0.1678</v>
      </c>
      <c r="G35" s="90">
        <f t="shared" si="3"/>
        <v>0.15000000000000002</v>
      </c>
      <c r="H35" s="90">
        <f t="shared" si="3"/>
        <v>0.15999999999999998</v>
      </c>
      <c r="I35" s="90">
        <f t="shared" si="3"/>
        <v>0.15000000000000002</v>
      </c>
      <c r="J35" s="90">
        <f t="shared" si="3"/>
        <v>0.12</v>
      </c>
      <c r="K35" s="90">
        <f t="shared" si="3"/>
        <v>9.9999999999999978E-2</v>
      </c>
      <c r="L35" s="90">
        <f t="shared" si="3"/>
        <v>8.0000000000000016E-2</v>
      </c>
      <c r="M35" s="90">
        <f t="shared" si="3"/>
        <v>0.06</v>
      </c>
      <c r="N35" s="90">
        <f t="shared" si="3"/>
        <v>3.999999999999998E-2</v>
      </c>
      <c r="O35" s="90">
        <f t="shared" si="3"/>
        <v>3.0000000000000027E-2</v>
      </c>
      <c r="P35" s="90">
        <f t="shared" si="3"/>
        <v>0</v>
      </c>
    </row>
    <row r="38" spans="4:20" x14ac:dyDescent="0.25">
      <c r="S38" s="102" t="s">
        <v>225</v>
      </c>
      <c r="T38" s="114">
        <f>Q27</f>
        <v>0.2725083333333333</v>
      </c>
    </row>
    <row r="39" spans="4:20" x14ac:dyDescent="0.25">
      <c r="S39" s="103" t="s">
        <v>262</v>
      </c>
      <c r="T39" s="114">
        <f>Q28</f>
        <v>0.11339999999999999</v>
      </c>
    </row>
    <row r="40" spans="4:20" x14ac:dyDescent="0.25">
      <c r="S40" s="104" t="s">
        <v>268</v>
      </c>
      <c r="T40" s="114">
        <f>Q29</f>
        <v>0.39786666666666665</v>
      </c>
    </row>
  </sheetData>
  <mergeCells count="1">
    <mergeCell ref="C5:C8"/>
  </mergeCells>
  <phoneticPr fontId="3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E4D-5095-4276-9A58-79CF88508F32}">
  <dimension ref="B1:H24"/>
  <sheetViews>
    <sheetView workbookViewId="0">
      <selection activeCell="H8" sqref="H8"/>
    </sheetView>
  </sheetViews>
  <sheetFormatPr baseColWidth="10" defaultRowHeight="15" x14ac:dyDescent="0.25"/>
  <cols>
    <col min="2" max="2" width="16.28515625" bestFit="1" customWidth="1"/>
    <col min="3" max="3" width="22.85546875" bestFit="1" customWidth="1"/>
    <col min="4" max="4" width="28.7109375" customWidth="1"/>
  </cols>
  <sheetData>
    <row r="1" spans="2:8" x14ac:dyDescent="0.25">
      <c r="D1" t="s">
        <v>247</v>
      </c>
    </row>
    <row r="2" spans="2:8" x14ac:dyDescent="0.25">
      <c r="B2" t="s">
        <v>246</v>
      </c>
      <c r="C2" t="s">
        <v>245</v>
      </c>
      <c r="D2" t="s">
        <v>244</v>
      </c>
      <c r="E2" t="s">
        <v>248</v>
      </c>
    </row>
    <row r="3" spans="2:8" x14ac:dyDescent="0.25">
      <c r="B3" t="s">
        <v>216</v>
      </c>
      <c r="C3" t="s">
        <v>218</v>
      </c>
      <c r="D3" s="8" t="s">
        <v>10</v>
      </c>
      <c r="E3">
        <v>3</v>
      </c>
      <c r="G3">
        <f>SUM(E3:E5)</f>
        <v>11</v>
      </c>
      <c r="H3">
        <f>SUM(G3:G5)</f>
        <v>33</v>
      </c>
    </row>
    <row r="4" spans="2:8" x14ac:dyDescent="0.25">
      <c r="D4" s="8" t="s">
        <v>12</v>
      </c>
      <c r="E4">
        <v>4</v>
      </c>
      <c r="G4">
        <f>SUM(E6:E8)</f>
        <v>10</v>
      </c>
      <c r="H4">
        <f>SUM(G6:G8)</f>
        <v>32</v>
      </c>
    </row>
    <row r="5" spans="2:8" x14ac:dyDescent="0.25">
      <c r="D5" s="8" t="s">
        <v>14</v>
      </c>
      <c r="E5">
        <v>4</v>
      </c>
      <c r="G5">
        <f>SUM(E9:E11)</f>
        <v>12</v>
      </c>
      <c r="H5">
        <v>8</v>
      </c>
    </row>
    <row r="6" spans="2:8" x14ac:dyDescent="0.25">
      <c r="D6" s="8" t="s">
        <v>16</v>
      </c>
      <c r="E6">
        <v>5</v>
      </c>
      <c r="G6">
        <f>SUM(E12:E14)</f>
        <v>12</v>
      </c>
      <c r="H6">
        <f>SUM(H3:H5)</f>
        <v>73</v>
      </c>
    </row>
    <row r="7" spans="2:8" x14ac:dyDescent="0.25">
      <c r="D7" s="9" t="s">
        <v>19</v>
      </c>
      <c r="E7">
        <v>3</v>
      </c>
      <c r="G7">
        <f>SUM(E15:E17)</f>
        <v>14</v>
      </c>
      <c r="H7" s="26">
        <f>H6/21</f>
        <v>3.4761904761904763</v>
      </c>
    </row>
    <row r="8" spans="2:8" x14ac:dyDescent="0.25">
      <c r="D8" s="9" t="s">
        <v>18</v>
      </c>
      <c r="E8">
        <v>2</v>
      </c>
      <c r="G8">
        <f>SUM(E18:E20)</f>
        <v>6</v>
      </c>
    </row>
    <row r="9" spans="2:8" x14ac:dyDescent="0.25">
      <c r="D9" s="9" t="s">
        <v>22</v>
      </c>
      <c r="E9">
        <v>5</v>
      </c>
      <c r="G9">
        <f>SUM(E21:E23)</f>
        <v>8</v>
      </c>
    </row>
    <row r="10" spans="2:8" x14ac:dyDescent="0.25">
      <c r="D10" s="8" t="s">
        <v>23</v>
      </c>
      <c r="E10">
        <v>4</v>
      </c>
    </row>
    <row r="11" spans="2:8" x14ac:dyDescent="0.25">
      <c r="D11" s="9" t="s">
        <v>24</v>
      </c>
      <c r="E11">
        <v>3</v>
      </c>
    </row>
    <row r="12" spans="2:8" x14ac:dyDescent="0.25">
      <c r="D12" s="8" t="s">
        <v>26</v>
      </c>
      <c r="E12">
        <v>4</v>
      </c>
    </row>
    <row r="13" spans="2:8" x14ac:dyDescent="0.25">
      <c r="D13" s="8" t="s">
        <v>27</v>
      </c>
      <c r="E13">
        <v>4</v>
      </c>
    </row>
    <row r="14" spans="2:8" x14ac:dyDescent="0.25">
      <c r="D14" s="8" t="s">
        <v>29</v>
      </c>
      <c r="E14">
        <v>4</v>
      </c>
    </row>
    <row r="15" spans="2:8" x14ac:dyDescent="0.25">
      <c r="D15" s="8" t="s">
        <v>30</v>
      </c>
      <c r="E15">
        <v>4</v>
      </c>
    </row>
    <row r="16" spans="2:8" x14ac:dyDescent="0.25">
      <c r="D16" s="8" t="s">
        <v>32</v>
      </c>
      <c r="E16">
        <v>5</v>
      </c>
    </row>
    <row r="17" spans="4:5" x14ac:dyDescent="0.25">
      <c r="D17" s="9" t="s">
        <v>35</v>
      </c>
      <c r="E17">
        <v>5</v>
      </c>
    </row>
    <row r="18" spans="4:5" x14ac:dyDescent="0.25">
      <c r="D18" s="9" t="s">
        <v>36</v>
      </c>
      <c r="E18">
        <v>3</v>
      </c>
    </row>
    <row r="19" spans="4:5" x14ac:dyDescent="0.25">
      <c r="D19" s="9" t="s">
        <v>38</v>
      </c>
      <c r="E19">
        <v>2</v>
      </c>
    </row>
    <row r="20" spans="4:5" x14ac:dyDescent="0.25">
      <c r="D20" s="8" t="s">
        <v>40</v>
      </c>
      <c r="E20">
        <v>1</v>
      </c>
    </row>
    <row r="21" spans="4:5" x14ac:dyDescent="0.25">
      <c r="D21" s="9" t="s">
        <v>42</v>
      </c>
      <c r="E21">
        <v>1</v>
      </c>
    </row>
    <row r="22" spans="4:5" x14ac:dyDescent="0.25">
      <c r="D22" s="8" t="s">
        <v>44</v>
      </c>
      <c r="E22">
        <v>4</v>
      </c>
    </row>
    <row r="23" spans="4:5" x14ac:dyDescent="0.25">
      <c r="D23" s="8" t="s">
        <v>226</v>
      </c>
      <c r="E23">
        <v>3</v>
      </c>
    </row>
    <row r="24" spans="4:5" x14ac:dyDescent="0.25">
      <c r="E24" s="27">
        <f>AVERAGE(E3:E23)</f>
        <v>3.4761904761904763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E5E1-3A1E-4A8E-BF39-94067920AF4B}">
  <dimension ref="B2:K3"/>
  <sheetViews>
    <sheetView topLeftCell="G1" workbookViewId="0">
      <selection activeCell="M8" sqref="M8"/>
    </sheetView>
  </sheetViews>
  <sheetFormatPr baseColWidth="10" defaultRowHeight="15" x14ac:dyDescent="0.25"/>
  <cols>
    <col min="1" max="1" width="1" customWidth="1"/>
    <col min="2" max="10" width="19.140625" customWidth="1"/>
    <col min="11" max="11" width="22.5703125" customWidth="1"/>
  </cols>
  <sheetData>
    <row r="2" spans="2:11" ht="15.75" thickBot="1" x14ac:dyDescent="0.3"/>
    <row r="3" spans="2:11" s="18" customFormat="1" ht="61.5" thickBot="1" x14ac:dyDescent="0.3">
      <c r="B3" s="28" t="s">
        <v>0</v>
      </c>
      <c r="C3" s="28" t="s">
        <v>1</v>
      </c>
      <c r="D3" s="28" t="s">
        <v>2</v>
      </c>
      <c r="E3" s="28" t="s">
        <v>3</v>
      </c>
      <c r="F3" s="29" t="s">
        <v>4</v>
      </c>
      <c r="G3" s="29" t="s">
        <v>5</v>
      </c>
      <c r="H3" s="30" t="s">
        <v>6</v>
      </c>
      <c r="I3" s="30" t="s">
        <v>7</v>
      </c>
      <c r="J3" s="30" t="s">
        <v>8</v>
      </c>
      <c r="K3" s="30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Hoja3</vt:lpstr>
      <vt:lpstr>Hoja6</vt:lpstr>
      <vt:lpstr>Hoja2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DEXCON</dc:creator>
  <cp:lastModifiedBy>DEXCON</cp:lastModifiedBy>
  <cp:lastPrinted>2020-07-31T20:56:07Z</cp:lastPrinted>
  <dcterms:created xsi:type="dcterms:W3CDTF">2020-05-07T02:19:30Z</dcterms:created>
  <dcterms:modified xsi:type="dcterms:W3CDTF">2020-07-31T20:56:10Z</dcterms:modified>
</cp:coreProperties>
</file>