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60" activeTab="2"/>
  </bookViews>
  <sheets>
    <sheet name="Standard normal" sheetId="3" r:id="rId1"/>
    <sheet name="Sheet1" sheetId="4" r:id="rId2"/>
    <sheet name="Sheet2" sheetId="5" r:id="rId3"/>
  </sheets>
  <calcPr calcId="124519" iterate="1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3"/>
  <c r="O22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11"/>
  <c r="K11"/>
  <c r="K10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11"/>
  <c r="E11"/>
  <c r="E10"/>
  <c r="E28" i="4"/>
  <c r="E27"/>
  <c r="E26"/>
  <c r="E25"/>
  <c r="E24"/>
  <c r="C28"/>
  <c r="B28"/>
  <c r="C27"/>
  <c r="B27"/>
  <c r="C26"/>
  <c r="B26"/>
  <c r="C25"/>
  <c r="B25"/>
  <c r="C24"/>
  <c r="B24"/>
  <c r="G23"/>
  <c r="Q6"/>
  <c r="Q5"/>
  <c r="Q4"/>
  <c r="Q3"/>
  <c r="Q2"/>
  <c r="O6"/>
  <c r="N6"/>
  <c r="O5"/>
  <c r="N5"/>
  <c r="O4"/>
  <c r="N4"/>
  <c r="O3"/>
  <c r="N3"/>
  <c r="O2"/>
  <c r="L1"/>
  <c r="G8"/>
  <c r="D2"/>
  <c r="D1"/>
  <c r="G17" s="1"/>
  <c r="G7" l="1"/>
  <c r="G15"/>
  <c r="G4"/>
  <c r="G12"/>
  <c r="G3"/>
  <c r="G11"/>
  <c r="G19"/>
  <c r="G16"/>
  <c r="G6"/>
  <c r="G10"/>
  <c r="G14"/>
  <c r="G18"/>
  <c r="G2"/>
  <c r="G5"/>
  <c r="G9"/>
  <c r="G13"/>
  <c r="J2" l="1"/>
  <c r="J1"/>
</calcChain>
</file>

<file path=xl/sharedStrings.xml><?xml version="1.0" encoding="utf-8"?>
<sst xmlns="http://schemas.openxmlformats.org/spreadsheetml/2006/main" count="44" uniqueCount="30">
  <si>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</si>
  <si>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</si>
  <si>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</si>
  <si>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</si>
  <si>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</si>
  <si>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</si>
  <si>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</si>
  <si>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</si>
  <si>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</si>
  <si>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</si>
  <si>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Mean=</t>
  </si>
  <si>
    <t>St.dev=</t>
  </si>
  <si>
    <t>Modified dataset</t>
  </si>
  <si>
    <t>New Mean=</t>
  </si>
  <si>
    <t>New St.dev=</t>
  </si>
  <si>
    <t>Start</t>
  </si>
  <si>
    <t>End</t>
  </si>
  <si>
    <t>Frequency</t>
  </si>
  <si>
    <t>Relative Frequency</t>
  </si>
  <si>
    <t>567.45-591.07</t>
  </si>
  <si>
    <t>Intervals</t>
  </si>
  <si>
    <t>591.07-614.68</t>
  </si>
  <si>
    <t>614.68-638.30</t>
  </si>
  <si>
    <t>638.60-661.92</t>
  </si>
  <si>
    <t>661.92-685.53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</si>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</sst>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Border="1"/>
    <xf numFmtId="0" fontId="2" fillId="2" borderId="0" xfId="0" applyFon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1" fillId="3" borderId="0" xfId="0" applyNumberFormat="1" applyFont="1" applyFill="1"/>
    <xf numFmtId="0" fontId="1" fillId="3" borderId="0" xfId="0" applyFont="1" applyFill="1"/>
    <xf numFmtId="0" fontId="1" fillId="3" borderId="0" xfId="0" applyFont="1" applyFill="1" applyBorder="1"/>
    <xf numFmtId="2" fontId="1" fillId="3" borderId="0" xfId="0" applyNumberFormat="1" applyFont="1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Sheet1!$M$1</c:f>
              <c:strCache>
                <c:ptCount val="1"/>
                <c:pt idx="0">
                  <c:v>Intervals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cat>
            <c:strRef>
              <c:f>Sheet1!$M$2:$M$6</c:f>
              <c:strCache>
                <c:ptCount val="5"/>
                <c:pt idx="0">
                  <c:v>567.45-591.07</c:v>
                </c:pt>
                <c:pt idx="1">
                  <c:v>591.07-614.68</c:v>
                </c:pt>
                <c:pt idx="2">
                  <c:v>614.68-638.30</c:v>
                </c:pt>
                <c:pt idx="3">
                  <c:v>638.60-661.92</c:v>
                </c:pt>
                <c:pt idx="4">
                  <c:v>661.92-685.53</c:v>
                </c:pt>
              </c:strCache>
            </c:strRef>
          </c:cat>
          <c:val>
            <c:numRef>
              <c:f>Sheet1!$Q$2:$Q$6</c:f>
              <c:numCache>
                <c:formatCode>General</c:formatCode>
                <c:ptCount val="5"/>
                <c:pt idx="0">
                  <c:v>0.16666666666666666</c:v>
                </c:pt>
                <c:pt idx="1">
                  <c:v>5.5555555555555552E-2</c:v>
                </c:pt>
                <c:pt idx="2">
                  <c:v>0.1111111111111111</c:v>
                </c:pt>
                <c:pt idx="3">
                  <c:v>0.22222222222222221</c:v>
                </c:pt>
                <c:pt idx="4">
                  <c:v>0.33333333333333331</c:v>
                </c:pt>
              </c:numCache>
            </c:numRef>
          </c:val>
        </c:ser>
        <c:gapWidth val="0"/>
        <c:axId val="61712640"/>
        <c:axId val="60952576"/>
      </c:barChart>
      <c:catAx>
        <c:axId val="61712640"/>
        <c:scaling>
          <c:orientation val="minMax"/>
        </c:scaling>
        <c:axPos val="b"/>
        <c:numFmt formatCode="General" sourceLinked="1"/>
        <c:tickLblPos val="nextTo"/>
        <c:crossAx val="60952576"/>
        <c:crosses val="autoZero"/>
        <c:auto val="1"/>
        <c:lblAlgn val="ctr"/>
        <c:lblOffset val="100"/>
      </c:catAx>
      <c:valAx>
        <c:axId val="60952576"/>
        <c:scaling>
          <c:orientation val="minMax"/>
        </c:scaling>
        <c:axPos val="l"/>
        <c:majorGridlines/>
        <c:numFmt formatCode="General" sourceLinked="1"/>
        <c:tickLblPos val="nextTo"/>
        <c:crossAx val="61712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>
              <a:solidFill>
                <a:sysClr val="window" lastClr="FFFFFF"/>
              </a:solidFill>
            </a:ln>
          </c:spPr>
          <c:cat>
            <c:strRef>
              <c:f>Sheet1!$A$24:$A$28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Sheet1!$E$24:$E$28</c:f>
              <c:numCache>
                <c:formatCode>General</c:formatCode>
                <c:ptCount val="5"/>
                <c:pt idx="0">
                  <c:v>0.22222222222222221</c:v>
                </c:pt>
                <c:pt idx="1">
                  <c:v>5.5555555555555552E-2</c:v>
                </c:pt>
                <c:pt idx="2">
                  <c:v>0.1111111111111111</c:v>
                </c:pt>
                <c:pt idx="3">
                  <c:v>0.27777777777777779</c:v>
                </c:pt>
                <c:pt idx="4">
                  <c:v>0.33333333333333331</c:v>
                </c:pt>
              </c:numCache>
            </c:numRef>
          </c:val>
        </c:ser>
        <c:gapWidth val="0"/>
        <c:axId val="60989440"/>
        <c:axId val="60990976"/>
      </c:barChart>
      <c:catAx>
        <c:axId val="60989440"/>
        <c:scaling>
          <c:orientation val="minMax"/>
        </c:scaling>
        <c:axPos val="b"/>
        <c:numFmt formatCode="General" sourceLinked="1"/>
        <c:tickLblPos val="nextTo"/>
        <c:crossAx val="60990976"/>
        <c:crosses val="autoZero"/>
        <c:auto val="1"/>
        <c:lblAlgn val="ctr"/>
        <c:lblOffset val="100"/>
      </c:catAx>
      <c:valAx>
        <c:axId val="60990976"/>
        <c:scaling>
          <c:orientation val="minMax"/>
        </c:scaling>
        <c:axPos val="l"/>
        <c:majorGridlines/>
        <c:numFmt formatCode="General" sourceLinked="1"/>
        <c:tickLblPos val="nextTo"/>
        <c:crossAx val="60989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6</xdr:row>
      <xdr:rowOff>104775</xdr:rowOff>
    </xdr:from>
    <xdr:to>
      <xdr:col>17</xdr:col>
      <xdr:colOff>485775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21</xdr:row>
      <xdr:rowOff>74084</xdr:rowOff>
    </xdr:from>
    <xdr:to>
      <xdr:col>17</xdr:col>
      <xdr:colOff>444500</xdr:colOff>
      <xdr:row>35</xdr:row>
      <xdr:rowOff>148167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90"/>
  <sheetViews>
    <sheetView topLeftCell="B60" workbookViewId="0">
      <selection activeCell="B10" sqref="B10:B90"/>
    </sheetView>
  </sheetViews>
  <sheetFormatPr defaultColWidth="8.85546875" defaultRowHeight="12"/>
  <cols>
    <col min="1" max="1" width="2" style="1" customWidth="1"/>
    <col min="2" max="2" width="13.7109375" style="1" customWidth="1"/>
    <col min="3" max="3" width="8.85546875" style="1"/>
    <col min="4" max="4" width="8.85546875" style="7"/>
    <col min="5" max="5" width="7.7109375" style="7" bestFit="1" customWidth="1"/>
    <col min="6" max="7" width="4.7109375" style="7" customWidth="1"/>
    <col min="8" max="8" width="8.85546875" style="7"/>
    <col min="9" max="9" width="12.140625" style="7" bestFit="1" customWidth="1"/>
    <col min="10" max="14" width="8.85546875" style="7"/>
    <col min="15" max="15" width="11" style="7" bestFit="1" customWidth="1"/>
    <col min="16" max="20" width="8.85546875" style="7"/>
    <col min="21" max="16384" width="8.85546875" style="1"/>
  </cols>
  <sheetData>
    <row r="1" spans="2:20" ht="15.75">
      <c r="B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>
      <c r="B3" s="5" t="s">
        <v>1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>
      <c r="B4" s="5" t="s">
        <v>2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>
      <c r="B5" s="5" t="s">
        <v>3</v>
      </c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>
      <c r="B6" s="5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>
      <c r="B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10" spans="2:20" ht="12.75" thickBot="1">
      <c r="B10" s="3" t="s">
        <v>9</v>
      </c>
      <c r="D10" s="7" t="s">
        <v>10</v>
      </c>
      <c r="E10" s="9">
        <f>AVERAGE(B11:B90)</f>
        <v>743.02708333333317</v>
      </c>
      <c r="H10" s="3" t="s">
        <v>12</v>
      </c>
      <c r="I10" s="4"/>
      <c r="J10" s="7" t="s">
        <v>13</v>
      </c>
      <c r="K10" s="9">
        <f>AVERAGE(H11:H90)</f>
        <v>2.0889956431346944E-13</v>
      </c>
      <c r="M10" s="3" t="s">
        <v>12</v>
      </c>
      <c r="N10" s="8"/>
      <c r="O10" s="4"/>
    </row>
    <row r="11" spans="2:20">
      <c r="B11" s="10">
        <v>567.45000000000005</v>
      </c>
      <c r="D11" s="7" t="s">
        <v>11</v>
      </c>
      <c r="E11" s="7">
        <f>STDEV(B11:B90)</f>
        <v>73.953060547765602</v>
      </c>
      <c r="H11" s="9">
        <f>B11-$E$10</f>
        <v>-175.57708333333312</v>
      </c>
      <c r="I11" s="9"/>
      <c r="J11" s="7" t="s">
        <v>14</v>
      </c>
      <c r="K11" s="7">
        <f>STDEV(H11:H90)</f>
        <v>73.953060547763371</v>
      </c>
      <c r="M11" s="7">
        <f>H11/$K$11</f>
        <v>-2.3741692640284278</v>
      </c>
      <c r="O11" s="9"/>
    </row>
    <row r="12" spans="2:20">
      <c r="B12" s="10">
        <v>572.45000000000005</v>
      </c>
      <c r="C12" s="6"/>
      <c r="D12" s="4"/>
      <c r="H12" s="9">
        <f t="shared" ref="H12:H75" si="0">B12-$E$10</f>
        <v>-170.57708333333312</v>
      </c>
      <c r="I12" s="9"/>
      <c r="K12" s="4"/>
      <c r="L12" s="9"/>
      <c r="M12" s="7">
        <f t="shared" ref="M12:M75" si="1">H12/$K$11</f>
        <v>-2.3065588100057615</v>
      </c>
      <c r="O12" s="9"/>
      <c r="Q12" s="4"/>
      <c r="R12" s="9"/>
    </row>
    <row r="13" spans="2:20">
      <c r="B13" s="10">
        <v>572.45000000000005</v>
      </c>
      <c r="D13" s="4"/>
      <c r="E13" s="9"/>
      <c r="F13" s="9"/>
      <c r="G13" s="9"/>
      <c r="H13" s="9">
        <f t="shared" si="0"/>
        <v>-170.57708333333312</v>
      </c>
      <c r="I13" s="9"/>
      <c r="K13" s="4"/>
      <c r="L13" s="9"/>
      <c r="M13" s="7">
        <f t="shared" si="1"/>
        <v>-2.3065588100057615</v>
      </c>
      <c r="O13" s="9"/>
      <c r="Q13" s="4"/>
      <c r="R13" s="9"/>
    </row>
    <row r="14" spans="2:20">
      <c r="B14" s="10">
        <v>589.11666666666679</v>
      </c>
      <c r="H14" s="9">
        <f t="shared" si="0"/>
        <v>-153.91041666666638</v>
      </c>
      <c r="I14" s="9"/>
      <c r="M14" s="7">
        <f t="shared" si="1"/>
        <v>-2.081190629930207</v>
      </c>
      <c r="O14" s="9"/>
    </row>
    <row r="15" spans="2:20">
      <c r="B15" s="10">
        <v>613.86666666666679</v>
      </c>
      <c r="C15" s="6"/>
      <c r="H15" s="9">
        <f t="shared" si="0"/>
        <v>-129.16041666666638</v>
      </c>
      <c r="I15" s="9"/>
      <c r="J15" s="4"/>
      <c r="M15" s="7">
        <f t="shared" si="1"/>
        <v>-1.7465188825180096</v>
      </c>
      <c r="O15" s="9"/>
      <c r="P15" s="4"/>
    </row>
    <row r="16" spans="2:20">
      <c r="B16" s="10">
        <v>615.7833333333333</v>
      </c>
      <c r="H16" s="9">
        <f t="shared" si="0"/>
        <v>-127.24374999999986</v>
      </c>
      <c r="I16" s="9"/>
      <c r="M16" s="7">
        <f t="shared" si="1"/>
        <v>-1.7206015418093228</v>
      </c>
      <c r="O16" s="9"/>
    </row>
    <row r="17" spans="2:20">
      <c r="B17" s="10">
        <v>628.45000000000005</v>
      </c>
      <c r="H17" s="9">
        <f t="shared" si="0"/>
        <v>-114.57708333333312</v>
      </c>
      <c r="I17" s="9"/>
      <c r="M17" s="7">
        <f t="shared" si="1"/>
        <v>-1.5493217249519009</v>
      </c>
      <c r="O17" s="9"/>
    </row>
    <row r="18" spans="2:20">
      <c r="B18" s="10">
        <v>644.86666666666679</v>
      </c>
      <c r="H18" s="9">
        <f t="shared" si="0"/>
        <v>-98.160416666666379</v>
      </c>
      <c r="I18" s="9"/>
      <c r="M18" s="7">
        <f t="shared" si="1"/>
        <v>-1.3273340675774794</v>
      </c>
      <c r="O18" s="9"/>
    </row>
    <row r="19" spans="2:20">
      <c r="B19" s="10">
        <v>650.45000000000005</v>
      </c>
      <c r="H19" s="9">
        <f t="shared" si="0"/>
        <v>-92.577083333333121</v>
      </c>
      <c r="I19" s="9"/>
      <c r="M19" s="7">
        <f t="shared" si="1"/>
        <v>-1.2518357272521701</v>
      </c>
      <c r="O19" s="9"/>
    </row>
    <row r="20" spans="2:20">
      <c r="B20" s="10">
        <v>652.20000000000005</v>
      </c>
      <c r="H20" s="9">
        <f t="shared" si="0"/>
        <v>-90.827083333333121</v>
      </c>
      <c r="I20" s="9"/>
      <c r="M20" s="7">
        <f t="shared" si="1"/>
        <v>-1.2281720683442368</v>
      </c>
      <c r="O20" s="9"/>
    </row>
    <row r="21" spans="2:20">
      <c r="B21" s="10">
        <v>656.86666666666679</v>
      </c>
      <c r="H21" s="9">
        <f t="shared" si="0"/>
        <v>-86.160416666666379</v>
      </c>
      <c r="I21" s="9"/>
      <c r="M21" s="7">
        <f t="shared" si="1"/>
        <v>-1.1650689779230807</v>
      </c>
      <c r="O21" s="9"/>
    </row>
    <row r="22" spans="2:20">
      <c r="B22" s="10">
        <v>661.45</v>
      </c>
      <c r="H22" s="9">
        <f t="shared" si="0"/>
        <v>-81.577083333333121</v>
      </c>
      <c r="I22" s="9"/>
      <c r="M22" s="7">
        <f t="shared" si="1"/>
        <v>-1.1030927284023044</v>
      </c>
      <c r="N22" s="7" t="s">
        <v>13</v>
      </c>
      <c r="O22" s="9">
        <f>AVERAGE(M11:M90)</f>
        <v>2.6423307986078726E-15</v>
      </c>
    </row>
    <row r="23" spans="2:20">
      <c r="B23" s="10">
        <v>666.45</v>
      </c>
      <c r="H23" s="9">
        <f t="shared" si="0"/>
        <v>-76.577083333333121</v>
      </c>
      <c r="I23" s="9"/>
      <c r="M23" s="7">
        <f t="shared" si="1"/>
        <v>-1.0354822743796384</v>
      </c>
      <c r="N23" s="7" t="s">
        <v>14</v>
      </c>
      <c r="O23" s="9">
        <f>STDEV(M11:M90)</f>
        <v>0.99999999999999967</v>
      </c>
    </row>
    <row r="24" spans="2:20">
      <c r="B24" s="10">
        <v>667.7</v>
      </c>
      <c r="H24" s="9">
        <f t="shared" si="0"/>
        <v>-75.327083333333121</v>
      </c>
      <c r="I24" s="9"/>
      <c r="M24" s="7">
        <f t="shared" si="1"/>
        <v>-1.0185796608739719</v>
      </c>
      <c r="O24" s="9"/>
    </row>
    <row r="25" spans="2:20">
      <c r="B25" s="10">
        <v>668.95</v>
      </c>
      <c r="H25" s="9">
        <f t="shared" si="0"/>
        <v>-74.077083333333121</v>
      </c>
      <c r="I25" s="9"/>
      <c r="M25" s="7">
        <f t="shared" si="1"/>
        <v>-1.0016770473683052</v>
      </c>
      <c r="O25" s="9"/>
    </row>
    <row r="26" spans="2:20">
      <c r="B26" s="10">
        <v>675.2833333333333</v>
      </c>
      <c r="H26" s="9">
        <f t="shared" si="0"/>
        <v>-67.743749999999864</v>
      </c>
      <c r="I26" s="9"/>
      <c r="M26" s="7">
        <f t="shared" si="1"/>
        <v>-0.91603713893959593</v>
      </c>
      <c r="O26" s="9"/>
    </row>
    <row r="27" spans="2:20">
      <c r="B27" s="10">
        <v>675.7833333333333</v>
      </c>
      <c r="H27" s="9">
        <f t="shared" si="0"/>
        <v>-67.243749999999864</v>
      </c>
      <c r="I27" s="9"/>
      <c r="M27" s="7">
        <f t="shared" si="1"/>
        <v>-0.9092760935373293</v>
      </c>
      <c r="O27" s="9"/>
    </row>
    <row r="28" spans="2:20" s="13" customFormat="1">
      <c r="B28" s="12">
        <v>685.5333333333333</v>
      </c>
      <c r="D28" s="14"/>
      <c r="E28" s="14"/>
      <c r="F28" s="14"/>
      <c r="G28" s="14"/>
      <c r="H28" s="9">
        <f t="shared" si="0"/>
        <v>-57.493749999999864</v>
      </c>
      <c r="I28" s="15"/>
      <c r="J28" s="14"/>
      <c r="K28" s="14"/>
      <c r="L28" s="14"/>
      <c r="M28" s="7">
        <f t="shared" si="1"/>
        <v>-0.77743570819313035</v>
      </c>
      <c r="N28" s="14"/>
      <c r="O28" s="15"/>
      <c r="P28" s="14"/>
      <c r="Q28" s="14"/>
      <c r="R28" s="14"/>
      <c r="S28" s="14"/>
      <c r="T28" s="14"/>
    </row>
    <row r="29" spans="2:20">
      <c r="B29" s="10">
        <v>694.2833333333333</v>
      </c>
      <c r="H29" s="9">
        <f t="shared" si="0"/>
        <v>-48.743749999999864</v>
      </c>
      <c r="I29" s="9"/>
      <c r="M29" s="7">
        <f t="shared" si="1"/>
        <v>-0.65911741365346466</v>
      </c>
      <c r="O29" s="9"/>
    </row>
    <row r="30" spans="2:20">
      <c r="B30" s="10">
        <v>697.61666666666679</v>
      </c>
      <c r="H30" s="9">
        <f t="shared" si="0"/>
        <v>-45.410416666666379</v>
      </c>
      <c r="I30" s="9"/>
      <c r="M30" s="7">
        <f t="shared" si="1"/>
        <v>-0.61404377763835183</v>
      </c>
      <c r="O30" s="9"/>
    </row>
    <row r="31" spans="2:20">
      <c r="B31" s="10">
        <v>705.7833333333333</v>
      </c>
      <c r="H31" s="9">
        <f t="shared" si="0"/>
        <v>-37.243749999999864</v>
      </c>
      <c r="I31" s="9"/>
      <c r="M31" s="7">
        <f t="shared" si="1"/>
        <v>-0.5036133694013325</v>
      </c>
      <c r="O31" s="9"/>
    </row>
    <row r="32" spans="2:20">
      <c r="B32" s="10">
        <v>705.86666666666679</v>
      </c>
      <c r="H32" s="9">
        <f t="shared" si="0"/>
        <v>-37.160416666666379</v>
      </c>
      <c r="I32" s="9"/>
      <c r="M32" s="7">
        <f t="shared" si="1"/>
        <v>-0.50248652850095266</v>
      </c>
      <c r="O32" s="9"/>
    </row>
    <row r="33" spans="2:15">
      <c r="B33" s="10">
        <v>708.11666666666679</v>
      </c>
      <c r="H33" s="9">
        <f t="shared" si="0"/>
        <v>-34.910416666666379</v>
      </c>
      <c r="I33" s="9"/>
      <c r="M33" s="7">
        <f t="shared" si="1"/>
        <v>-0.47206182419075293</v>
      </c>
      <c r="O33" s="9"/>
    </row>
    <row r="34" spans="2:15">
      <c r="B34" s="10">
        <v>711.0333333333333</v>
      </c>
      <c r="H34" s="9">
        <f t="shared" si="0"/>
        <v>-31.993749999999864</v>
      </c>
      <c r="I34" s="9"/>
      <c r="M34" s="7">
        <f t="shared" si="1"/>
        <v>-0.43262239267753305</v>
      </c>
      <c r="O34" s="9"/>
    </row>
    <row r="35" spans="2:15">
      <c r="B35" s="10">
        <v>714.0333333333333</v>
      </c>
      <c r="H35" s="9">
        <f t="shared" si="0"/>
        <v>-28.993749999999864</v>
      </c>
      <c r="I35" s="9"/>
      <c r="M35" s="7">
        <f t="shared" si="1"/>
        <v>-0.39205612026393338</v>
      </c>
      <c r="O35" s="9"/>
    </row>
    <row r="36" spans="2:15">
      <c r="B36" s="10">
        <v>716.0333333333333</v>
      </c>
      <c r="H36" s="9">
        <f t="shared" si="0"/>
        <v>-26.993749999999864</v>
      </c>
      <c r="I36" s="9"/>
      <c r="M36" s="7">
        <f t="shared" si="1"/>
        <v>-0.36501193865486692</v>
      </c>
      <c r="O36" s="9"/>
    </row>
    <row r="37" spans="2:15">
      <c r="B37" s="10">
        <v>722.2833333333333</v>
      </c>
      <c r="H37" s="9">
        <f t="shared" si="0"/>
        <v>-20.743749999999864</v>
      </c>
      <c r="I37" s="9"/>
      <c r="M37" s="7">
        <f t="shared" si="1"/>
        <v>-0.28049887112653427</v>
      </c>
      <c r="O37" s="9"/>
    </row>
    <row r="38" spans="2:15">
      <c r="B38" s="10">
        <v>728.11666666666679</v>
      </c>
      <c r="H38" s="9">
        <f t="shared" si="0"/>
        <v>-14.910416666666379</v>
      </c>
      <c r="I38" s="9"/>
      <c r="M38" s="7">
        <f t="shared" si="1"/>
        <v>-0.2016200081000884</v>
      </c>
      <c r="O38" s="9"/>
    </row>
    <row r="39" spans="2:15">
      <c r="B39" s="10">
        <v>728.7</v>
      </c>
      <c r="H39" s="9">
        <f t="shared" si="0"/>
        <v>-14.327083333333121</v>
      </c>
      <c r="I39" s="9"/>
      <c r="M39" s="7">
        <f t="shared" si="1"/>
        <v>-0.19373212179744503</v>
      </c>
      <c r="O39" s="9"/>
    </row>
    <row r="40" spans="2:15">
      <c r="B40" s="10">
        <v>729.0333333333333</v>
      </c>
      <c r="H40" s="9">
        <f t="shared" si="0"/>
        <v>-13.993749999999864</v>
      </c>
      <c r="I40" s="9"/>
      <c r="M40" s="7">
        <f t="shared" si="1"/>
        <v>-0.18922475819593498</v>
      </c>
      <c r="O40" s="9"/>
    </row>
    <row r="41" spans="2:15">
      <c r="B41" s="10">
        <v>730.11666666666679</v>
      </c>
      <c r="H41" s="9">
        <f t="shared" si="0"/>
        <v>-12.910416666666379</v>
      </c>
      <c r="I41" s="9"/>
      <c r="M41" s="7">
        <f t="shared" si="1"/>
        <v>-0.17457582649102193</v>
      </c>
      <c r="O41" s="9"/>
    </row>
    <row r="42" spans="2:15">
      <c r="B42" s="10">
        <v>731.95</v>
      </c>
      <c r="H42" s="9">
        <f t="shared" si="0"/>
        <v>-11.077083333333121</v>
      </c>
      <c r="I42" s="9"/>
      <c r="M42" s="7">
        <f t="shared" si="1"/>
        <v>-0.14978532668271205</v>
      </c>
      <c r="O42" s="9"/>
    </row>
    <row r="43" spans="2:15">
      <c r="B43" s="10">
        <v>735.0333333333333</v>
      </c>
      <c r="H43" s="9">
        <f t="shared" si="0"/>
        <v>-7.9937499999998636</v>
      </c>
      <c r="I43" s="9"/>
      <c r="M43" s="7">
        <f t="shared" si="1"/>
        <v>-0.10809221336873563</v>
      </c>
      <c r="O43" s="9"/>
    </row>
    <row r="44" spans="2:15">
      <c r="B44" s="10">
        <v>736.95</v>
      </c>
      <c r="H44" s="9">
        <f t="shared" si="0"/>
        <v>-6.0770833333331211</v>
      </c>
      <c r="I44" s="9"/>
      <c r="M44" s="7">
        <f t="shared" si="1"/>
        <v>-8.2174872660045931E-2</v>
      </c>
      <c r="O44" s="9"/>
    </row>
    <row r="45" spans="2:15">
      <c r="B45" s="10">
        <v>737.36666666666679</v>
      </c>
      <c r="H45" s="9">
        <f t="shared" si="0"/>
        <v>-5.6604166666663787</v>
      </c>
      <c r="I45" s="9"/>
      <c r="M45" s="7">
        <f t="shared" si="1"/>
        <v>-7.654066815815605E-2</v>
      </c>
      <c r="O45" s="9"/>
    </row>
    <row r="46" spans="2:15">
      <c r="B46" s="10">
        <v>738.2833333333333</v>
      </c>
      <c r="H46" s="9">
        <f t="shared" si="0"/>
        <v>-4.7437499999998636</v>
      </c>
      <c r="I46" s="9"/>
      <c r="M46" s="7">
        <f t="shared" si="1"/>
        <v>-6.4145418254002648E-2</v>
      </c>
      <c r="O46" s="9"/>
    </row>
    <row r="47" spans="2:15">
      <c r="B47" s="10">
        <v>739.7833333333333</v>
      </c>
      <c r="H47" s="9">
        <f t="shared" si="0"/>
        <v>-3.2437499999998636</v>
      </c>
      <c r="I47" s="9"/>
      <c r="M47" s="7">
        <f t="shared" si="1"/>
        <v>-4.3862282047202807E-2</v>
      </c>
      <c r="O47" s="9"/>
    </row>
    <row r="48" spans="2:15">
      <c r="B48" s="10">
        <v>740.61666666666679</v>
      </c>
      <c r="H48" s="9">
        <f t="shared" si="0"/>
        <v>-2.4104166666663787</v>
      </c>
      <c r="I48" s="9"/>
      <c r="M48" s="7">
        <f t="shared" si="1"/>
        <v>-3.2593873043423073E-2</v>
      </c>
      <c r="O48" s="9"/>
    </row>
    <row r="49" spans="2:15">
      <c r="B49" s="10">
        <v>743.61666666666679</v>
      </c>
      <c r="H49" s="9">
        <f t="shared" si="0"/>
        <v>0.58958333333362134</v>
      </c>
      <c r="I49" s="9"/>
      <c r="M49" s="7">
        <f t="shared" si="1"/>
        <v>7.9723993701766097E-3</v>
      </c>
      <c r="O49" s="9"/>
    </row>
    <row r="50" spans="2:15">
      <c r="B50" s="10">
        <v>747.2</v>
      </c>
      <c r="H50" s="9">
        <f t="shared" si="0"/>
        <v>4.1729166666668789</v>
      </c>
      <c r="I50" s="9"/>
      <c r="M50" s="7">
        <f t="shared" si="1"/>
        <v>5.6426558086419644E-2</v>
      </c>
      <c r="O50" s="9"/>
    </row>
    <row r="51" spans="2:15">
      <c r="B51" s="10">
        <v>748.2</v>
      </c>
      <c r="H51" s="9">
        <f t="shared" si="0"/>
        <v>5.1729166666668789</v>
      </c>
      <c r="I51" s="9"/>
      <c r="M51" s="7">
        <f t="shared" si="1"/>
        <v>6.9948648890952869E-2</v>
      </c>
      <c r="O51" s="9"/>
    </row>
    <row r="52" spans="2:15">
      <c r="B52" s="10">
        <v>748.2833333333333</v>
      </c>
      <c r="H52" s="9">
        <f t="shared" si="0"/>
        <v>5.2562500000001364</v>
      </c>
      <c r="I52" s="9"/>
      <c r="M52" s="7">
        <f t="shared" si="1"/>
        <v>7.1075489791329619E-2</v>
      </c>
      <c r="O52" s="9"/>
    </row>
    <row r="53" spans="2:15">
      <c r="B53" s="10">
        <v>748.5333333333333</v>
      </c>
      <c r="H53" s="9">
        <f t="shared" si="0"/>
        <v>5.5062500000001364</v>
      </c>
      <c r="I53" s="9"/>
      <c r="M53" s="7">
        <f t="shared" si="1"/>
        <v>7.445601249246292E-2</v>
      </c>
      <c r="O53" s="9"/>
    </row>
    <row r="54" spans="2:15">
      <c r="B54" s="10">
        <v>750.0333333333333</v>
      </c>
      <c r="H54" s="9">
        <f t="shared" si="0"/>
        <v>7.0062500000001364</v>
      </c>
      <c r="I54" s="9"/>
      <c r="M54" s="7">
        <f t="shared" si="1"/>
        <v>9.4739148699262768E-2</v>
      </c>
      <c r="O54" s="9"/>
    </row>
    <row r="55" spans="2:15">
      <c r="B55" s="10">
        <v>752.11666666666679</v>
      </c>
      <c r="H55" s="9">
        <f t="shared" si="0"/>
        <v>9.0895833333336213</v>
      </c>
      <c r="I55" s="9"/>
      <c r="M55" s="7">
        <f t="shared" si="1"/>
        <v>0.12291017120870903</v>
      </c>
      <c r="O55" s="9"/>
    </row>
    <row r="56" spans="2:15">
      <c r="B56" s="10">
        <v>754.7</v>
      </c>
      <c r="H56" s="9">
        <f t="shared" si="0"/>
        <v>11.672916666666879</v>
      </c>
      <c r="I56" s="9"/>
      <c r="M56" s="7">
        <f t="shared" si="1"/>
        <v>0.15784223912041884</v>
      </c>
      <c r="O56" s="9"/>
    </row>
    <row r="57" spans="2:15">
      <c r="B57" s="10">
        <v>755.0333333333333</v>
      </c>
      <c r="H57" s="9">
        <f t="shared" si="0"/>
        <v>12.006250000000136</v>
      </c>
      <c r="I57" s="9"/>
      <c r="M57" s="7">
        <f t="shared" si="1"/>
        <v>0.16234960272192889</v>
      </c>
      <c r="O57" s="9"/>
    </row>
    <row r="58" spans="2:15">
      <c r="B58" s="10">
        <v>758.36666666666667</v>
      </c>
      <c r="H58" s="9">
        <f t="shared" si="0"/>
        <v>15.339583333333508</v>
      </c>
      <c r="I58" s="9"/>
      <c r="M58" s="7">
        <f t="shared" si="1"/>
        <v>0.20742323873704016</v>
      </c>
      <c r="O58" s="9"/>
    </row>
    <row r="59" spans="2:15">
      <c r="B59" s="10">
        <v>760.53333333333342</v>
      </c>
      <c r="H59" s="9">
        <f t="shared" si="0"/>
        <v>17.50625000000025</v>
      </c>
      <c r="I59" s="9"/>
      <c r="M59" s="7">
        <f t="shared" si="1"/>
        <v>0.23672110214686318</v>
      </c>
      <c r="O59" s="9"/>
    </row>
    <row r="60" spans="2:15">
      <c r="B60" s="10">
        <v>764.03333333333342</v>
      </c>
      <c r="H60" s="9">
        <f t="shared" si="0"/>
        <v>21.00625000000025</v>
      </c>
      <c r="I60" s="9"/>
      <c r="M60" s="7">
        <f t="shared" si="1"/>
        <v>0.28404841996272945</v>
      </c>
      <c r="O60" s="9"/>
    </row>
    <row r="61" spans="2:15">
      <c r="B61" s="10">
        <v>769.28333333333342</v>
      </c>
      <c r="H61" s="9">
        <f t="shared" si="0"/>
        <v>26.25625000000025</v>
      </c>
      <c r="I61" s="9"/>
      <c r="M61" s="7">
        <f t="shared" si="1"/>
        <v>0.3550393966865289</v>
      </c>
      <c r="O61" s="9"/>
    </row>
    <row r="62" spans="2:15">
      <c r="B62" s="10">
        <v>775.45</v>
      </c>
      <c r="H62" s="9">
        <f t="shared" si="0"/>
        <v>32.422916666666879</v>
      </c>
      <c r="I62" s="9"/>
      <c r="M62" s="7">
        <f t="shared" si="1"/>
        <v>0.43842562331448326</v>
      </c>
      <c r="O62" s="9"/>
    </row>
    <row r="63" spans="2:15">
      <c r="B63" s="10">
        <v>781.2</v>
      </c>
      <c r="H63" s="9">
        <f t="shared" si="0"/>
        <v>38.172916666666879</v>
      </c>
      <c r="I63" s="9"/>
      <c r="M63" s="7">
        <f t="shared" si="1"/>
        <v>0.51617764544054934</v>
      </c>
      <c r="O63" s="9"/>
    </row>
    <row r="64" spans="2:15">
      <c r="B64" s="10">
        <v>781.7</v>
      </c>
      <c r="H64" s="9">
        <f t="shared" si="0"/>
        <v>38.672916666666879</v>
      </c>
      <c r="I64" s="9"/>
      <c r="M64" s="7">
        <f t="shared" si="1"/>
        <v>0.52293869084281597</v>
      </c>
      <c r="O64" s="9"/>
    </row>
    <row r="65" spans="2:15">
      <c r="B65" s="10">
        <v>785.61666666666667</v>
      </c>
      <c r="H65" s="9">
        <f t="shared" si="0"/>
        <v>42.589583333333508</v>
      </c>
      <c r="I65" s="9"/>
      <c r="M65" s="7">
        <f t="shared" si="1"/>
        <v>0.57590021316057061</v>
      </c>
      <c r="O65" s="9"/>
    </row>
    <row r="66" spans="2:15">
      <c r="B66" s="10">
        <v>792.78333333333342</v>
      </c>
      <c r="H66" s="9">
        <f t="shared" si="0"/>
        <v>49.75625000000025</v>
      </c>
      <c r="I66" s="9"/>
      <c r="M66" s="7">
        <f t="shared" si="1"/>
        <v>0.67280853059305967</v>
      </c>
      <c r="O66" s="9"/>
    </row>
    <row r="67" spans="2:15">
      <c r="B67" s="10">
        <v>793.36666666666667</v>
      </c>
      <c r="H67" s="9">
        <f t="shared" si="0"/>
        <v>50.339583333333508</v>
      </c>
      <c r="I67" s="9"/>
      <c r="M67" s="7">
        <f t="shared" si="1"/>
        <v>0.68069641689570304</v>
      </c>
      <c r="O67" s="9"/>
    </row>
    <row r="68" spans="2:15">
      <c r="B68" s="10">
        <v>795.28333333333342</v>
      </c>
      <c r="H68" s="9">
        <f t="shared" si="0"/>
        <v>52.25625000000025</v>
      </c>
      <c r="I68" s="9"/>
      <c r="M68" s="7">
        <f t="shared" si="1"/>
        <v>0.70661375760439282</v>
      </c>
      <c r="O68" s="9"/>
    </row>
    <row r="69" spans="2:15">
      <c r="B69" s="10">
        <v>797.61666666666667</v>
      </c>
      <c r="H69" s="9">
        <f t="shared" si="0"/>
        <v>54.589583333333508</v>
      </c>
      <c r="I69" s="9"/>
      <c r="M69" s="7">
        <f t="shared" si="1"/>
        <v>0.73816530281496928</v>
      </c>
      <c r="O69" s="9"/>
    </row>
    <row r="70" spans="2:15">
      <c r="B70" s="10">
        <v>798.95</v>
      </c>
      <c r="H70" s="9">
        <f t="shared" si="0"/>
        <v>55.922916666666879</v>
      </c>
      <c r="I70" s="9"/>
      <c r="M70" s="7">
        <f t="shared" si="1"/>
        <v>0.75619475722101415</v>
      </c>
      <c r="O70" s="9"/>
    </row>
    <row r="71" spans="2:15">
      <c r="B71" s="10">
        <v>799.7</v>
      </c>
      <c r="H71" s="9">
        <f t="shared" si="0"/>
        <v>56.672916666666879</v>
      </c>
      <c r="I71" s="9"/>
      <c r="M71" s="7">
        <f t="shared" si="1"/>
        <v>0.76633632532441398</v>
      </c>
      <c r="O71" s="9"/>
    </row>
    <row r="72" spans="2:15">
      <c r="B72" s="10">
        <v>799.95</v>
      </c>
      <c r="H72" s="9">
        <f t="shared" si="0"/>
        <v>56.922916666666879</v>
      </c>
      <c r="I72" s="9"/>
      <c r="M72" s="7">
        <f t="shared" si="1"/>
        <v>0.7697168480255473</v>
      </c>
      <c r="O72" s="9"/>
    </row>
    <row r="73" spans="2:15">
      <c r="B73" s="10">
        <v>810.86666666666667</v>
      </c>
      <c r="H73" s="9">
        <f t="shared" si="0"/>
        <v>67.839583333333508</v>
      </c>
      <c r="I73" s="9"/>
      <c r="M73" s="7">
        <f t="shared" si="1"/>
        <v>0.91733300597503453</v>
      </c>
      <c r="O73" s="9"/>
    </row>
    <row r="74" spans="2:15">
      <c r="B74" s="10">
        <v>811.53333333333342</v>
      </c>
      <c r="H74" s="9">
        <f t="shared" si="0"/>
        <v>68.50625000000025</v>
      </c>
      <c r="I74" s="9"/>
      <c r="M74" s="7">
        <f t="shared" si="1"/>
        <v>0.92634773317805774</v>
      </c>
      <c r="O74" s="9"/>
    </row>
    <row r="75" spans="2:15">
      <c r="B75" s="10">
        <v>813.61666666666667</v>
      </c>
      <c r="H75" s="9">
        <f t="shared" si="0"/>
        <v>70.589583333333508</v>
      </c>
      <c r="I75" s="9"/>
      <c r="M75" s="7">
        <f t="shared" si="1"/>
        <v>0.95451875568750089</v>
      </c>
      <c r="O75" s="9"/>
    </row>
    <row r="76" spans="2:15">
      <c r="B76" s="10">
        <v>814.03333333333342</v>
      </c>
      <c r="H76" s="9">
        <f t="shared" ref="H76:H90" si="2">B76-$E$10</f>
        <v>71.00625000000025</v>
      </c>
      <c r="I76" s="9"/>
      <c r="M76" s="7">
        <f t="shared" ref="M76:M90" si="3">H76/$K$11</f>
        <v>0.96015296018939078</v>
      </c>
      <c r="O76" s="9"/>
    </row>
    <row r="77" spans="2:15">
      <c r="B77" s="10">
        <v>814.78333333333342</v>
      </c>
      <c r="H77" s="9">
        <f t="shared" si="2"/>
        <v>71.75625000000025</v>
      </c>
      <c r="I77" s="9"/>
      <c r="M77" s="7">
        <f t="shared" si="3"/>
        <v>0.97029452829279073</v>
      </c>
      <c r="O77" s="9"/>
    </row>
    <row r="78" spans="2:15">
      <c r="B78" s="10">
        <v>817.86666666666667</v>
      </c>
      <c r="H78" s="9">
        <f t="shared" si="2"/>
        <v>74.839583333333508</v>
      </c>
      <c r="I78" s="9"/>
      <c r="M78" s="7">
        <f t="shared" si="3"/>
        <v>1.011987641606767</v>
      </c>
      <c r="O78" s="9"/>
    </row>
    <row r="79" spans="2:15">
      <c r="B79" s="10">
        <v>818.86666666666667</v>
      </c>
      <c r="H79" s="9">
        <f t="shared" si="2"/>
        <v>75.839583333333508</v>
      </c>
      <c r="I79" s="9"/>
      <c r="M79" s="7">
        <f t="shared" si="3"/>
        <v>1.0255097324113003</v>
      </c>
      <c r="O79" s="9"/>
    </row>
    <row r="80" spans="2:15">
      <c r="B80" s="10">
        <v>820.7</v>
      </c>
      <c r="H80" s="9">
        <f t="shared" si="2"/>
        <v>77.672916666666879</v>
      </c>
      <c r="I80" s="9"/>
      <c r="M80" s="7">
        <f t="shared" si="3"/>
        <v>1.0503002322196118</v>
      </c>
      <c r="O80" s="9"/>
    </row>
    <row r="81" spans="2:15">
      <c r="B81" s="10">
        <v>821.11666666666667</v>
      </c>
      <c r="H81" s="9">
        <f t="shared" si="2"/>
        <v>78.089583333333508</v>
      </c>
      <c r="I81" s="9"/>
      <c r="M81" s="7">
        <f t="shared" si="3"/>
        <v>1.0559344367215</v>
      </c>
      <c r="O81" s="9"/>
    </row>
    <row r="82" spans="2:15">
      <c r="B82" s="10">
        <v>825.61666666666667</v>
      </c>
      <c r="H82" s="9">
        <f t="shared" si="2"/>
        <v>82.589583333333508</v>
      </c>
      <c r="I82" s="9"/>
      <c r="M82" s="7">
        <f t="shared" si="3"/>
        <v>1.1167838453418997</v>
      </c>
      <c r="O82" s="9"/>
    </row>
    <row r="83" spans="2:15">
      <c r="B83" s="10">
        <v>828.61666666666667</v>
      </c>
      <c r="H83" s="9">
        <f t="shared" si="2"/>
        <v>85.589583333333508</v>
      </c>
      <c r="I83" s="9"/>
      <c r="M83" s="7">
        <f t="shared" si="3"/>
        <v>1.1573501177554992</v>
      </c>
      <c r="O83" s="9"/>
    </row>
    <row r="84" spans="2:15">
      <c r="B84" s="10">
        <v>841.45</v>
      </c>
      <c r="H84" s="9">
        <f t="shared" si="2"/>
        <v>98.422916666666879</v>
      </c>
      <c r="I84" s="9"/>
      <c r="M84" s="7">
        <f t="shared" si="3"/>
        <v>1.3308836164136761</v>
      </c>
      <c r="O84" s="9"/>
    </row>
    <row r="85" spans="2:15">
      <c r="B85" s="10">
        <v>842.03333333333342</v>
      </c>
      <c r="H85" s="9">
        <f t="shared" si="2"/>
        <v>99.00625000000025</v>
      </c>
      <c r="I85" s="9"/>
      <c r="M85" s="7">
        <f t="shared" si="3"/>
        <v>1.3387715027163212</v>
      </c>
      <c r="O85" s="9"/>
    </row>
    <row r="86" spans="2:15">
      <c r="B86" s="10">
        <v>842.86666666666667</v>
      </c>
      <c r="H86" s="9">
        <f t="shared" si="2"/>
        <v>99.839583333333508</v>
      </c>
      <c r="I86" s="9"/>
      <c r="M86" s="7">
        <f t="shared" si="3"/>
        <v>1.3500399117200979</v>
      </c>
      <c r="O86" s="9"/>
    </row>
    <row r="87" spans="2:15">
      <c r="B87" s="10">
        <v>849.61666666666667</v>
      </c>
      <c r="H87" s="9">
        <f t="shared" si="2"/>
        <v>106.58958333333351</v>
      </c>
      <c r="I87" s="9"/>
      <c r="M87" s="7">
        <f t="shared" si="3"/>
        <v>1.441314024650697</v>
      </c>
      <c r="O87" s="9"/>
    </row>
    <row r="88" spans="2:15">
      <c r="B88" s="10">
        <v>874.7</v>
      </c>
      <c r="H88" s="9">
        <f t="shared" si="2"/>
        <v>131.67291666666688</v>
      </c>
      <c r="I88" s="9"/>
      <c r="M88" s="7">
        <f t="shared" si="3"/>
        <v>1.780493135664406</v>
      </c>
      <c r="O88" s="9"/>
    </row>
    <row r="89" spans="2:15">
      <c r="B89" s="10">
        <v>878.78333333333342</v>
      </c>
      <c r="H89" s="9">
        <f t="shared" si="2"/>
        <v>135.75625000000025</v>
      </c>
      <c r="I89" s="9"/>
      <c r="M89" s="7">
        <f t="shared" si="3"/>
        <v>1.8357083397829173</v>
      </c>
      <c r="O89" s="9"/>
    </row>
    <row r="90" spans="2:15">
      <c r="B90" s="11">
        <v>897.45</v>
      </c>
      <c r="H90" s="9">
        <f t="shared" si="2"/>
        <v>154.42291666666688</v>
      </c>
      <c r="I90" s="9"/>
      <c r="M90" s="7">
        <f t="shared" si="3"/>
        <v>2.0881207014675369</v>
      </c>
      <c r="O9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8"/>
  <sheetViews>
    <sheetView showGridLines="0" topLeftCell="A11" zoomScale="90" zoomScaleNormal="90" workbookViewId="0">
      <selection activeCell="A2" sqref="A2:A19"/>
    </sheetView>
  </sheetViews>
  <sheetFormatPr defaultRowHeight="15"/>
  <cols>
    <col min="1" max="1" width="14" bestFit="1" customWidth="1"/>
    <col min="3" max="3" width="6.7109375" bestFit="1" customWidth="1"/>
    <col min="4" max="4" width="12" bestFit="1" customWidth="1"/>
    <col min="5" max="5" width="18.28515625" bestFit="1" customWidth="1"/>
    <col min="13" max="13" width="12.85546875" style="16" bestFit="1" customWidth="1"/>
    <col min="14" max="15" width="9.140625" style="16"/>
    <col min="16" max="16" width="10.28515625" style="16" bestFit="1" customWidth="1"/>
    <col min="17" max="17" width="18.28515625" bestFit="1" customWidth="1"/>
  </cols>
  <sheetData>
    <row r="1" spans="1:17" ht="15.75" thickBot="1">
      <c r="A1" s="3" t="s">
        <v>9</v>
      </c>
      <c r="B1" s="1"/>
      <c r="C1" s="7" t="s">
        <v>10</v>
      </c>
      <c r="D1" s="9">
        <f>AVERAGE(A2:A19)</f>
        <v>636.95000000000005</v>
      </c>
      <c r="E1" s="7"/>
      <c r="F1" s="7"/>
      <c r="G1" s="3" t="s">
        <v>12</v>
      </c>
      <c r="H1" s="4"/>
      <c r="I1" s="7" t="s">
        <v>13</v>
      </c>
      <c r="J1" s="9">
        <f>AVERAGE(G2:G19)</f>
        <v>0</v>
      </c>
      <c r="K1" s="7"/>
      <c r="L1">
        <f>(A19-A2)/5</f>
        <v>23.616666666666653</v>
      </c>
      <c r="M1" s="17" t="s">
        <v>20</v>
      </c>
      <c r="N1" s="17" t="s">
        <v>15</v>
      </c>
      <c r="O1" s="17" t="s">
        <v>16</v>
      </c>
      <c r="P1" s="17" t="s">
        <v>17</v>
      </c>
      <c r="Q1" s="17" t="s">
        <v>18</v>
      </c>
    </row>
    <row r="2" spans="1:17">
      <c r="A2" s="10">
        <v>567.45000000000005</v>
      </c>
      <c r="B2" s="1"/>
      <c r="C2" s="7" t="s">
        <v>11</v>
      </c>
      <c r="D2" s="7">
        <f>STDEV(A2:A19)</f>
        <v>39.215791053782603</v>
      </c>
      <c r="E2" s="7"/>
      <c r="F2" s="7"/>
      <c r="G2" s="9">
        <f>A2-D1</f>
        <v>-69.5</v>
      </c>
      <c r="H2" s="9"/>
      <c r="I2" s="7" t="s">
        <v>14</v>
      </c>
      <c r="J2" s="7">
        <f>STDEV(G2:G19)</f>
        <v>39.215791053781572</v>
      </c>
      <c r="K2" s="7"/>
      <c r="M2" s="17" t="s">
        <v>19</v>
      </c>
      <c r="N2" s="18">
        <v>567.45000000000005</v>
      </c>
      <c r="O2" s="19">
        <f>N2+L1</f>
        <v>591.06666666666672</v>
      </c>
      <c r="P2" s="17">
        <v>3</v>
      </c>
      <c r="Q2" s="20">
        <f>P2/18</f>
        <v>0.16666666666666666</v>
      </c>
    </row>
    <row r="3" spans="1:17">
      <c r="A3" s="10">
        <v>572.45000000000005</v>
      </c>
      <c r="B3" s="6"/>
      <c r="C3" s="4"/>
      <c r="D3" s="7"/>
      <c r="E3" s="7"/>
      <c r="F3" s="7"/>
      <c r="G3" s="9">
        <f>A3-D1</f>
        <v>-64.5</v>
      </c>
      <c r="H3" s="9"/>
      <c r="I3" s="7"/>
      <c r="J3" s="4"/>
      <c r="K3" s="9"/>
      <c r="M3" s="17" t="s">
        <v>21</v>
      </c>
      <c r="N3" s="19">
        <f>O2</f>
        <v>591.06666666666672</v>
      </c>
      <c r="O3" s="19">
        <f>N3+L1</f>
        <v>614.68333333333339</v>
      </c>
      <c r="P3" s="17">
        <v>1</v>
      </c>
      <c r="Q3" s="20">
        <f>P3/18</f>
        <v>5.5555555555555552E-2</v>
      </c>
    </row>
    <row r="4" spans="1:17">
      <c r="A4" s="10">
        <v>572.45000000000005</v>
      </c>
      <c r="B4" s="1"/>
      <c r="C4" s="4"/>
      <c r="D4" s="9"/>
      <c r="E4" s="9"/>
      <c r="F4" s="9"/>
      <c r="G4" s="9">
        <f>A4-D1</f>
        <v>-64.5</v>
      </c>
      <c r="H4" s="9"/>
      <c r="I4" s="7"/>
      <c r="J4" s="4"/>
      <c r="K4" s="9"/>
      <c r="M4" s="17" t="s">
        <v>22</v>
      </c>
      <c r="N4" s="19">
        <f>O3</f>
        <v>614.68333333333339</v>
      </c>
      <c r="O4" s="19">
        <f>N4+L1</f>
        <v>638.30000000000007</v>
      </c>
      <c r="P4" s="17">
        <v>2</v>
      </c>
      <c r="Q4" s="20">
        <f>P4/18</f>
        <v>0.1111111111111111</v>
      </c>
    </row>
    <row r="5" spans="1:17">
      <c r="A5" s="10">
        <v>589.11666666666679</v>
      </c>
      <c r="B5" s="1"/>
      <c r="C5" s="7"/>
      <c r="D5" s="7"/>
      <c r="E5" s="7"/>
      <c r="F5" s="7"/>
      <c r="G5" s="9">
        <f>A5-D1</f>
        <v>-47.833333333333258</v>
      </c>
      <c r="H5" s="9"/>
      <c r="I5" s="7"/>
      <c r="J5" s="7"/>
      <c r="K5" s="7"/>
      <c r="M5" s="17" t="s">
        <v>23</v>
      </c>
      <c r="N5" s="19">
        <f>O4</f>
        <v>638.30000000000007</v>
      </c>
      <c r="O5" s="19">
        <f>N5+L1</f>
        <v>661.91666666666674</v>
      </c>
      <c r="P5" s="17">
        <v>4</v>
      </c>
      <c r="Q5" s="20">
        <f>P5/18</f>
        <v>0.22222222222222221</v>
      </c>
    </row>
    <row r="6" spans="1:17">
      <c r="A6" s="10">
        <v>613.86666666666679</v>
      </c>
      <c r="B6" s="6"/>
      <c r="C6" s="7"/>
      <c r="D6" s="7"/>
      <c r="E6" s="7"/>
      <c r="F6" s="7"/>
      <c r="G6" s="9">
        <f>A6-D1</f>
        <v>-23.083333333333258</v>
      </c>
      <c r="H6" s="9"/>
      <c r="I6" s="4"/>
      <c r="J6" s="7"/>
      <c r="K6" s="7"/>
      <c r="M6" s="17" t="s">
        <v>24</v>
      </c>
      <c r="N6" s="19">
        <f>O5</f>
        <v>661.91666666666674</v>
      </c>
      <c r="O6" s="19">
        <f>N6+L1</f>
        <v>685.53333333333342</v>
      </c>
      <c r="P6" s="17">
        <v>6</v>
      </c>
      <c r="Q6" s="20">
        <f>P6/18</f>
        <v>0.33333333333333331</v>
      </c>
    </row>
    <row r="7" spans="1:17">
      <c r="A7" s="10">
        <v>615.7833333333333</v>
      </c>
      <c r="B7" s="1"/>
      <c r="C7" s="7"/>
      <c r="D7" s="7"/>
      <c r="E7" s="7"/>
      <c r="F7" s="7"/>
      <c r="G7" s="9">
        <f>A7-D1</f>
        <v>-21.166666666666742</v>
      </c>
      <c r="H7" s="9"/>
      <c r="I7" s="7"/>
      <c r="J7" s="7"/>
      <c r="K7" s="7"/>
    </row>
    <row r="8" spans="1:17">
      <c r="A8" s="10">
        <v>628.45000000000005</v>
      </c>
      <c r="B8" s="1"/>
      <c r="C8" s="7"/>
      <c r="D8" s="7"/>
      <c r="E8" s="7"/>
      <c r="F8" s="7"/>
      <c r="G8" s="9">
        <f>A8-D1</f>
        <v>-8.5</v>
      </c>
      <c r="H8" s="9"/>
      <c r="I8" s="7"/>
      <c r="J8" s="7"/>
      <c r="K8" s="7"/>
    </row>
    <row r="9" spans="1:17">
      <c r="A9" s="10">
        <v>644.86666666666679</v>
      </c>
      <c r="B9" s="1"/>
      <c r="C9" s="7"/>
      <c r="D9" s="7"/>
      <c r="E9" s="7"/>
      <c r="F9" s="7"/>
      <c r="G9" s="9">
        <f>A9-D1</f>
        <v>7.9166666666667425</v>
      </c>
      <c r="H9" s="9"/>
      <c r="I9" s="7"/>
      <c r="J9" s="7"/>
      <c r="K9" s="7"/>
    </row>
    <row r="10" spans="1:17">
      <c r="A10" s="10">
        <v>650.45000000000005</v>
      </c>
      <c r="B10" s="1"/>
      <c r="C10" s="7"/>
      <c r="D10" s="7"/>
      <c r="E10" s="7"/>
      <c r="F10" s="7"/>
      <c r="G10" s="9">
        <f>A10-D1</f>
        <v>13.5</v>
      </c>
      <c r="H10" s="9"/>
      <c r="I10" s="7"/>
      <c r="J10" s="7"/>
      <c r="K10" s="7"/>
    </row>
    <row r="11" spans="1:17">
      <c r="A11" s="10">
        <v>652.20000000000005</v>
      </c>
      <c r="B11" s="1"/>
      <c r="C11" s="7"/>
      <c r="D11" s="7"/>
      <c r="E11" s="7"/>
      <c r="F11" s="7"/>
      <c r="G11" s="9">
        <f>A11-D1</f>
        <v>15.25</v>
      </c>
      <c r="H11" s="9"/>
      <c r="I11" s="7"/>
      <c r="J11" s="7"/>
      <c r="K11" s="7"/>
    </row>
    <row r="12" spans="1:17">
      <c r="A12" s="10">
        <v>656.86666666666679</v>
      </c>
      <c r="B12" s="1"/>
      <c r="C12" s="7"/>
      <c r="D12" s="7"/>
      <c r="E12" s="7"/>
      <c r="F12" s="7"/>
      <c r="G12" s="9">
        <f>A12-D1</f>
        <v>19.916666666666742</v>
      </c>
      <c r="H12" s="9"/>
      <c r="I12" s="7"/>
      <c r="J12" s="7"/>
      <c r="K12" s="7"/>
    </row>
    <row r="13" spans="1:17">
      <c r="A13" s="10">
        <v>661.45</v>
      </c>
      <c r="B13" s="1"/>
      <c r="C13" s="7"/>
      <c r="D13" s="7"/>
      <c r="E13" s="7"/>
      <c r="F13" s="7"/>
      <c r="G13" s="9">
        <f>A13-D1</f>
        <v>24.5</v>
      </c>
      <c r="H13" s="9"/>
      <c r="I13" s="7"/>
      <c r="J13" s="7"/>
      <c r="K13" s="7"/>
    </row>
    <row r="14" spans="1:17">
      <c r="A14" s="10">
        <v>666.45</v>
      </c>
      <c r="B14" s="1"/>
      <c r="C14" s="7"/>
      <c r="D14" s="7"/>
      <c r="E14" s="7"/>
      <c r="F14" s="7"/>
      <c r="G14" s="9">
        <f>A14-D1</f>
        <v>29.5</v>
      </c>
      <c r="H14" s="9"/>
      <c r="I14" s="7"/>
      <c r="J14" s="7"/>
      <c r="K14" s="7"/>
    </row>
    <row r="15" spans="1:17">
      <c r="A15" s="10">
        <v>667.7</v>
      </c>
      <c r="B15" s="1"/>
      <c r="C15" s="7"/>
      <c r="D15" s="7"/>
      <c r="E15" s="7"/>
      <c r="F15" s="7"/>
      <c r="G15" s="9">
        <f>A15-D1</f>
        <v>30.75</v>
      </c>
      <c r="H15" s="9"/>
      <c r="I15" s="7"/>
      <c r="J15" s="7"/>
      <c r="K15" s="7"/>
    </row>
    <row r="16" spans="1:17">
      <c r="A16" s="10">
        <v>668.95</v>
      </c>
      <c r="B16" s="1"/>
      <c r="C16" s="7"/>
      <c r="D16" s="7"/>
      <c r="E16" s="7"/>
      <c r="F16" s="7"/>
      <c r="G16" s="9">
        <f>A16-D1</f>
        <v>32</v>
      </c>
      <c r="H16" s="9"/>
      <c r="I16" s="7"/>
      <c r="J16" s="7"/>
      <c r="K16" s="7"/>
    </row>
    <row r="17" spans="1:11">
      <c r="A17" s="10">
        <v>675.2833333333333</v>
      </c>
      <c r="B17" s="1"/>
      <c r="C17" s="7"/>
      <c r="D17" s="7"/>
      <c r="E17" s="7"/>
      <c r="F17" s="7"/>
      <c r="G17" s="9">
        <f>A17-D1</f>
        <v>38.333333333333258</v>
      </c>
      <c r="H17" s="9"/>
      <c r="I17" s="7"/>
      <c r="J17" s="7"/>
      <c r="K17" s="7"/>
    </row>
    <row r="18" spans="1:11">
      <c r="A18" s="10">
        <v>675.7833333333333</v>
      </c>
      <c r="B18" s="1"/>
      <c r="C18" s="7"/>
      <c r="D18" s="7"/>
      <c r="E18" s="7"/>
      <c r="F18" s="7"/>
      <c r="G18" s="9">
        <f>A18-D1</f>
        <v>38.833333333333258</v>
      </c>
      <c r="H18" s="9"/>
      <c r="I18" s="7"/>
      <c r="J18" s="7"/>
      <c r="K18" s="7"/>
    </row>
    <row r="19" spans="1:11">
      <c r="A19" s="12">
        <v>685.5333333333333</v>
      </c>
      <c r="B19" s="13"/>
      <c r="C19" s="14"/>
      <c r="D19" s="14"/>
      <c r="E19" s="14"/>
      <c r="F19" s="14"/>
      <c r="G19" s="15">
        <f>A19-D1</f>
        <v>48.583333333333258</v>
      </c>
      <c r="H19" s="15"/>
      <c r="I19" s="14"/>
      <c r="J19" s="14"/>
      <c r="K19" s="14"/>
    </row>
    <row r="23" spans="1:11">
      <c r="A23" s="17" t="s">
        <v>20</v>
      </c>
      <c r="B23" s="17" t="s">
        <v>15</v>
      </c>
      <c r="C23" s="17" t="s">
        <v>16</v>
      </c>
      <c r="D23" s="17" t="s">
        <v>17</v>
      </c>
      <c r="E23" s="17" t="s">
        <v>18</v>
      </c>
      <c r="G23">
        <f>(G19-G2)/5</f>
        <v>23.616666666666653</v>
      </c>
    </row>
    <row r="24" spans="1:11">
      <c r="A24" s="17" t="s">
        <v>25</v>
      </c>
      <c r="B24" s="18">
        <f>G2</f>
        <v>-69.5</v>
      </c>
      <c r="C24" s="19">
        <f>B24+G23</f>
        <v>-45.883333333333347</v>
      </c>
      <c r="D24" s="17">
        <v>4</v>
      </c>
      <c r="E24" s="20">
        <f>D24/18</f>
        <v>0.22222222222222221</v>
      </c>
    </row>
    <row r="25" spans="1:11">
      <c r="A25" s="17" t="s">
        <v>26</v>
      </c>
      <c r="B25" s="19">
        <f>C24</f>
        <v>-45.883333333333347</v>
      </c>
      <c r="C25" s="19">
        <f>B25+G23</f>
        <v>-22.266666666666694</v>
      </c>
      <c r="D25" s="17">
        <v>1</v>
      </c>
      <c r="E25" s="20">
        <f>D25/18</f>
        <v>5.5555555555555552E-2</v>
      </c>
    </row>
    <row r="26" spans="1:11">
      <c r="A26" s="17" t="s">
        <v>27</v>
      </c>
      <c r="B26" s="19">
        <f>C25</f>
        <v>-22.266666666666694</v>
      </c>
      <c r="C26" s="19">
        <f>B26+G23</f>
        <v>1.3499999999999588</v>
      </c>
      <c r="D26" s="17">
        <v>2</v>
      </c>
      <c r="E26" s="20">
        <f>D26/18</f>
        <v>0.1111111111111111</v>
      </c>
    </row>
    <row r="27" spans="1:11">
      <c r="A27" s="17" t="s">
        <v>28</v>
      </c>
      <c r="B27" s="19">
        <f>C26</f>
        <v>1.3499999999999588</v>
      </c>
      <c r="C27" s="19">
        <f>B27+G23</f>
        <v>24.966666666666612</v>
      </c>
      <c r="D27" s="17">
        <v>5</v>
      </c>
      <c r="E27" s="20">
        <f>D27/18</f>
        <v>0.27777777777777779</v>
      </c>
    </row>
    <row r="28" spans="1:11">
      <c r="A28" s="17" t="s">
        <v>29</v>
      </c>
      <c r="B28" s="19">
        <f>C27</f>
        <v>24.966666666666612</v>
      </c>
      <c r="C28" s="19">
        <f>B28+G23</f>
        <v>48.583333333333265</v>
      </c>
      <c r="D28" s="17">
        <v>6</v>
      </c>
      <c r="E28" s="20">
        <f>D28/18</f>
        <v>0.33333333333333331</v>
      </c>
    </row>
  </sheetData>
  <sortState ref="G2:G19">
    <sortCondition ref="G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sqref="A1:A1048576"/>
    </sheetView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 normal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USER</cp:lastModifiedBy>
  <dcterms:created xsi:type="dcterms:W3CDTF">2017-05-03T15:18:51Z</dcterms:created>
  <dcterms:modified xsi:type="dcterms:W3CDTF">2019-11-04T20:00:48Z</dcterms:modified>
</cp:coreProperties>
</file>