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11760"/>
  </bookViews>
  <sheets>
    <sheet name="Correlation and causation" sheetId="5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5"/>
  <c r="N23"/>
  <c r="N21"/>
  <c r="N16"/>
  <c r="N17"/>
  <c r="N18"/>
  <c r="N19"/>
  <c r="N20"/>
  <c r="N15"/>
  <c r="L23"/>
  <c r="L21"/>
  <c r="L16"/>
  <c r="L17"/>
  <c r="L18"/>
  <c r="L19"/>
  <c r="L20"/>
  <c r="L15"/>
  <c r="K16"/>
  <c r="K17"/>
  <c r="K18"/>
  <c r="K19"/>
  <c r="K20"/>
  <c r="K15"/>
  <c r="F22"/>
  <c r="E22"/>
  <c r="O5"/>
  <c r="E18"/>
  <c r="E17"/>
  <c r="E16"/>
  <c r="H7" l="1"/>
  <c r="H6"/>
  <c r="H5"/>
</calcChain>
</file>

<file path=xl/sharedStrings.xml><?xml version="1.0" encoding="utf-8"?>
<sst xmlns="http://schemas.openxmlformats.org/spreadsheetml/2006/main" count="23" uniqueCount="19">
  <si>
    <t xml:space="preserve">Vin Diesel example </t>
  </si>
  <si>
    <t>US GDP growth</t>
  </si>
  <si>
    <t>UK GDP growth</t>
  </si>
  <si>
    <t>Correlations</t>
  </si>
  <si>
    <t>VD movies - US GDP growth</t>
  </si>
  <si>
    <t>UK GDP growth - US GDP growth</t>
  </si>
  <si>
    <t>VD movies - UK GDP growth</t>
  </si>
  <si>
    <t>Vin Diesel movies</t>
  </si>
  <si>
    <t>Correlation and causation</t>
  </si>
  <si>
    <t>A very good book on the topic is: 'Spurious correlations' by Tyler Vigen.</t>
  </si>
  <si>
    <t>Here's a link to his personal website: http://www.tylervigen.com/spurious-correlations</t>
  </si>
  <si>
    <t>mean_Vin Diesel movies</t>
  </si>
  <si>
    <t>mean_US GDP growth</t>
  </si>
  <si>
    <t>mean_UK GDP growth</t>
  </si>
  <si>
    <t>var_Vin Diesel movies</t>
  </si>
  <si>
    <t>sum</t>
  </si>
  <si>
    <t>var</t>
  </si>
  <si>
    <t>power(Vin Diesel movies,2)</t>
  </si>
  <si>
    <t>covar</t>
  </si>
</sst>
</file>

<file path=xl/styles.xml><?xml version="1.0" encoding="utf-8"?>
<styleSheet xmlns="http://schemas.openxmlformats.org/spreadsheetml/2006/main">
  <numFmts count="1">
    <numFmt numFmtId="173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0" fontId="2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10" fontId="2" fillId="2" borderId="0" xfId="1" applyNumberFormat="1" applyFont="1" applyFill="1"/>
    <xf numFmtId="0" fontId="4" fillId="2" borderId="2" xfId="0" applyFont="1" applyFill="1" applyBorder="1"/>
    <xf numFmtId="0" fontId="2" fillId="2" borderId="2" xfId="0" applyFont="1" applyFill="1" applyBorder="1"/>
    <xf numFmtId="10" fontId="2" fillId="2" borderId="2" xfId="1" applyNumberFormat="1" applyFont="1" applyFill="1" applyBorder="1"/>
    <xf numFmtId="0" fontId="2" fillId="2" borderId="0" xfId="0" applyFont="1" applyFill="1" applyBorder="1"/>
    <xf numFmtId="10" fontId="2" fillId="2" borderId="0" xfId="1" applyNumberFormat="1" applyFont="1" applyFill="1" applyBorder="1"/>
    <xf numFmtId="173" fontId="2" fillId="2" borderId="0" xfId="1" applyNumberFormat="1" applyFont="1" applyFill="1" applyBorder="1"/>
    <xf numFmtId="173" fontId="2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5"/>
  <sheetViews>
    <sheetView tabSelected="1" workbookViewId="0">
      <selection activeCell="N26" sqref="N26"/>
    </sheetView>
  </sheetViews>
  <sheetFormatPr defaultColWidth="8.85546875" defaultRowHeight="12"/>
  <cols>
    <col min="1" max="1" width="2" style="1" customWidth="1"/>
    <col min="2" max="2" width="8.85546875" style="1"/>
    <col min="3" max="3" width="14.7109375" style="1" customWidth="1"/>
    <col min="4" max="5" width="13.28515625" style="1" customWidth="1"/>
    <col min="6" max="6" width="8.85546875" style="1"/>
    <col min="7" max="7" width="28.7109375" style="1" customWidth="1"/>
    <col min="8" max="16384" width="8.85546875" style="1"/>
  </cols>
  <sheetData>
    <row r="1" spans="2:15" ht="15.75">
      <c r="B1" s="3" t="s">
        <v>8</v>
      </c>
    </row>
    <row r="2" spans="2:15">
      <c r="B2" s="4" t="s">
        <v>0</v>
      </c>
    </row>
    <row r="4" spans="2:15" ht="12.75" thickBot="1">
      <c r="B4" s="5"/>
      <c r="C4" s="6" t="s">
        <v>7</v>
      </c>
      <c r="D4" s="6" t="s">
        <v>1</v>
      </c>
      <c r="E4" s="6" t="s">
        <v>2</v>
      </c>
      <c r="G4" s="7" t="s">
        <v>3</v>
      </c>
      <c r="H4" s="7"/>
    </row>
    <row r="5" spans="2:15">
      <c r="B5" s="4">
        <v>2010</v>
      </c>
      <c r="C5" s="1">
        <v>0</v>
      </c>
      <c r="D5" s="8">
        <v>2.53E-2</v>
      </c>
      <c r="E5" s="8">
        <v>1.54E-2</v>
      </c>
      <c r="G5" s="1" t="s">
        <v>4</v>
      </c>
      <c r="H5" s="2">
        <f>CORREL(C5:C10,D5:D10)</f>
        <v>0.42654224959318132</v>
      </c>
      <c r="L5" s="1" t="s">
        <v>4</v>
      </c>
      <c r="O5" s="1">
        <f>(COVAR(C5:C10,D5:D10))/(VAR(C5:C10)*VAR(D5:D10))</f>
        <v>45.3033592350627</v>
      </c>
    </row>
    <row r="6" spans="2:15">
      <c r="B6" s="4">
        <v>2011</v>
      </c>
      <c r="C6" s="1">
        <v>1</v>
      </c>
      <c r="D6" s="8">
        <v>1.6E-2</v>
      </c>
      <c r="E6" s="8">
        <v>1.9699999999999999E-2</v>
      </c>
      <c r="G6" s="1" t="s">
        <v>6</v>
      </c>
      <c r="H6" s="2">
        <f>CORREL(C5:C10,E5:E10)</f>
        <v>0.45741528140227766</v>
      </c>
      <c r="L6" s="1" t="s">
        <v>6</v>
      </c>
    </row>
    <row r="7" spans="2:15">
      <c r="B7" s="4">
        <v>2012</v>
      </c>
      <c r="C7" s="1">
        <v>3</v>
      </c>
      <c r="D7" s="8">
        <v>2.2200000000000001E-2</v>
      </c>
      <c r="E7" s="8">
        <v>1.18E-2</v>
      </c>
      <c r="G7" s="1" t="s">
        <v>5</v>
      </c>
      <c r="H7" s="2">
        <f>CORREL(D5:D10,E5:E10)</f>
        <v>7.5132429926496073E-3</v>
      </c>
      <c r="L7" s="1" t="s">
        <v>5</v>
      </c>
    </row>
    <row r="8" spans="2:15">
      <c r="B8" s="4">
        <v>2013</v>
      </c>
      <c r="C8" s="1">
        <v>1</v>
      </c>
      <c r="D8" s="8">
        <v>1.49E-2</v>
      </c>
      <c r="E8" s="8">
        <v>2.1600000000000001E-2</v>
      </c>
    </row>
    <row r="9" spans="2:15">
      <c r="B9" s="4">
        <v>2014</v>
      </c>
      <c r="C9" s="1">
        <v>4</v>
      </c>
      <c r="D9" s="8">
        <v>2.4299999999999999E-2</v>
      </c>
      <c r="E9" s="8">
        <v>2.8500000000000001E-2</v>
      </c>
      <c r="H9" s="2"/>
    </row>
    <row r="10" spans="2:15">
      <c r="B10" s="9">
        <v>2015</v>
      </c>
      <c r="C10" s="10">
        <v>4</v>
      </c>
      <c r="D10" s="11">
        <v>2.4299999999999999E-2</v>
      </c>
      <c r="E10" s="11">
        <v>2.3300000000000001E-2</v>
      </c>
    </row>
    <row r="11" spans="2:15">
      <c r="B11" s="4"/>
      <c r="D11" s="8"/>
    </row>
    <row r="12" spans="2:15">
      <c r="D12" s="12"/>
      <c r="E12" s="12"/>
    </row>
    <row r="13" spans="2:15">
      <c r="B13" s="1" t="s">
        <v>9</v>
      </c>
      <c r="D13" s="12"/>
      <c r="E13" s="12"/>
    </row>
    <row r="14" spans="2:15">
      <c r="B14" s="1" t="s">
        <v>10</v>
      </c>
      <c r="D14" s="13"/>
      <c r="E14" s="13"/>
      <c r="L14" s="1" t="s">
        <v>17</v>
      </c>
    </row>
    <row r="15" spans="2:15">
      <c r="D15" s="13"/>
      <c r="E15" s="13"/>
      <c r="H15" s="1">
        <v>0</v>
      </c>
      <c r="I15" s="8">
        <v>2.53E-2</v>
      </c>
      <c r="J15" s="8">
        <v>1.54E-2</v>
      </c>
      <c r="K15" s="15">
        <f>$H15-$E$16</f>
        <v>-2.1666666666666665</v>
      </c>
      <c r="L15" s="1">
        <f>POWER($K15,2)</f>
        <v>4.6944444444444438</v>
      </c>
      <c r="N15" s="1">
        <f>POWER(($H15-$I15),2)</f>
        <v>6.4008999999999995E-4</v>
      </c>
    </row>
    <row r="16" spans="2:15">
      <c r="C16" s="1" t="s">
        <v>11</v>
      </c>
      <c r="D16" s="13"/>
      <c r="E16" s="14">
        <f>AVERAGE(C5:C10)</f>
        <v>2.1666666666666665</v>
      </c>
      <c r="H16" s="1">
        <v>1</v>
      </c>
      <c r="I16" s="8">
        <v>1.6E-2</v>
      </c>
      <c r="J16" s="8">
        <v>1.9699999999999999E-2</v>
      </c>
      <c r="K16" s="15">
        <f t="shared" ref="K16:K20" si="0">$H16-$E$16</f>
        <v>-1.1666666666666665</v>
      </c>
      <c r="L16" s="1">
        <f t="shared" ref="L16:L20" si="1">POWER($K16,2)</f>
        <v>1.3611111111111107</v>
      </c>
      <c r="N16" s="1">
        <f t="shared" ref="N16:N20" si="2">POWER(($H16-$I16),2)</f>
        <v>0.96825600000000001</v>
      </c>
    </row>
    <row r="17" spans="3:14">
      <c r="C17" s="1" t="s">
        <v>12</v>
      </c>
      <c r="D17" s="13"/>
      <c r="E17" s="13">
        <f>AVERAGE(D5:D10)</f>
        <v>2.1166666666666667E-2</v>
      </c>
      <c r="H17" s="1">
        <v>3</v>
      </c>
      <c r="I17" s="8">
        <v>2.2200000000000001E-2</v>
      </c>
      <c r="J17" s="8">
        <v>1.18E-2</v>
      </c>
      <c r="K17" s="15">
        <f t="shared" si="0"/>
        <v>0.83333333333333348</v>
      </c>
      <c r="L17" s="1">
        <f t="shared" si="1"/>
        <v>0.69444444444444464</v>
      </c>
      <c r="N17" s="1">
        <f t="shared" si="2"/>
        <v>8.8672928399999993</v>
      </c>
    </row>
    <row r="18" spans="3:14">
      <c r="C18" s="1" t="s">
        <v>13</v>
      </c>
      <c r="D18" s="13"/>
      <c r="E18" s="13">
        <f>AVERAGE(E5:E10)</f>
        <v>2.0050000000000002E-2</v>
      </c>
      <c r="H18" s="1">
        <v>1</v>
      </c>
      <c r="I18" s="8">
        <v>1.49E-2</v>
      </c>
      <c r="J18" s="8">
        <v>2.1600000000000001E-2</v>
      </c>
      <c r="K18" s="15">
        <f t="shared" si="0"/>
        <v>-1.1666666666666665</v>
      </c>
      <c r="L18" s="1">
        <f t="shared" si="1"/>
        <v>1.3611111111111107</v>
      </c>
      <c r="N18" s="1">
        <f t="shared" si="2"/>
        <v>0.97042200999999995</v>
      </c>
    </row>
    <row r="19" spans="3:14">
      <c r="D19" s="12"/>
      <c r="E19" s="12"/>
      <c r="H19" s="1">
        <v>4</v>
      </c>
      <c r="I19" s="8">
        <v>2.4299999999999999E-2</v>
      </c>
      <c r="J19" s="8">
        <v>2.8500000000000001E-2</v>
      </c>
      <c r="K19" s="15">
        <f t="shared" si="0"/>
        <v>1.8333333333333335</v>
      </c>
      <c r="L19" s="1">
        <f t="shared" si="1"/>
        <v>3.3611111111111116</v>
      </c>
      <c r="N19" s="1">
        <f t="shared" si="2"/>
        <v>15.806190489999999</v>
      </c>
    </row>
    <row r="20" spans="3:14">
      <c r="D20" s="12"/>
      <c r="E20" s="12"/>
      <c r="H20" s="10">
        <v>4</v>
      </c>
      <c r="I20" s="11">
        <v>2.4299999999999999E-2</v>
      </c>
      <c r="J20" s="11">
        <v>2.3300000000000001E-2</v>
      </c>
      <c r="K20" s="15">
        <f t="shared" si="0"/>
        <v>1.8333333333333335</v>
      </c>
      <c r="L20" s="1">
        <f t="shared" si="1"/>
        <v>3.3611111111111116</v>
      </c>
      <c r="N20" s="1">
        <f t="shared" si="2"/>
        <v>15.806190489999999</v>
      </c>
    </row>
    <row r="21" spans="3:14">
      <c r="K21" s="1" t="s">
        <v>15</v>
      </c>
      <c r="L21" s="1">
        <f>SUM(L15:L20)</f>
        <v>14.833333333333332</v>
      </c>
      <c r="M21" s="1" t="s">
        <v>15</v>
      </c>
      <c r="N21" s="1">
        <f>SUM(N15:N20)</f>
        <v>42.418991919999996</v>
      </c>
    </row>
    <row r="22" spans="3:14">
      <c r="C22" s="1" t="s">
        <v>14</v>
      </c>
      <c r="E22" s="1">
        <f>VAR(C5:C10)</f>
        <v>2.9666666666666663</v>
      </c>
      <c r="F22" s="1" t="e">
        <f>SUM(POWER((C5:C10-E16),2)/(COUNT(C5:C10)-1))</f>
        <v>#VALUE!</v>
      </c>
    </row>
    <row r="23" spans="3:14">
      <c r="K23" s="1" t="s">
        <v>16</v>
      </c>
      <c r="L23" s="1">
        <f>L21/(COUNT(H15:H20)-1)</f>
        <v>2.9666666666666663</v>
      </c>
      <c r="M23" s="1" t="s">
        <v>18</v>
      </c>
      <c r="N23" s="1">
        <f>N21/(COUNT(H15:H20)-1)</f>
        <v>8.483798384</v>
      </c>
    </row>
    <row r="25" spans="3:14">
      <c r="N25" s="1">
        <f>COVAR(H15:H20,I15:I20)</f>
        <v>2.7888888888888881E-3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 and causation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USER</cp:lastModifiedBy>
  <dcterms:created xsi:type="dcterms:W3CDTF">2017-04-26T13:12:11Z</dcterms:created>
  <dcterms:modified xsi:type="dcterms:W3CDTF">2020-11-24T18:43:18Z</dcterms:modified>
</cp:coreProperties>
</file>